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https://d.docs.live.net/9fd4f149b173f214/Documents/"/>
    </mc:Choice>
  </mc:AlternateContent>
  <xr:revisionPtr revIDLastSave="0" documentId="8_{5291B5F4-8E93-48D7-8C95-21F0B5BFE936}" xr6:coauthVersionLast="47" xr6:coauthVersionMax="47" xr10:uidLastSave="{00000000-0000-0000-0000-000000000000}"/>
  <bookViews>
    <workbookView xWindow="-120" yWindow="-120" windowWidth="20730" windowHeight="11160" tabRatio="891" firstSheet="3" activeTab="12" xr2:uid="{00000000-000D-0000-FFFF-FFFF00000000}"/>
  </bookViews>
  <sheets>
    <sheet name="DashBoard" sheetId="11" r:id="rId1"/>
    <sheet name="Customer Segment" sheetId="2" r:id="rId2"/>
    <sheet name="Monthly Profit" sheetId="4" r:id="rId3"/>
    <sheet name="Sales Trend" sheetId="5" r:id="rId4"/>
    <sheet name="Regional Sales" sheetId="6" r:id="rId5"/>
    <sheet name="Manager Performance" sheetId="7" r:id="rId6"/>
    <sheet name="Order Share" sheetId="8" r:id="rId7"/>
    <sheet name="Shipping Charges" sheetId="9" r:id="rId8"/>
    <sheet name="Revenue" sheetId="10" state="hidden" r:id="rId9"/>
    <sheet name="Shipping Expenses" sheetId="12" r:id="rId10"/>
    <sheet name="Revenue " sheetId="13" r:id="rId11"/>
    <sheet name="Top 10 Regions" sheetId="14" r:id="rId12"/>
    <sheet name="DataSheet" sheetId="1" r:id="rId13"/>
  </sheets>
  <definedNames>
    <definedName name="_xlchart.v5.0" hidden="1">'Regional Sales'!$D$3</definedName>
    <definedName name="_xlchart.v5.1" hidden="1">'Regional Sales'!$D$4:$D$52</definedName>
    <definedName name="_xlchart.v5.2" hidden="1">'Regional Sales'!$E$3</definedName>
    <definedName name="_xlchart.v5.3" hidden="1">'Regional Sales'!$E$4:$E$52</definedName>
    <definedName name="_xlchart.v5.4" hidden="1">'Regional Sales'!$D$3</definedName>
    <definedName name="_xlchart.v5.5" hidden="1">'Regional Sales'!$D$4:$D$52</definedName>
    <definedName name="_xlchart.v5.6" hidden="1">'Regional Sales'!$E$3</definedName>
    <definedName name="_xlchart.v5.7" hidden="1">'Regional Sales'!$E$4:$E$52</definedName>
    <definedName name="ExternalData_1" localSheetId="12" hidden="1">DataSheet!$A$1:$X$1937</definedName>
    <definedName name="Slicer_Manager">#N/A</definedName>
    <definedName name="Slicer_Months">#N/A</definedName>
    <definedName name="Slicer_Order_Priority">#N/A</definedName>
    <definedName name="Slicer_Product_Category">#N/A</definedName>
  </definedNames>
  <calcPr calcId="191029"/>
  <pivotCaches>
    <pivotCache cacheId="0"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5" i="5" l="1"/>
  <c r="C5" i="5" s="1"/>
  <c r="D6" i="5"/>
  <c r="C6" i="5" s="1"/>
  <c r="D7" i="5"/>
  <c r="C7" i="5" s="1"/>
  <c r="D8" i="5"/>
  <c r="C8" i="5" s="1"/>
  <c r="D9" i="5"/>
  <c r="C9" i="5" s="1"/>
  <c r="D10" i="5"/>
  <c r="C10" i="5" s="1"/>
  <c r="D11" i="5"/>
  <c r="C11" i="5" s="1"/>
  <c r="D12" i="5"/>
  <c r="C12" i="5" s="1"/>
  <c r="D13" i="5"/>
  <c r="C13" i="5" s="1"/>
  <c r="D14" i="5"/>
  <c r="C14" i="5" s="1"/>
  <c r="D15" i="5"/>
  <c r="C15" i="5" s="1"/>
  <c r="D16" i="5"/>
  <c r="C16" i="5" s="1"/>
  <c r="D17" i="5"/>
  <c r="C17" i="5" s="1"/>
  <c r="D18" i="5"/>
  <c r="C18" i="5" s="1"/>
  <c r="D19" i="5"/>
  <c r="C19" i="5" s="1"/>
  <c r="D20" i="5"/>
  <c r="C20" i="5" s="1"/>
  <c r="D21" i="5"/>
  <c r="C21" i="5" s="1"/>
  <c r="D22" i="5"/>
  <c r="C22" i="5" s="1"/>
  <c r="D23" i="5"/>
  <c r="C23" i="5" s="1"/>
  <c r="D24" i="5"/>
  <c r="C24" i="5" s="1"/>
  <c r="D25" i="5"/>
  <c r="C25" i="5" s="1"/>
  <c r="D26" i="5"/>
  <c r="C26" i="5" s="1"/>
  <c r="D27" i="5"/>
  <c r="C27" i="5" s="1"/>
  <c r="D28" i="5"/>
  <c r="C28" i="5" s="1"/>
  <c r="D29" i="5"/>
  <c r="C29" i="5" s="1"/>
  <c r="D30" i="5"/>
  <c r="C30" i="5" s="1"/>
  <c r="D31" i="5"/>
  <c r="C31" i="5" s="1"/>
  <c r="D32" i="5"/>
  <c r="C32" i="5" s="1"/>
  <c r="D33" i="5"/>
  <c r="C33" i="5" s="1"/>
  <c r="D34" i="5"/>
  <c r="C34" i="5" s="1"/>
  <c r="D35" i="5"/>
  <c r="C35" i="5" s="1"/>
  <c r="D36" i="5"/>
  <c r="C36" i="5" s="1"/>
  <c r="D37" i="5"/>
  <c r="C37" i="5" s="1"/>
  <c r="D38" i="5"/>
  <c r="C38" i="5" s="1"/>
  <c r="D39" i="5"/>
  <c r="C39" i="5" s="1"/>
  <c r="D40" i="5"/>
  <c r="C40" i="5" s="1"/>
  <c r="D41" i="5"/>
  <c r="C41" i="5" s="1"/>
  <c r="D42" i="5"/>
  <c r="C42" i="5" s="1"/>
  <c r="D43" i="5"/>
  <c r="C43" i="5" s="1"/>
  <c r="D44" i="5"/>
  <c r="C44" i="5" s="1"/>
  <c r="D45" i="5"/>
  <c r="C45" i="5" s="1"/>
  <c r="D46" i="5"/>
  <c r="C46" i="5" s="1"/>
  <c r="D47" i="5"/>
  <c r="C47" i="5" s="1"/>
  <c r="D48" i="5"/>
  <c r="C48" i="5" s="1"/>
  <c r="D49" i="5"/>
  <c r="C49" i="5" s="1"/>
  <c r="D50" i="5"/>
  <c r="C50" i="5" s="1"/>
  <c r="D51" i="5"/>
  <c r="C51" i="5" s="1"/>
  <c r="D52" i="5"/>
  <c r="C52" i="5" s="1"/>
  <c r="D53" i="5"/>
  <c r="C53" i="5" s="1"/>
  <c r="D54" i="5"/>
  <c r="C54" i="5" s="1"/>
  <c r="D55" i="5"/>
  <c r="C55" i="5" s="1"/>
  <c r="D56" i="5"/>
  <c r="C56" i="5" s="1"/>
  <c r="D57" i="5"/>
  <c r="C57" i="5" s="1"/>
  <c r="D58" i="5"/>
  <c r="C58" i="5" s="1"/>
  <c r="D59" i="5"/>
  <c r="C59" i="5" s="1"/>
  <c r="D60" i="5"/>
  <c r="C60" i="5" s="1"/>
  <c r="D61" i="5"/>
  <c r="C61" i="5" s="1"/>
  <c r="D62" i="5"/>
  <c r="C62" i="5" s="1"/>
  <c r="D63" i="5"/>
  <c r="C63" i="5" s="1"/>
  <c r="D64" i="5"/>
  <c r="C64" i="5" s="1"/>
  <c r="D65" i="5"/>
  <c r="C65" i="5" s="1"/>
  <c r="D66" i="5"/>
  <c r="C66" i="5" s="1"/>
  <c r="D67" i="5"/>
  <c r="C67" i="5" s="1"/>
  <c r="D68" i="5"/>
  <c r="C68" i="5" s="1"/>
  <c r="D69" i="5"/>
  <c r="C69" i="5" s="1"/>
  <c r="D70" i="5"/>
  <c r="C70" i="5" s="1"/>
  <c r="D71" i="5"/>
  <c r="C71" i="5" s="1"/>
  <c r="D72" i="5"/>
  <c r="C72" i="5" s="1"/>
  <c r="D73" i="5"/>
  <c r="C73" i="5" s="1"/>
  <c r="D74" i="5"/>
  <c r="C74" i="5" s="1"/>
  <c r="D75" i="5"/>
  <c r="C75" i="5" s="1"/>
  <c r="D76" i="5"/>
  <c r="C76" i="5" s="1"/>
  <c r="D77" i="5"/>
  <c r="C77" i="5" s="1"/>
  <c r="D78" i="5"/>
  <c r="C78" i="5" s="1"/>
  <c r="D79" i="5"/>
  <c r="C79" i="5" s="1"/>
  <c r="D80" i="5"/>
  <c r="C80" i="5" s="1"/>
  <c r="D81" i="5"/>
  <c r="C81" i="5" s="1"/>
  <c r="D82" i="5"/>
  <c r="C82" i="5" s="1"/>
  <c r="D83" i="5"/>
  <c r="C83" i="5" s="1"/>
  <c r="D84" i="5"/>
  <c r="C84" i="5" s="1"/>
  <c r="D85" i="5"/>
  <c r="C85" i="5" s="1"/>
  <c r="D86" i="5"/>
  <c r="C86" i="5" s="1"/>
  <c r="D87" i="5"/>
  <c r="C87" i="5" s="1"/>
  <c r="D88" i="5"/>
  <c r="C88" i="5" s="1"/>
  <c r="D89" i="5"/>
  <c r="C89" i="5" s="1"/>
  <c r="D90" i="5"/>
  <c r="C90" i="5" s="1"/>
  <c r="D91" i="5"/>
  <c r="C91" i="5" s="1"/>
  <c r="D92" i="5"/>
  <c r="C92" i="5" s="1"/>
  <c r="D93" i="5"/>
  <c r="C93" i="5" s="1"/>
  <c r="D94" i="5"/>
  <c r="C94" i="5" s="1"/>
  <c r="D95" i="5"/>
  <c r="C95" i="5" s="1"/>
  <c r="D96" i="5"/>
  <c r="C96" i="5" s="1"/>
  <c r="D97" i="5"/>
  <c r="C97" i="5" s="1"/>
  <c r="D98" i="5"/>
  <c r="C98" i="5" s="1"/>
  <c r="D99" i="5"/>
  <c r="C99" i="5" s="1"/>
  <c r="D100" i="5"/>
  <c r="C100" i="5" s="1"/>
  <c r="D101" i="5"/>
  <c r="C101" i="5" s="1"/>
  <c r="D102" i="5"/>
  <c r="C102" i="5" s="1"/>
  <c r="D103" i="5"/>
  <c r="C103" i="5" s="1"/>
  <c r="D104" i="5"/>
  <c r="C104" i="5" s="1"/>
  <c r="D105" i="5"/>
  <c r="C105" i="5" s="1"/>
  <c r="D106" i="5"/>
  <c r="C106" i="5" s="1"/>
  <c r="D107" i="5"/>
  <c r="C107" i="5" s="1"/>
  <c r="D108" i="5"/>
  <c r="C108" i="5" s="1"/>
  <c r="D109" i="5"/>
  <c r="C109" i="5" s="1"/>
  <c r="D110" i="5"/>
  <c r="C110" i="5" s="1"/>
  <c r="D111" i="5"/>
  <c r="C111" i="5" s="1"/>
  <c r="D112" i="5"/>
  <c r="C112" i="5" s="1"/>
  <c r="D113" i="5"/>
  <c r="C113" i="5" s="1"/>
  <c r="D114" i="5"/>
  <c r="C114" i="5" s="1"/>
  <c r="D115" i="5"/>
  <c r="C115" i="5" s="1"/>
  <c r="D116" i="5"/>
  <c r="C116" i="5" s="1"/>
  <c r="D117" i="5"/>
  <c r="C117" i="5" s="1"/>
  <c r="D118" i="5"/>
  <c r="C118" i="5" s="1"/>
  <c r="D119" i="5"/>
  <c r="C119" i="5" s="1"/>
  <c r="D120" i="5"/>
  <c r="C120" i="5" s="1"/>
  <c r="D121" i="5"/>
  <c r="C121" i="5" s="1"/>
  <c r="D122" i="5"/>
  <c r="C122" i="5" s="1"/>
  <c r="D123" i="5"/>
  <c r="C123" i="5" s="1"/>
  <c r="D124" i="5"/>
  <c r="C124" i="5" s="1"/>
  <c r="D125" i="5"/>
  <c r="C125" i="5" s="1"/>
  <c r="D126" i="5"/>
  <c r="C126" i="5" s="1"/>
  <c r="D127" i="5"/>
  <c r="C127" i="5" s="1"/>
  <c r="D128" i="5"/>
  <c r="C128" i="5" s="1"/>
  <c r="D129" i="5"/>
  <c r="C129" i="5" s="1"/>
  <c r="D130" i="5"/>
  <c r="C130" i="5" s="1"/>
  <c r="D131" i="5"/>
  <c r="C131" i="5" s="1"/>
  <c r="D132" i="5"/>
  <c r="C132" i="5" s="1"/>
  <c r="D133" i="5"/>
  <c r="C133" i="5" s="1"/>
  <c r="D134" i="5"/>
  <c r="C134" i="5" s="1"/>
  <c r="D135" i="5"/>
  <c r="C135" i="5" s="1"/>
  <c r="D136" i="5"/>
  <c r="C136" i="5" s="1"/>
  <c r="D137" i="5"/>
  <c r="C137" i="5" s="1"/>
  <c r="D138" i="5"/>
  <c r="C138" i="5" s="1"/>
  <c r="D139" i="5"/>
  <c r="C139" i="5" s="1"/>
  <c r="D140" i="5"/>
  <c r="C140" i="5" s="1"/>
  <c r="D141" i="5"/>
  <c r="C141" i="5" s="1"/>
  <c r="D142" i="5"/>
  <c r="C142" i="5" s="1"/>
  <c r="D143" i="5"/>
  <c r="C143" i="5" s="1"/>
  <c r="D144" i="5"/>
  <c r="C144" i="5" s="1"/>
  <c r="D145" i="5"/>
  <c r="C145" i="5" s="1"/>
  <c r="D146" i="5"/>
  <c r="C146" i="5" s="1"/>
  <c r="D147" i="5"/>
  <c r="C147" i="5" s="1"/>
  <c r="D148" i="5"/>
  <c r="C148" i="5" s="1"/>
  <c r="D149" i="5"/>
  <c r="C149" i="5" s="1"/>
  <c r="D150" i="5"/>
  <c r="C150" i="5" s="1"/>
  <c r="D151" i="5"/>
  <c r="C151" i="5" s="1"/>
  <c r="D152" i="5"/>
  <c r="C152" i="5" s="1"/>
  <c r="D153" i="5"/>
  <c r="C153" i="5" s="1"/>
  <c r="D154" i="5"/>
  <c r="C154" i="5" s="1"/>
  <c r="D155" i="5"/>
  <c r="C155" i="5" s="1"/>
  <c r="D156" i="5"/>
  <c r="C156" i="5" s="1"/>
  <c r="D157" i="5"/>
  <c r="C157" i="5" s="1"/>
  <c r="D158" i="5"/>
  <c r="C158" i="5" s="1"/>
  <c r="D159" i="5"/>
  <c r="C159" i="5" s="1"/>
  <c r="D160" i="5"/>
  <c r="C160" i="5" s="1"/>
  <c r="D161" i="5"/>
  <c r="C161" i="5" s="1"/>
  <c r="D162" i="5"/>
  <c r="C162" i="5" s="1"/>
  <c r="D163" i="5"/>
  <c r="C163" i="5" s="1"/>
  <c r="D164" i="5"/>
  <c r="C164" i="5" s="1"/>
  <c r="D165" i="5"/>
  <c r="C165" i="5" s="1"/>
  <c r="D166" i="5"/>
  <c r="C166" i="5" s="1"/>
  <c r="D167" i="5"/>
  <c r="C167" i="5" s="1"/>
  <c r="D168" i="5"/>
  <c r="C168" i="5" s="1"/>
  <c r="D169" i="5"/>
  <c r="C169" i="5" s="1"/>
  <c r="D170" i="5"/>
  <c r="C170" i="5" s="1"/>
  <c r="D171" i="5"/>
  <c r="C171" i="5" s="1"/>
  <c r="D172" i="5"/>
  <c r="C172" i="5" s="1"/>
  <c r="D173" i="5"/>
  <c r="C173" i="5" s="1"/>
  <c r="D174" i="5"/>
  <c r="C174" i="5" s="1"/>
  <c r="D175" i="5"/>
  <c r="C175" i="5" s="1"/>
  <c r="D176" i="5"/>
  <c r="C176" i="5" s="1"/>
  <c r="D177" i="5"/>
  <c r="C177" i="5" s="1"/>
  <c r="D178" i="5"/>
  <c r="C178" i="5" s="1"/>
  <c r="D179" i="5"/>
  <c r="C179" i="5" s="1"/>
  <c r="D180" i="5"/>
  <c r="C180" i="5" s="1"/>
  <c r="D181" i="5"/>
  <c r="C181" i="5" s="1"/>
  <c r="D182" i="5"/>
  <c r="C182" i="5" s="1"/>
  <c r="D4" i="5"/>
  <c r="C4" i="5" s="1"/>
  <c r="U1938" i="1"/>
  <c r="J1938" i="1"/>
  <c r="Z1937" i="1"/>
  <c r="Y1937" i="1"/>
  <c r="Z1936" i="1"/>
  <c r="Y1936" i="1"/>
  <c r="Z1935" i="1"/>
  <c r="Y1935" i="1"/>
  <c r="Z1934" i="1"/>
  <c r="Y1934" i="1"/>
  <c r="Z1933" i="1"/>
  <c r="Y1933" i="1"/>
  <c r="Z1932" i="1"/>
  <c r="Y1932" i="1"/>
  <c r="Z1931" i="1"/>
  <c r="Y1931" i="1"/>
  <c r="Z1930" i="1"/>
  <c r="Y1930" i="1"/>
  <c r="Z1929" i="1"/>
  <c r="Y1929" i="1"/>
  <c r="Z1928" i="1"/>
  <c r="Y1928" i="1"/>
  <c r="Z1927" i="1"/>
  <c r="Y1927" i="1"/>
  <c r="Z1926" i="1"/>
  <c r="Y1926" i="1"/>
  <c r="Z1925" i="1"/>
  <c r="Y1925" i="1"/>
  <c r="Z1924" i="1"/>
  <c r="Y1924" i="1"/>
  <c r="Z1923" i="1"/>
  <c r="Y1923" i="1"/>
  <c r="Z1922" i="1"/>
  <c r="Y1922" i="1"/>
  <c r="Z1921" i="1"/>
  <c r="Y1921" i="1"/>
  <c r="Z1920" i="1"/>
  <c r="Y1920" i="1"/>
  <c r="Z1919" i="1"/>
  <c r="Y1919" i="1"/>
  <c r="Z1918" i="1"/>
  <c r="Y1918" i="1"/>
  <c r="Z1917" i="1"/>
  <c r="Y1917" i="1"/>
  <c r="Z1916" i="1"/>
  <c r="Y1916" i="1"/>
  <c r="Z1915" i="1"/>
  <c r="Y1915" i="1"/>
  <c r="Z1914" i="1"/>
  <c r="Y1914" i="1"/>
  <c r="Z1913" i="1"/>
  <c r="Y1913" i="1"/>
  <c r="Z1912" i="1"/>
  <c r="Y1912" i="1"/>
  <c r="Z1911" i="1"/>
  <c r="Y1911" i="1"/>
  <c r="Z1910" i="1"/>
  <c r="Y1910" i="1"/>
  <c r="Z1909" i="1"/>
  <c r="Y1909" i="1"/>
  <c r="Z1908" i="1"/>
  <c r="Y1908" i="1"/>
  <c r="Z1907" i="1"/>
  <c r="Y1907" i="1"/>
  <c r="Z1906" i="1"/>
  <c r="Y1906" i="1"/>
  <c r="Z1905" i="1"/>
  <c r="Y1905" i="1"/>
  <c r="Z1904" i="1"/>
  <c r="Y1904" i="1"/>
  <c r="Z1903" i="1"/>
  <c r="Y1903" i="1"/>
  <c r="Z1902" i="1"/>
  <c r="Y1902" i="1"/>
  <c r="Z1901" i="1"/>
  <c r="Y1901" i="1"/>
  <c r="Z1900" i="1"/>
  <c r="Y1900" i="1"/>
  <c r="Z1899" i="1"/>
  <c r="Y1899" i="1"/>
  <c r="Z1898" i="1"/>
  <c r="Y1898" i="1"/>
  <c r="Z1897" i="1"/>
  <c r="Y1897" i="1"/>
  <c r="Z1896" i="1"/>
  <c r="Y1896" i="1"/>
  <c r="Z1895" i="1"/>
  <c r="Y1895" i="1"/>
  <c r="Z1894" i="1"/>
  <c r="Y1894" i="1"/>
  <c r="Z1893" i="1"/>
  <c r="Y1893" i="1"/>
  <c r="Z1892" i="1"/>
  <c r="Y1892" i="1"/>
  <c r="Z1891" i="1"/>
  <c r="Y1891" i="1"/>
  <c r="Z1890" i="1"/>
  <c r="Y1890" i="1"/>
  <c r="Z1889" i="1"/>
  <c r="Y1889" i="1"/>
  <c r="Z1888" i="1"/>
  <c r="Y1888" i="1"/>
  <c r="Z1887" i="1"/>
  <c r="Y1887" i="1"/>
  <c r="Z1886" i="1"/>
  <c r="Y1886" i="1"/>
  <c r="Z1885" i="1"/>
  <c r="Y1885" i="1"/>
  <c r="Z1884" i="1"/>
  <c r="Y1884" i="1"/>
  <c r="Z1883" i="1"/>
  <c r="Y1883" i="1"/>
  <c r="Z1882" i="1"/>
  <c r="Y1882" i="1"/>
  <c r="Z1881" i="1"/>
  <c r="Y1881" i="1"/>
  <c r="Z1880" i="1"/>
  <c r="Y1880" i="1"/>
  <c r="Z1879" i="1"/>
  <c r="Y1879" i="1"/>
  <c r="Z1878" i="1"/>
  <c r="Y1878" i="1"/>
  <c r="Z1877" i="1"/>
  <c r="Y1877" i="1"/>
  <c r="Z1876" i="1"/>
  <c r="Y1876" i="1"/>
  <c r="Z1875" i="1"/>
  <c r="Y1875" i="1"/>
  <c r="Z1874" i="1"/>
  <c r="Y1874" i="1"/>
  <c r="Z1873" i="1"/>
  <c r="Y1873" i="1"/>
  <c r="Z1872" i="1"/>
  <c r="Y1872" i="1"/>
  <c r="Z1871" i="1"/>
  <c r="Y1871" i="1"/>
  <c r="Z1870" i="1"/>
  <c r="Y1870" i="1"/>
  <c r="Z1869" i="1"/>
  <c r="Y1869" i="1"/>
  <c r="Z1868" i="1"/>
  <c r="Y1868" i="1"/>
  <c r="Z1867" i="1"/>
  <c r="Y1867" i="1"/>
  <c r="Z1866" i="1"/>
  <c r="Y1866" i="1"/>
  <c r="Z1865" i="1"/>
  <c r="Y1865" i="1"/>
  <c r="Z1864" i="1"/>
  <c r="Y1864" i="1"/>
  <c r="Z1863" i="1"/>
  <c r="Y1863" i="1"/>
  <c r="Z1862" i="1"/>
  <c r="Y1862" i="1"/>
  <c r="Z1861" i="1"/>
  <c r="Y1861" i="1"/>
  <c r="Z1860" i="1"/>
  <c r="Y1860" i="1"/>
  <c r="Z1859" i="1"/>
  <c r="Y1859" i="1"/>
  <c r="Z1858" i="1"/>
  <c r="Y1858" i="1"/>
  <c r="Z1857" i="1"/>
  <c r="Y1857" i="1"/>
  <c r="Z1856" i="1"/>
  <c r="Y1856" i="1"/>
  <c r="Z1855" i="1"/>
  <c r="Y1855" i="1"/>
  <c r="Z1854" i="1"/>
  <c r="Y1854" i="1"/>
  <c r="Z1853" i="1"/>
  <c r="Y1853" i="1"/>
  <c r="Z1852" i="1"/>
  <c r="Y1852" i="1"/>
  <c r="Z1851" i="1"/>
  <c r="Y1851" i="1"/>
  <c r="Z1850" i="1"/>
  <c r="Y1850" i="1"/>
  <c r="Z1849" i="1"/>
  <c r="Y1849" i="1"/>
  <c r="Z1848" i="1"/>
  <c r="Y1848" i="1"/>
  <c r="Z1847" i="1"/>
  <c r="Y1847" i="1"/>
  <c r="Z1846" i="1"/>
  <c r="Y1846" i="1"/>
  <c r="Z1845" i="1"/>
  <c r="Y1845" i="1"/>
  <c r="Z1844" i="1"/>
  <c r="Y1844" i="1"/>
  <c r="Z1843" i="1"/>
  <c r="Y1843" i="1"/>
  <c r="Z1842" i="1"/>
  <c r="Y1842" i="1"/>
  <c r="Z1841" i="1"/>
  <c r="Y1841" i="1"/>
  <c r="Z1840" i="1"/>
  <c r="Y1840" i="1"/>
  <c r="Z1839" i="1"/>
  <c r="Y1839" i="1"/>
  <c r="Z1838" i="1"/>
  <c r="Y1838" i="1"/>
  <c r="Z1837" i="1"/>
  <c r="Y1837" i="1"/>
  <c r="Z1836" i="1"/>
  <c r="Y1836" i="1"/>
  <c r="Z1835" i="1"/>
  <c r="Y1835" i="1"/>
  <c r="Z1834" i="1"/>
  <c r="Y1834" i="1"/>
  <c r="Z1833" i="1"/>
  <c r="Y1833" i="1"/>
  <c r="Z1832" i="1"/>
  <c r="Y1832" i="1"/>
  <c r="Z1831" i="1"/>
  <c r="Y1831" i="1"/>
  <c r="Z1830" i="1"/>
  <c r="Y1830" i="1"/>
  <c r="Z1829" i="1"/>
  <c r="Y1829" i="1"/>
  <c r="Z1828" i="1"/>
  <c r="Y1828" i="1"/>
  <c r="Z1827" i="1"/>
  <c r="Y1827" i="1"/>
  <c r="Z1826" i="1"/>
  <c r="Y1826" i="1"/>
  <c r="Z1825" i="1"/>
  <c r="Y1825" i="1"/>
  <c r="Z1824" i="1"/>
  <c r="Y1824" i="1"/>
  <c r="Z1823" i="1"/>
  <c r="Y1823" i="1"/>
  <c r="Z1822" i="1"/>
  <c r="Y1822" i="1"/>
  <c r="Z1821" i="1"/>
  <c r="Y1821" i="1"/>
  <c r="Z1820" i="1"/>
  <c r="Y1820" i="1"/>
  <c r="Z1819" i="1"/>
  <c r="Y1819" i="1"/>
  <c r="Z1818" i="1"/>
  <c r="Y1818" i="1"/>
  <c r="Z1817" i="1"/>
  <c r="Y1817" i="1"/>
  <c r="Z1816" i="1"/>
  <c r="Y1816" i="1"/>
  <c r="Z1815" i="1"/>
  <c r="Y1815" i="1"/>
  <c r="Z1814" i="1"/>
  <c r="Y1814" i="1"/>
  <c r="Z1813" i="1"/>
  <c r="Y1813" i="1"/>
  <c r="Z1812" i="1"/>
  <c r="Y1812" i="1"/>
  <c r="Z1811" i="1"/>
  <c r="Y1811" i="1"/>
  <c r="Z1810" i="1"/>
  <c r="Y1810" i="1"/>
  <c r="Z1809" i="1"/>
  <c r="Y1809" i="1"/>
  <c r="Z1808" i="1"/>
  <c r="Y1808" i="1"/>
  <c r="Z1807" i="1"/>
  <c r="Y1807" i="1"/>
  <c r="Z1806" i="1"/>
  <c r="Y1806" i="1"/>
  <c r="Z1805" i="1"/>
  <c r="Y1805" i="1"/>
  <c r="Z1804" i="1"/>
  <c r="Y1804" i="1"/>
  <c r="Z1803" i="1"/>
  <c r="Y1803" i="1"/>
  <c r="Z1802" i="1"/>
  <c r="Y1802" i="1"/>
  <c r="Z1801" i="1"/>
  <c r="Y1801" i="1"/>
  <c r="Z1800" i="1"/>
  <c r="Y1800" i="1"/>
  <c r="Z1799" i="1"/>
  <c r="Y1799" i="1"/>
  <c r="Z1798" i="1"/>
  <c r="Y1798" i="1"/>
  <c r="Z1797" i="1"/>
  <c r="Y1797" i="1"/>
  <c r="Z1796" i="1"/>
  <c r="Y1796" i="1"/>
  <c r="Z1795" i="1"/>
  <c r="Y1795" i="1"/>
  <c r="Z1794" i="1"/>
  <c r="Y1794" i="1"/>
  <c r="Z1793" i="1"/>
  <c r="Y1793" i="1"/>
  <c r="Z1792" i="1"/>
  <c r="Y1792" i="1"/>
  <c r="Z1791" i="1"/>
  <c r="Y1791" i="1"/>
  <c r="Z1790" i="1"/>
  <c r="Y1790" i="1"/>
  <c r="Z1789" i="1"/>
  <c r="Y1789" i="1"/>
  <c r="Z1788" i="1"/>
  <c r="Y1788" i="1"/>
  <c r="Z1787" i="1"/>
  <c r="Y1787" i="1"/>
  <c r="Z1786" i="1"/>
  <c r="Y1786" i="1"/>
  <c r="Z1785" i="1"/>
  <c r="Y1785" i="1"/>
  <c r="Z1784" i="1"/>
  <c r="Y1784" i="1"/>
  <c r="Z1783" i="1"/>
  <c r="Y1783" i="1"/>
  <c r="Z1782" i="1"/>
  <c r="Y1782" i="1"/>
  <c r="Z1781" i="1"/>
  <c r="Y1781" i="1"/>
  <c r="Z1780" i="1"/>
  <c r="Y1780" i="1"/>
  <c r="Z1779" i="1"/>
  <c r="Y1779" i="1"/>
  <c r="Z1778" i="1"/>
  <c r="Y1778" i="1"/>
  <c r="Z1777" i="1"/>
  <c r="Y1777" i="1"/>
  <c r="Z1776" i="1"/>
  <c r="Y1776" i="1"/>
  <c r="Z1775" i="1"/>
  <c r="Y1775" i="1"/>
  <c r="Z1774" i="1"/>
  <c r="Y1774" i="1"/>
  <c r="Z1773" i="1"/>
  <c r="Y1773" i="1"/>
  <c r="Z1772" i="1"/>
  <c r="Y1772" i="1"/>
  <c r="Z1771" i="1"/>
  <c r="Y1771" i="1"/>
  <c r="Z1770" i="1"/>
  <c r="Y1770" i="1"/>
  <c r="Z1769" i="1"/>
  <c r="Y1769" i="1"/>
  <c r="Z1768" i="1"/>
  <c r="Y1768" i="1"/>
  <c r="Z1767" i="1"/>
  <c r="Y1767" i="1"/>
  <c r="Z1766" i="1"/>
  <c r="Y1766" i="1"/>
  <c r="Z1765" i="1"/>
  <c r="Y1765" i="1"/>
  <c r="Z1764" i="1"/>
  <c r="Y1764" i="1"/>
  <c r="Z1763" i="1"/>
  <c r="Y1763" i="1"/>
  <c r="Z1762" i="1"/>
  <c r="Y1762" i="1"/>
  <c r="Z1761" i="1"/>
  <c r="Y1761" i="1"/>
  <c r="Z1760" i="1"/>
  <c r="Y1760" i="1"/>
  <c r="Z1759" i="1"/>
  <c r="Y1759" i="1"/>
  <c r="Z1758" i="1"/>
  <c r="Y1758" i="1"/>
  <c r="Z1757" i="1"/>
  <c r="Y1757" i="1"/>
  <c r="Z1756" i="1"/>
  <c r="Y1756" i="1"/>
  <c r="Z1755" i="1"/>
  <c r="Y1755" i="1"/>
  <c r="Z1754" i="1"/>
  <c r="Y1754" i="1"/>
  <c r="Z1753" i="1"/>
  <c r="Y1753" i="1"/>
  <c r="Z1752" i="1"/>
  <c r="Y1752" i="1"/>
  <c r="Z1751" i="1"/>
  <c r="Y1751" i="1"/>
  <c r="Z1750" i="1"/>
  <c r="Y1750" i="1"/>
  <c r="Z1749" i="1"/>
  <c r="Y1749" i="1"/>
  <c r="Z1748" i="1"/>
  <c r="Y1748" i="1"/>
  <c r="Z1747" i="1"/>
  <c r="Y1747" i="1"/>
  <c r="Z1746" i="1"/>
  <c r="Y1746" i="1"/>
  <c r="Z1745" i="1"/>
  <c r="Y1745" i="1"/>
  <c r="Z1744" i="1"/>
  <c r="Y1744" i="1"/>
  <c r="Z1743" i="1"/>
  <c r="Y1743" i="1"/>
  <c r="Z1742" i="1"/>
  <c r="Y1742" i="1"/>
  <c r="Z1741" i="1"/>
  <c r="Y1741" i="1"/>
  <c r="Z1740" i="1"/>
  <c r="Y1740" i="1"/>
  <c r="Z1739" i="1"/>
  <c r="Y1739" i="1"/>
  <c r="Z1738" i="1"/>
  <c r="Y1738" i="1"/>
  <c r="Z1737" i="1"/>
  <c r="Y1737" i="1"/>
  <c r="Z1736" i="1"/>
  <c r="Y1736" i="1"/>
  <c r="Z1735" i="1"/>
  <c r="Y1735" i="1"/>
  <c r="Z1734" i="1"/>
  <c r="Y1734" i="1"/>
  <c r="Z1733" i="1"/>
  <c r="Y1733" i="1"/>
  <c r="Z1732" i="1"/>
  <c r="Y1732" i="1"/>
  <c r="Z1731" i="1"/>
  <c r="Y1731" i="1"/>
  <c r="Z1730" i="1"/>
  <c r="Y1730" i="1"/>
  <c r="Z1729" i="1"/>
  <c r="Y1729" i="1"/>
  <c r="Z1728" i="1"/>
  <c r="Y1728" i="1"/>
  <c r="Z1727" i="1"/>
  <c r="Y1727" i="1"/>
  <c r="Z1726" i="1"/>
  <c r="Y1726" i="1"/>
  <c r="Z1725" i="1"/>
  <c r="Y1725" i="1"/>
  <c r="Z1724" i="1"/>
  <c r="Y1724" i="1"/>
  <c r="Z1723" i="1"/>
  <c r="Y1723" i="1"/>
  <c r="Z1722" i="1"/>
  <c r="Y1722" i="1"/>
  <c r="Z1721" i="1"/>
  <c r="Y1721" i="1"/>
  <c r="Z1720" i="1"/>
  <c r="Y1720" i="1"/>
  <c r="Z1719" i="1"/>
  <c r="Y1719" i="1"/>
  <c r="Z1718" i="1"/>
  <c r="Y1718" i="1"/>
  <c r="Z1717" i="1"/>
  <c r="Y1717" i="1"/>
  <c r="Z1716" i="1"/>
  <c r="Y1716" i="1"/>
  <c r="Z1715" i="1"/>
  <c r="Y1715" i="1"/>
  <c r="Z1714" i="1"/>
  <c r="Y1714" i="1"/>
  <c r="Z1713" i="1"/>
  <c r="Y1713" i="1"/>
  <c r="Z1712" i="1"/>
  <c r="Y1712" i="1"/>
  <c r="Z1711" i="1"/>
  <c r="Y1711" i="1"/>
  <c r="Z1710" i="1"/>
  <c r="Y1710" i="1"/>
  <c r="Z1709" i="1"/>
  <c r="Y1709" i="1"/>
  <c r="Z1708" i="1"/>
  <c r="Y1708" i="1"/>
  <c r="Z1707" i="1"/>
  <c r="Y1707" i="1"/>
  <c r="Z1706" i="1"/>
  <c r="Y1706" i="1"/>
  <c r="Z1705" i="1"/>
  <c r="Y1705" i="1"/>
  <c r="Z1704" i="1"/>
  <c r="Y1704" i="1"/>
  <c r="Z1703" i="1"/>
  <c r="Y1703" i="1"/>
  <c r="Z1702" i="1"/>
  <c r="Y1702" i="1"/>
  <c r="Z1701" i="1"/>
  <c r="Y1701" i="1"/>
  <c r="Z1700" i="1"/>
  <c r="Y1700" i="1"/>
  <c r="Z1699" i="1"/>
  <c r="Y1699" i="1"/>
  <c r="Z1698" i="1"/>
  <c r="Y1698" i="1"/>
  <c r="Z1697" i="1"/>
  <c r="Y1697" i="1"/>
  <c r="Z1696" i="1"/>
  <c r="Y1696" i="1"/>
  <c r="Z1695" i="1"/>
  <c r="Y1695" i="1"/>
  <c r="Z1694" i="1"/>
  <c r="Y1694" i="1"/>
  <c r="Z1693" i="1"/>
  <c r="Y1693" i="1"/>
  <c r="Z1692" i="1"/>
  <c r="Y1692" i="1"/>
  <c r="Z1691" i="1"/>
  <c r="Y1691" i="1"/>
  <c r="Z1690" i="1"/>
  <c r="Y1690" i="1"/>
  <c r="Z1689" i="1"/>
  <c r="Y1689" i="1"/>
  <c r="Z1688" i="1"/>
  <c r="Y1688" i="1"/>
  <c r="Z1687" i="1"/>
  <c r="Y1687" i="1"/>
  <c r="Z1686" i="1"/>
  <c r="Y1686" i="1"/>
  <c r="Z1685" i="1"/>
  <c r="Y1685" i="1"/>
  <c r="Z1684" i="1"/>
  <c r="Y1684" i="1"/>
  <c r="Z1683" i="1"/>
  <c r="Y1683" i="1"/>
  <c r="Z1682" i="1"/>
  <c r="Y1682" i="1"/>
  <c r="Z1681" i="1"/>
  <c r="Y1681" i="1"/>
  <c r="Z1680" i="1"/>
  <c r="Y1680" i="1"/>
  <c r="Z1679" i="1"/>
  <c r="Y1679" i="1"/>
  <c r="Z1678" i="1"/>
  <c r="Y1678" i="1"/>
  <c r="Z1677" i="1"/>
  <c r="Y1677" i="1"/>
  <c r="Z1676" i="1"/>
  <c r="Y1676" i="1"/>
  <c r="Z1675" i="1"/>
  <c r="Y1675" i="1"/>
  <c r="Z1674" i="1"/>
  <c r="Y1674" i="1"/>
  <c r="Z1673" i="1"/>
  <c r="Y1673" i="1"/>
  <c r="Z1672" i="1"/>
  <c r="Y1672" i="1"/>
  <c r="Z1671" i="1"/>
  <c r="Y1671" i="1"/>
  <c r="Z1670" i="1"/>
  <c r="Y1670" i="1"/>
  <c r="Z1669" i="1"/>
  <c r="Y1669" i="1"/>
  <c r="Z1668" i="1"/>
  <c r="Y1668" i="1"/>
  <c r="Z1667" i="1"/>
  <c r="Y1667" i="1"/>
  <c r="Z1666" i="1"/>
  <c r="Y1666" i="1"/>
  <c r="Z1665" i="1"/>
  <c r="Y1665" i="1"/>
  <c r="Z1664" i="1"/>
  <c r="Y1664" i="1"/>
  <c r="Z1663" i="1"/>
  <c r="Y1663" i="1"/>
  <c r="Z1662" i="1"/>
  <c r="Y1662" i="1"/>
  <c r="Z1661" i="1"/>
  <c r="Y1661" i="1"/>
  <c r="Z1660" i="1"/>
  <c r="Y1660" i="1"/>
  <c r="Z1659" i="1"/>
  <c r="Y1659" i="1"/>
  <c r="Z1658" i="1"/>
  <c r="Y1658" i="1"/>
  <c r="Z1657" i="1"/>
  <c r="Y1657" i="1"/>
  <c r="Z1656" i="1"/>
  <c r="Y1656" i="1"/>
  <c r="Z1655" i="1"/>
  <c r="Y1655" i="1"/>
  <c r="Z1654" i="1"/>
  <c r="Y1654" i="1"/>
  <c r="Z1653" i="1"/>
  <c r="Y1653" i="1"/>
  <c r="Z1652" i="1"/>
  <c r="Y1652" i="1"/>
  <c r="Z1651" i="1"/>
  <c r="Y1651" i="1"/>
  <c r="Z1650" i="1"/>
  <c r="Y1650" i="1"/>
  <c r="Z1649" i="1"/>
  <c r="Y1649" i="1"/>
  <c r="Z1648" i="1"/>
  <c r="Y1648" i="1"/>
  <c r="Z1647" i="1"/>
  <c r="Y1647" i="1"/>
  <c r="Z1646" i="1"/>
  <c r="Y1646" i="1"/>
  <c r="Z1645" i="1"/>
  <c r="Y1645" i="1"/>
  <c r="Z1644" i="1"/>
  <c r="Y1644" i="1"/>
  <c r="Z1643" i="1"/>
  <c r="Y1643" i="1"/>
  <c r="Z1642" i="1"/>
  <c r="Y1642" i="1"/>
  <c r="Z1641" i="1"/>
  <c r="Y1641" i="1"/>
  <c r="Z1640" i="1"/>
  <c r="Y1640" i="1"/>
  <c r="Z1639" i="1"/>
  <c r="Y1639" i="1"/>
  <c r="Z1638" i="1"/>
  <c r="Y1638" i="1"/>
  <c r="Z1637" i="1"/>
  <c r="Y1637" i="1"/>
  <c r="Z1636" i="1"/>
  <c r="Y1636" i="1"/>
  <c r="Z1635" i="1"/>
  <c r="Y1635" i="1"/>
  <c r="Z1634" i="1"/>
  <c r="Y1634" i="1"/>
  <c r="Z1633" i="1"/>
  <c r="Y1633" i="1"/>
  <c r="Z1632" i="1"/>
  <c r="Y1632" i="1"/>
  <c r="Z1631" i="1"/>
  <c r="Y1631" i="1"/>
  <c r="Z1630" i="1"/>
  <c r="Y1630" i="1"/>
  <c r="Z1629" i="1"/>
  <c r="Y1629" i="1"/>
  <c r="Z1628" i="1"/>
  <c r="Y1628" i="1"/>
  <c r="Z1627" i="1"/>
  <c r="Y1627" i="1"/>
  <c r="Z1626" i="1"/>
  <c r="Y1626" i="1"/>
  <c r="Z1625" i="1"/>
  <c r="Y1625" i="1"/>
  <c r="Z1624" i="1"/>
  <c r="Y1624" i="1"/>
  <c r="Z1623" i="1"/>
  <c r="Y1623" i="1"/>
  <c r="Z1622" i="1"/>
  <c r="Y1622" i="1"/>
  <c r="Z1621" i="1"/>
  <c r="Y1621" i="1"/>
  <c r="Z1620" i="1"/>
  <c r="Y1620" i="1"/>
  <c r="Z1619" i="1"/>
  <c r="Y1619" i="1"/>
  <c r="Z1618" i="1"/>
  <c r="Y1618" i="1"/>
  <c r="Z1617" i="1"/>
  <c r="Y1617" i="1"/>
  <c r="Z1616" i="1"/>
  <c r="Y1616" i="1"/>
  <c r="Z1615" i="1"/>
  <c r="Y1615" i="1"/>
  <c r="Z1614" i="1"/>
  <c r="Y1614" i="1"/>
  <c r="Z1613" i="1"/>
  <c r="Y1613" i="1"/>
  <c r="Z1612" i="1"/>
  <c r="Y1612" i="1"/>
  <c r="Z1611" i="1"/>
  <c r="Y1611" i="1"/>
  <c r="Z1610" i="1"/>
  <c r="Y1610" i="1"/>
  <c r="Z1609" i="1"/>
  <c r="Y1609" i="1"/>
  <c r="Z1608" i="1"/>
  <c r="Y1608" i="1"/>
  <c r="Z1607" i="1"/>
  <c r="Y1607" i="1"/>
  <c r="Z1606" i="1"/>
  <c r="Y1606" i="1"/>
  <c r="Z1605" i="1"/>
  <c r="Y1605" i="1"/>
  <c r="Z1604" i="1"/>
  <c r="Y1604" i="1"/>
  <c r="Z1603" i="1"/>
  <c r="Y1603" i="1"/>
  <c r="Z1602" i="1"/>
  <c r="Y1602" i="1"/>
  <c r="Z1601" i="1"/>
  <c r="Y1601" i="1"/>
  <c r="Z1600" i="1"/>
  <c r="Y1600" i="1"/>
  <c r="Z1599" i="1"/>
  <c r="Y1599" i="1"/>
  <c r="Z1598" i="1"/>
  <c r="Y1598" i="1"/>
  <c r="Z1597" i="1"/>
  <c r="Y1597" i="1"/>
  <c r="Z1596" i="1"/>
  <c r="Y1596" i="1"/>
  <c r="Z1595" i="1"/>
  <c r="Y1595" i="1"/>
  <c r="Z1594" i="1"/>
  <c r="Y1594" i="1"/>
  <c r="Z1593" i="1"/>
  <c r="Y1593" i="1"/>
  <c r="Z1592" i="1"/>
  <c r="Y1592" i="1"/>
  <c r="Z1591" i="1"/>
  <c r="Y1591" i="1"/>
  <c r="Z1590" i="1"/>
  <c r="Y1590" i="1"/>
  <c r="Z1589" i="1"/>
  <c r="Y1589" i="1"/>
  <c r="Z1588" i="1"/>
  <c r="Y1588" i="1"/>
  <c r="Z1587" i="1"/>
  <c r="Y1587" i="1"/>
  <c r="Z1586" i="1"/>
  <c r="Y1586" i="1"/>
  <c r="Z1585" i="1"/>
  <c r="Y1585" i="1"/>
  <c r="Z1584" i="1"/>
  <c r="Y1584" i="1"/>
  <c r="Z1583" i="1"/>
  <c r="Y1583" i="1"/>
  <c r="Z1582" i="1"/>
  <c r="Y1582" i="1"/>
  <c r="Z1581" i="1"/>
  <c r="Y1581" i="1"/>
  <c r="Z1580" i="1"/>
  <c r="Y1580" i="1"/>
  <c r="Z1579" i="1"/>
  <c r="Y1579" i="1"/>
  <c r="Z1578" i="1"/>
  <c r="Y1578" i="1"/>
  <c r="Z1577" i="1"/>
  <c r="Y1577" i="1"/>
  <c r="Z1576" i="1"/>
  <c r="Y1576" i="1"/>
  <c r="Z1575" i="1"/>
  <c r="Y1575" i="1"/>
  <c r="Z1574" i="1"/>
  <c r="Y1574" i="1"/>
  <c r="Z1573" i="1"/>
  <c r="Y1573" i="1"/>
  <c r="Z1572" i="1"/>
  <c r="Y1572" i="1"/>
  <c r="Z1571" i="1"/>
  <c r="Y1571" i="1"/>
  <c r="Z1570" i="1"/>
  <c r="Y1570" i="1"/>
  <c r="Z1569" i="1"/>
  <c r="Y1569" i="1"/>
  <c r="Z1568" i="1"/>
  <c r="Y1568" i="1"/>
  <c r="Z1567" i="1"/>
  <c r="Y1567" i="1"/>
  <c r="Z1566" i="1"/>
  <c r="Y1566" i="1"/>
  <c r="Z1565" i="1"/>
  <c r="Y1565" i="1"/>
  <c r="Z1564" i="1"/>
  <c r="Y1564" i="1"/>
  <c r="Z1563" i="1"/>
  <c r="Y1563" i="1"/>
  <c r="Z1562" i="1"/>
  <c r="Y1562" i="1"/>
  <c r="Z1561" i="1"/>
  <c r="Y1561" i="1"/>
  <c r="Z1560" i="1"/>
  <c r="Y1560" i="1"/>
  <c r="Z1559" i="1"/>
  <c r="Y1559" i="1"/>
  <c r="Z1558" i="1"/>
  <c r="Y1558" i="1"/>
  <c r="Z1557" i="1"/>
  <c r="Y1557" i="1"/>
  <c r="Z1556" i="1"/>
  <c r="Y1556" i="1"/>
  <c r="Z1555" i="1"/>
  <c r="Y1555" i="1"/>
  <c r="Z1554" i="1"/>
  <c r="Y1554" i="1"/>
  <c r="Z1553" i="1"/>
  <c r="Y1553" i="1"/>
  <c r="Z1552" i="1"/>
  <c r="Y1552" i="1"/>
  <c r="Z1551" i="1"/>
  <c r="Y1551" i="1"/>
  <c r="Z1550" i="1"/>
  <c r="Y1550" i="1"/>
  <c r="Z1549" i="1"/>
  <c r="Y1549" i="1"/>
  <c r="Z1548" i="1"/>
  <c r="Y1548" i="1"/>
  <c r="Z1547" i="1"/>
  <c r="Y1547" i="1"/>
  <c r="Z1546" i="1"/>
  <c r="Y1546" i="1"/>
  <c r="Z1545" i="1"/>
  <c r="Y1545" i="1"/>
  <c r="Z1544" i="1"/>
  <c r="Y1544" i="1"/>
  <c r="Z1543" i="1"/>
  <c r="Y1543" i="1"/>
  <c r="Z1542" i="1"/>
  <c r="Y1542" i="1"/>
  <c r="Z1541" i="1"/>
  <c r="Y1541" i="1"/>
  <c r="Z1540" i="1"/>
  <c r="Y1540" i="1"/>
  <c r="Z1539" i="1"/>
  <c r="Y1539" i="1"/>
  <c r="Z1538" i="1"/>
  <c r="Y1538" i="1"/>
  <c r="Z1537" i="1"/>
  <c r="Y1537" i="1"/>
  <c r="Z1536" i="1"/>
  <c r="Y1536" i="1"/>
  <c r="Z1535" i="1"/>
  <c r="Y1535" i="1"/>
  <c r="Z1534" i="1"/>
  <c r="Y1534" i="1"/>
  <c r="Z1533" i="1"/>
  <c r="Y1533" i="1"/>
  <c r="Z1532" i="1"/>
  <c r="Y1532" i="1"/>
  <c r="Z1531" i="1"/>
  <c r="Y1531" i="1"/>
  <c r="Z1530" i="1"/>
  <c r="Y1530" i="1"/>
  <c r="Z1529" i="1"/>
  <c r="Y1529" i="1"/>
  <c r="Z1528" i="1"/>
  <c r="Y1528" i="1"/>
  <c r="Z1527" i="1"/>
  <c r="Y1527" i="1"/>
  <c r="Z1526" i="1"/>
  <c r="Y1526" i="1"/>
  <c r="Z1525" i="1"/>
  <c r="Y1525" i="1"/>
  <c r="Z1524" i="1"/>
  <c r="Y1524" i="1"/>
  <c r="Z1523" i="1"/>
  <c r="Y1523" i="1"/>
  <c r="Z1522" i="1"/>
  <c r="Y1522" i="1"/>
  <c r="Z1521" i="1"/>
  <c r="Y1521" i="1"/>
  <c r="Z1520" i="1"/>
  <c r="Y1520" i="1"/>
  <c r="Z1519" i="1"/>
  <c r="Y1519" i="1"/>
  <c r="Z1518" i="1"/>
  <c r="Y1518" i="1"/>
  <c r="Z1517" i="1"/>
  <c r="Y1517" i="1"/>
  <c r="Z1516" i="1"/>
  <c r="Y1516" i="1"/>
  <c r="Z1515" i="1"/>
  <c r="Y1515" i="1"/>
  <c r="Z1514" i="1"/>
  <c r="Y1514" i="1"/>
  <c r="Z1513" i="1"/>
  <c r="Y1513" i="1"/>
  <c r="Z1512" i="1"/>
  <c r="Y1512" i="1"/>
  <c r="Z1511" i="1"/>
  <c r="Y1511" i="1"/>
  <c r="Z1510" i="1"/>
  <c r="Y1510" i="1"/>
  <c r="Z1509" i="1"/>
  <c r="Y1509" i="1"/>
  <c r="Z1508" i="1"/>
  <c r="Y1508" i="1"/>
  <c r="Z1507" i="1"/>
  <c r="Y1507" i="1"/>
  <c r="Z1506" i="1"/>
  <c r="Y1506" i="1"/>
  <c r="Z1505" i="1"/>
  <c r="Y1505" i="1"/>
  <c r="Z1504" i="1"/>
  <c r="Y1504" i="1"/>
  <c r="Z1503" i="1"/>
  <c r="Y1503" i="1"/>
  <c r="Z1502" i="1"/>
  <c r="Y1502" i="1"/>
  <c r="Z1501" i="1"/>
  <c r="Y1501" i="1"/>
  <c r="Z1500" i="1"/>
  <c r="Y1500" i="1"/>
  <c r="Z1499" i="1"/>
  <c r="Y1499" i="1"/>
  <c r="Z1498" i="1"/>
  <c r="Y1498" i="1"/>
  <c r="Z1497" i="1"/>
  <c r="Y1497" i="1"/>
  <c r="Z1496" i="1"/>
  <c r="Y1496" i="1"/>
  <c r="Z1495" i="1"/>
  <c r="Y1495" i="1"/>
  <c r="Z1494" i="1"/>
  <c r="Y1494" i="1"/>
  <c r="Z1493" i="1"/>
  <c r="Y1493" i="1"/>
  <c r="Z1492" i="1"/>
  <c r="Y1492" i="1"/>
  <c r="Z1491" i="1"/>
  <c r="Y1491" i="1"/>
  <c r="Z1490" i="1"/>
  <c r="Y1490" i="1"/>
  <c r="Z1489" i="1"/>
  <c r="Y1489" i="1"/>
  <c r="Z1488" i="1"/>
  <c r="Y1488" i="1"/>
  <c r="Z1487" i="1"/>
  <c r="Y1487" i="1"/>
  <c r="Z1486" i="1"/>
  <c r="Y1486" i="1"/>
  <c r="Z1485" i="1"/>
  <c r="Y1485" i="1"/>
  <c r="Z1484" i="1"/>
  <c r="Y1484" i="1"/>
  <c r="Z1483" i="1"/>
  <c r="Y1483" i="1"/>
  <c r="Z1482" i="1"/>
  <c r="Y1482" i="1"/>
  <c r="Z1481" i="1"/>
  <c r="Y1481" i="1"/>
  <c r="Z1480" i="1"/>
  <c r="Y1480" i="1"/>
  <c r="Z1479" i="1"/>
  <c r="Y1479" i="1"/>
  <c r="Z1478" i="1"/>
  <c r="Y1478" i="1"/>
  <c r="Z1477" i="1"/>
  <c r="Y1477" i="1"/>
  <c r="Z1476" i="1"/>
  <c r="Y1476" i="1"/>
  <c r="Z1475" i="1"/>
  <c r="Y1475" i="1"/>
  <c r="Z1474" i="1"/>
  <c r="Y1474" i="1"/>
  <c r="Z1473" i="1"/>
  <c r="Y1473" i="1"/>
  <c r="Z1472" i="1"/>
  <c r="Y1472" i="1"/>
  <c r="Z1471" i="1"/>
  <c r="Y1471" i="1"/>
  <c r="Z1470" i="1"/>
  <c r="Y1470" i="1"/>
  <c r="Z1469" i="1"/>
  <c r="Y1469" i="1"/>
  <c r="Z1468" i="1"/>
  <c r="Y1468" i="1"/>
  <c r="Z1467" i="1"/>
  <c r="Y1467" i="1"/>
  <c r="Z1466" i="1"/>
  <c r="Y1466" i="1"/>
  <c r="Z1465" i="1"/>
  <c r="Y1465" i="1"/>
  <c r="Z1464" i="1"/>
  <c r="Y1464" i="1"/>
  <c r="Z1463" i="1"/>
  <c r="Y1463" i="1"/>
  <c r="Z1462" i="1"/>
  <c r="Y1462" i="1"/>
  <c r="Z1461" i="1"/>
  <c r="Y1461" i="1"/>
  <c r="Z1460" i="1"/>
  <c r="Y1460" i="1"/>
  <c r="Z1459" i="1"/>
  <c r="Y1459" i="1"/>
  <c r="Z1458" i="1"/>
  <c r="Y1458" i="1"/>
  <c r="Z1457" i="1"/>
  <c r="Y1457" i="1"/>
  <c r="Z1456" i="1"/>
  <c r="Y1456" i="1"/>
  <c r="Z1455" i="1"/>
  <c r="Y1455" i="1"/>
  <c r="Z1454" i="1"/>
  <c r="Y1454" i="1"/>
  <c r="Z1453" i="1"/>
  <c r="Y1453" i="1"/>
  <c r="Z1452" i="1"/>
  <c r="Y1452" i="1"/>
  <c r="Z1451" i="1"/>
  <c r="Y1451" i="1"/>
  <c r="Z1450" i="1"/>
  <c r="Y1450" i="1"/>
  <c r="Z1449" i="1"/>
  <c r="Y1449" i="1"/>
  <c r="Z1448" i="1"/>
  <c r="Y1448" i="1"/>
  <c r="Z1447" i="1"/>
  <c r="Y1447" i="1"/>
  <c r="Z1446" i="1"/>
  <c r="Y1446" i="1"/>
  <c r="Z1445" i="1"/>
  <c r="Y1445" i="1"/>
  <c r="Z1444" i="1"/>
  <c r="Y1444" i="1"/>
  <c r="Z1443" i="1"/>
  <c r="Y1443" i="1"/>
  <c r="Z1442" i="1"/>
  <c r="Y1442" i="1"/>
  <c r="Z1441" i="1"/>
  <c r="Y1441" i="1"/>
  <c r="Z1440" i="1"/>
  <c r="Y1440" i="1"/>
  <c r="Z1439" i="1"/>
  <c r="Y1439" i="1"/>
  <c r="Z1438" i="1"/>
  <c r="Y1438" i="1"/>
  <c r="Z1437" i="1"/>
  <c r="Y1437" i="1"/>
  <c r="Z1436" i="1"/>
  <c r="Y1436" i="1"/>
  <c r="Z1435" i="1"/>
  <c r="Y1435" i="1"/>
  <c r="Z1434" i="1"/>
  <c r="Y1434" i="1"/>
  <c r="Z1433" i="1"/>
  <c r="Y1433" i="1"/>
  <c r="Z1432" i="1"/>
  <c r="Y1432" i="1"/>
  <c r="Z1431" i="1"/>
  <c r="Y1431" i="1"/>
  <c r="Z1430" i="1"/>
  <c r="Y1430" i="1"/>
  <c r="Z1429" i="1"/>
  <c r="Y1429" i="1"/>
  <c r="Z1428" i="1"/>
  <c r="Y1428" i="1"/>
  <c r="Z1427" i="1"/>
  <c r="Y1427" i="1"/>
  <c r="Z1426" i="1"/>
  <c r="Y1426" i="1"/>
  <c r="Z1425" i="1"/>
  <c r="Y1425" i="1"/>
  <c r="Z1424" i="1"/>
  <c r="Y1424" i="1"/>
  <c r="Z1423" i="1"/>
  <c r="Y1423" i="1"/>
  <c r="Z1422" i="1"/>
  <c r="Y1422" i="1"/>
  <c r="Z1421" i="1"/>
  <c r="Y1421" i="1"/>
  <c r="Z1420" i="1"/>
  <c r="Y1420" i="1"/>
  <c r="Z1419" i="1"/>
  <c r="Y1419" i="1"/>
  <c r="Z1418" i="1"/>
  <c r="Y1418" i="1"/>
  <c r="Z1417" i="1"/>
  <c r="Y1417" i="1"/>
  <c r="Z1416" i="1"/>
  <c r="Y1416" i="1"/>
  <c r="Z1415" i="1"/>
  <c r="Y1415" i="1"/>
  <c r="Z1414" i="1"/>
  <c r="Y1414" i="1"/>
  <c r="Z1413" i="1"/>
  <c r="Y1413" i="1"/>
  <c r="Z1412" i="1"/>
  <c r="Y1412" i="1"/>
  <c r="Z1411" i="1"/>
  <c r="Y1411" i="1"/>
  <c r="Z1410" i="1"/>
  <c r="Y1410" i="1"/>
  <c r="Z1409" i="1"/>
  <c r="Y1409" i="1"/>
  <c r="Z1408" i="1"/>
  <c r="Y1408" i="1"/>
  <c r="Z1407" i="1"/>
  <c r="Y1407" i="1"/>
  <c r="Z1406" i="1"/>
  <c r="Y1406" i="1"/>
  <c r="Z1405" i="1"/>
  <c r="Y1405" i="1"/>
  <c r="Z1404" i="1"/>
  <c r="Y1404" i="1"/>
  <c r="Z1403" i="1"/>
  <c r="Y1403" i="1"/>
  <c r="Z1402" i="1"/>
  <c r="Y1402" i="1"/>
  <c r="Z1401" i="1"/>
  <c r="Y1401" i="1"/>
  <c r="Z1400" i="1"/>
  <c r="Y1400" i="1"/>
  <c r="Z1399" i="1"/>
  <c r="Y1399" i="1"/>
  <c r="Z1398" i="1"/>
  <c r="Y1398" i="1"/>
  <c r="Z1397" i="1"/>
  <c r="Y1397" i="1"/>
  <c r="Z1396" i="1"/>
  <c r="Y1396" i="1"/>
  <c r="Z1395" i="1"/>
  <c r="Y1395" i="1"/>
  <c r="Z1394" i="1"/>
  <c r="Y1394" i="1"/>
  <c r="Z1393" i="1"/>
  <c r="Y1393" i="1"/>
  <c r="Z1392" i="1"/>
  <c r="Y1392" i="1"/>
  <c r="Z1391" i="1"/>
  <c r="Y1391" i="1"/>
  <c r="Z1390" i="1"/>
  <c r="Y1390" i="1"/>
  <c r="Z1389" i="1"/>
  <c r="Y1389" i="1"/>
  <c r="Z1388" i="1"/>
  <c r="Y1388" i="1"/>
  <c r="Z1387" i="1"/>
  <c r="Y1387" i="1"/>
  <c r="Z1386" i="1"/>
  <c r="Y1386" i="1"/>
  <c r="Z1385" i="1"/>
  <c r="Y1385" i="1"/>
  <c r="Z1384" i="1"/>
  <c r="Y1384" i="1"/>
  <c r="Z1383" i="1"/>
  <c r="Y1383" i="1"/>
  <c r="Z1382" i="1"/>
  <c r="Y1382" i="1"/>
  <c r="Z1381" i="1"/>
  <c r="Y1381" i="1"/>
  <c r="Z1380" i="1"/>
  <c r="Y1380" i="1"/>
  <c r="Z1379" i="1"/>
  <c r="Y1379" i="1"/>
  <c r="Z1378" i="1"/>
  <c r="Y1378" i="1"/>
  <c r="Z1377" i="1"/>
  <c r="Y1377" i="1"/>
  <c r="Z1376" i="1"/>
  <c r="Y1376" i="1"/>
  <c r="Z1375" i="1"/>
  <c r="Y1375" i="1"/>
  <c r="Z1374" i="1"/>
  <c r="Y1374" i="1"/>
  <c r="Z1373" i="1"/>
  <c r="Y1373" i="1"/>
  <c r="Z1372" i="1"/>
  <c r="Y1372" i="1"/>
  <c r="Z1371" i="1"/>
  <c r="Y1371" i="1"/>
  <c r="Z1370" i="1"/>
  <c r="Y1370" i="1"/>
  <c r="Z1369" i="1"/>
  <c r="Y1369" i="1"/>
  <c r="Z1368" i="1"/>
  <c r="Y1368" i="1"/>
  <c r="Z1367" i="1"/>
  <c r="Y1367" i="1"/>
  <c r="Z1366" i="1"/>
  <c r="Y1366" i="1"/>
  <c r="Z1365" i="1"/>
  <c r="Y1365" i="1"/>
  <c r="Z1364" i="1"/>
  <c r="Y1364" i="1"/>
  <c r="Z1363" i="1"/>
  <c r="Y1363" i="1"/>
  <c r="Z1362" i="1"/>
  <c r="Y1362" i="1"/>
  <c r="Z1361" i="1"/>
  <c r="Y1361" i="1"/>
  <c r="Z1360" i="1"/>
  <c r="Y1360" i="1"/>
  <c r="Z1359" i="1"/>
  <c r="Y1359" i="1"/>
  <c r="Z1358" i="1"/>
  <c r="Y1358" i="1"/>
  <c r="Z1357" i="1"/>
  <c r="Y1357" i="1"/>
  <c r="Z1356" i="1"/>
  <c r="Y1356" i="1"/>
  <c r="Z1355" i="1"/>
  <c r="Y1355" i="1"/>
  <c r="Z1354" i="1"/>
  <c r="Y1354" i="1"/>
  <c r="Z1353" i="1"/>
  <c r="Y1353" i="1"/>
  <c r="Z1352" i="1"/>
  <c r="Y1352" i="1"/>
  <c r="Z1351" i="1"/>
  <c r="Y1351" i="1"/>
  <c r="Z1350" i="1"/>
  <c r="Y1350" i="1"/>
  <c r="Z1349" i="1"/>
  <c r="Y1349" i="1"/>
  <c r="Z1348" i="1"/>
  <c r="Y1348" i="1"/>
  <c r="Z1347" i="1"/>
  <c r="Y1347" i="1"/>
  <c r="Z1346" i="1"/>
  <c r="Y1346" i="1"/>
  <c r="Z1345" i="1"/>
  <c r="Y1345" i="1"/>
  <c r="Z1344" i="1"/>
  <c r="Y1344" i="1"/>
  <c r="Z1343" i="1"/>
  <c r="Y1343" i="1"/>
  <c r="Z1342" i="1"/>
  <c r="Y1342" i="1"/>
  <c r="Z1341" i="1"/>
  <c r="Y1341" i="1"/>
  <c r="Z1340" i="1"/>
  <c r="Y1340" i="1"/>
  <c r="Z1339" i="1"/>
  <c r="Y1339" i="1"/>
  <c r="Z1338" i="1"/>
  <c r="Y1338" i="1"/>
  <c r="Z1337" i="1"/>
  <c r="Y1337" i="1"/>
  <c r="Z1336" i="1"/>
  <c r="Y1336" i="1"/>
  <c r="Z1335" i="1"/>
  <c r="Y1335" i="1"/>
  <c r="Z1334" i="1"/>
  <c r="Y1334" i="1"/>
  <c r="Z1333" i="1"/>
  <c r="Y1333" i="1"/>
  <c r="Z1332" i="1"/>
  <c r="Y1332" i="1"/>
  <c r="Z1331" i="1"/>
  <c r="Y1331" i="1"/>
  <c r="Z1330" i="1"/>
  <c r="Y1330" i="1"/>
  <c r="Z1329" i="1"/>
  <c r="Y1329" i="1"/>
  <c r="Z1328" i="1"/>
  <c r="Y1328" i="1"/>
  <c r="Z1327" i="1"/>
  <c r="Y1327" i="1"/>
  <c r="Z1326" i="1"/>
  <c r="Y1326" i="1"/>
  <c r="Z1325" i="1"/>
  <c r="Y1325" i="1"/>
  <c r="Z1324" i="1"/>
  <c r="Y1324" i="1"/>
  <c r="Z1323" i="1"/>
  <c r="Y1323" i="1"/>
  <c r="Z1322" i="1"/>
  <c r="Y1322" i="1"/>
  <c r="Z1321" i="1"/>
  <c r="Y1321" i="1"/>
  <c r="Z1320" i="1"/>
  <c r="Y1320" i="1"/>
  <c r="Z1319" i="1"/>
  <c r="Y1319" i="1"/>
  <c r="Z1318" i="1"/>
  <c r="Y1318" i="1"/>
  <c r="Z1317" i="1"/>
  <c r="Y1317" i="1"/>
  <c r="Z1316" i="1"/>
  <c r="Y1316" i="1"/>
  <c r="Z1315" i="1"/>
  <c r="Y1315" i="1"/>
  <c r="Z1314" i="1"/>
  <c r="Y1314" i="1"/>
  <c r="Z1313" i="1"/>
  <c r="Y1313" i="1"/>
  <c r="Z1312" i="1"/>
  <c r="Y1312" i="1"/>
  <c r="Z1311" i="1"/>
  <c r="Y1311" i="1"/>
  <c r="Z1310" i="1"/>
  <c r="Y1310" i="1"/>
  <c r="Z1309" i="1"/>
  <c r="Y1309" i="1"/>
  <c r="Z1308" i="1"/>
  <c r="Y1308" i="1"/>
  <c r="Z1307" i="1"/>
  <c r="Y1307" i="1"/>
  <c r="Z1306" i="1"/>
  <c r="Y1306" i="1"/>
  <c r="Z1305" i="1"/>
  <c r="Y1305" i="1"/>
  <c r="Z1304" i="1"/>
  <c r="Y1304" i="1"/>
  <c r="Z1303" i="1"/>
  <c r="Y1303" i="1"/>
  <c r="Z1302" i="1"/>
  <c r="Y1302" i="1"/>
  <c r="Z1301" i="1"/>
  <c r="Y1301" i="1"/>
  <c r="Z1300" i="1"/>
  <c r="Y1300" i="1"/>
  <c r="Z1299" i="1"/>
  <c r="Y1299" i="1"/>
  <c r="Z1298" i="1"/>
  <c r="Y1298" i="1"/>
  <c r="Z1297" i="1"/>
  <c r="Y1297" i="1"/>
  <c r="Z1296" i="1"/>
  <c r="Y1296" i="1"/>
  <c r="Z1295" i="1"/>
  <c r="Y1295" i="1"/>
  <c r="Z1294" i="1"/>
  <c r="Y1294" i="1"/>
  <c r="Z1293" i="1"/>
  <c r="Y1293" i="1"/>
  <c r="Z1292" i="1"/>
  <c r="Y1292" i="1"/>
  <c r="Z1291" i="1"/>
  <c r="Y1291" i="1"/>
  <c r="Z1290" i="1"/>
  <c r="Y1290" i="1"/>
  <c r="Z1289" i="1"/>
  <c r="Y1289" i="1"/>
  <c r="Z1288" i="1"/>
  <c r="Y1288" i="1"/>
  <c r="Z1287" i="1"/>
  <c r="Y1287" i="1"/>
  <c r="Z1286" i="1"/>
  <c r="Y1286" i="1"/>
  <c r="Z1285" i="1"/>
  <c r="Y1285" i="1"/>
  <c r="Z1284" i="1"/>
  <c r="Y1284" i="1"/>
  <c r="Z1283" i="1"/>
  <c r="Y1283" i="1"/>
  <c r="Z1282" i="1"/>
  <c r="Y1282" i="1"/>
  <c r="Z1281" i="1"/>
  <c r="Y1281" i="1"/>
  <c r="Z1280" i="1"/>
  <c r="Y1280" i="1"/>
  <c r="Z1279" i="1"/>
  <c r="Y1279" i="1"/>
  <c r="Z1278" i="1"/>
  <c r="Y1278" i="1"/>
  <c r="Z1277" i="1"/>
  <c r="Y1277" i="1"/>
  <c r="Z1276" i="1"/>
  <c r="Y1276" i="1"/>
  <c r="Z1275" i="1"/>
  <c r="Y1275" i="1"/>
  <c r="Z1274" i="1"/>
  <c r="Y1274" i="1"/>
  <c r="Z1273" i="1"/>
  <c r="Y1273" i="1"/>
  <c r="Z1272" i="1"/>
  <c r="Y1272" i="1"/>
  <c r="Z1271" i="1"/>
  <c r="Y1271" i="1"/>
  <c r="Z1270" i="1"/>
  <c r="Y1270" i="1"/>
  <c r="Z1269" i="1"/>
  <c r="Y1269" i="1"/>
  <c r="Z1268" i="1"/>
  <c r="Y1268" i="1"/>
  <c r="Z1267" i="1"/>
  <c r="Y1267" i="1"/>
  <c r="Z1266" i="1"/>
  <c r="Y1266" i="1"/>
  <c r="Z1265" i="1"/>
  <c r="Y1265" i="1"/>
  <c r="Z1264" i="1"/>
  <c r="Y1264" i="1"/>
  <c r="Z1263" i="1"/>
  <c r="Y1263" i="1"/>
  <c r="Z1262" i="1"/>
  <c r="Y1262" i="1"/>
  <c r="Z1261" i="1"/>
  <c r="Y1261" i="1"/>
  <c r="Z1260" i="1"/>
  <c r="Y1260" i="1"/>
  <c r="Z1259" i="1"/>
  <c r="Y1259" i="1"/>
  <c r="Z1258" i="1"/>
  <c r="Y1258" i="1"/>
  <c r="Z1257" i="1"/>
  <c r="Y1257" i="1"/>
  <c r="Z1256" i="1"/>
  <c r="Y1256" i="1"/>
  <c r="Z1255" i="1"/>
  <c r="Y1255" i="1"/>
  <c r="Z1254" i="1"/>
  <c r="Y1254" i="1"/>
  <c r="Z1253" i="1"/>
  <c r="Y1253" i="1"/>
  <c r="Z1252" i="1"/>
  <c r="Y1252" i="1"/>
  <c r="Z1251" i="1"/>
  <c r="Y1251" i="1"/>
  <c r="Z1250" i="1"/>
  <c r="Y1250" i="1"/>
  <c r="Z1249" i="1"/>
  <c r="Y1249" i="1"/>
  <c r="Z1248" i="1"/>
  <c r="Y1248" i="1"/>
  <c r="Z1247" i="1"/>
  <c r="Y1247" i="1"/>
  <c r="Z1246" i="1"/>
  <c r="Y1246" i="1"/>
  <c r="Z1245" i="1"/>
  <c r="Y1245" i="1"/>
  <c r="Z1244" i="1"/>
  <c r="Y1244" i="1"/>
  <c r="Z1243" i="1"/>
  <c r="Y1243" i="1"/>
  <c r="Z1242" i="1"/>
  <c r="Y1242" i="1"/>
  <c r="Z1241" i="1"/>
  <c r="Y1241" i="1"/>
  <c r="Z1240" i="1"/>
  <c r="Y1240" i="1"/>
  <c r="Z1239" i="1"/>
  <c r="Y1239" i="1"/>
  <c r="Z1238" i="1"/>
  <c r="Y1238" i="1"/>
  <c r="Z1237" i="1"/>
  <c r="Y1237" i="1"/>
  <c r="Z1236" i="1"/>
  <c r="Y1236" i="1"/>
  <c r="Z1235" i="1"/>
  <c r="Y1235" i="1"/>
  <c r="Z1234" i="1"/>
  <c r="Y1234" i="1"/>
  <c r="Z1233" i="1"/>
  <c r="Y1233" i="1"/>
  <c r="Z1232" i="1"/>
  <c r="Y1232" i="1"/>
  <c r="Z1231" i="1"/>
  <c r="Y1231" i="1"/>
  <c r="Z1230" i="1"/>
  <c r="Y1230" i="1"/>
  <c r="Z1229" i="1"/>
  <c r="Y1229" i="1"/>
  <c r="Z1228" i="1"/>
  <c r="Y1228" i="1"/>
  <c r="Z1227" i="1"/>
  <c r="Y1227" i="1"/>
  <c r="Z1226" i="1"/>
  <c r="Y1226" i="1"/>
  <c r="Z1225" i="1"/>
  <c r="Y1225" i="1"/>
  <c r="Z1224" i="1"/>
  <c r="Y1224" i="1"/>
  <c r="Z1223" i="1"/>
  <c r="Y1223" i="1"/>
  <c r="Z1222" i="1"/>
  <c r="Y1222" i="1"/>
  <c r="Z1221" i="1"/>
  <c r="Y1221" i="1"/>
  <c r="Z1220" i="1"/>
  <c r="Y1220" i="1"/>
  <c r="Z1219" i="1"/>
  <c r="Y1219" i="1"/>
  <c r="Z1218" i="1"/>
  <c r="Y1218" i="1"/>
  <c r="Z1217" i="1"/>
  <c r="Y1217" i="1"/>
  <c r="Z1216" i="1"/>
  <c r="Y1216" i="1"/>
  <c r="Z1215" i="1"/>
  <c r="Y1215" i="1"/>
  <c r="Z1214" i="1"/>
  <c r="Y1214" i="1"/>
  <c r="Z1213" i="1"/>
  <c r="Y1213" i="1"/>
  <c r="Z1212" i="1"/>
  <c r="Y1212" i="1"/>
  <c r="Z1211" i="1"/>
  <c r="Y1211" i="1"/>
  <c r="Z1210" i="1"/>
  <c r="Y1210" i="1"/>
  <c r="Z1209" i="1"/>
  <c r="Y1209" i="1"/>
  <c r="Z1208" i="1"/>
  <c r="Y1208" i="1"/>
  <c r="Z1207" i="1"/>
  <c r="Y1207" i="1"/>
  <c r="Z1206" i="1"/>
  <c r="Y1206" i="1"/>
  <c r="Z1205" i="1"/>
  <c r="Y1205" i="1"/>
  <c r="Z1204" i="1"/>
  <c r="Y1204" i="1"/>
  <c r="Z1203" i="1"/>
  <c r="Y1203" i="1"/>
  <c r="Z1202" i="1"/>
  <c r="Y1202" i="1"/>
  <c r="Z1201" i="1"/>
  <c r="Y1201" i="1"/>
  <c r="Z1200" i="1"/>
  <c r="Y1200" i="1"/>
  <c r="Z1199" i="1"/>
  <c r="Y1199" i="1"/>
  <c r="Z1198" i="1"/>
  <c r="Y1198" i="1"/>
  <c r="Z1197" i="1"/>
  <c r="Y1197" i="1"/>
  <c r="Z1196" i="1"/>
  <c r="Y1196" i="1"/>
  <c r="Z1195" i="1"/>
  <c r="Y1195" i="1"/>
  <c r="Z1194" i="1"/>
  <c r="Y1194" i="1"/>
  <c r="Z1193" i="1"/>
  <c r="Y1193" i="1"/>
  <c r="Z1192" i="1"/>
  <c r="Y1192" i="1"/>
  <c r="Z1191" i="1"/>
  <c r="Y1191" i="1"/>
  <c r="Z1190" i="1"/>
  <c r="Y1190" i="1"/>
  <c r="Z1189" i="1"/>
  <c r="Y1189" i="1"/>
  <c r="Z1188" i="1"/>
  <c r="Y1188" i="1"/>
  <c r="Z1187" i="1"/>
  <c r="Y1187" i="1"/>
  <c r="Z1186" i="1"/>
  <c r="Y1186" i="1"/>
  <c r="Z1185" i="1"/>
  <c r="Y1185" i="1"/>
  <c r="Z1184" i="1"/>
  <c r="Y1184" i="1"/>
  <c r="Z1183" i="1"/>
  <c r="Y1183" i="1"/>
  <c r="Z1182" i="1"/>
  <c r="Y1182" i="1"/>
  <c r="Z1181" i="1"/>
  <c r="Y1181" i="1"/>
  <c r="Z1180" i="1"/>
  <c r="Y1180" i="1"/>
  <c r="Z1179" i="1"/>
  <c r="Y1179" i="1"/>
  <c r="Z1178" i="1"/>
  <c r="Y1178" i="1"/>
  <c r="Z1177" i="1"/>
  <c r="Y1177" i="1"/>
  <c r="Z1176" i="1"/>
  <c r="Y1176" i="1"/>
  <c r="Z1175" i="1"/>
  <c r="Y1175" i="1"/>
  <c r="Z1174" i="1"/>
  <c r="Y1174" i="1"/>
  <c r="Z1173" i="1"/>
  <c r="Y1173" i="1"/>
  <c r="Z1172" i="1"/>
  <c r="Y1172" i="1"/>
  <c r="Z1171" i="1"/>
  <c r="Y1171" i="1"/>
  <c r="Z1170" i="1"/>
  <c r="Y1170" i="1"/>
  <c r="Z1169" i="1"/>
  <c r="Y1169" i="1"/>
  <c r="Z1168" i="1"/>
  <c r="Y1168" i="1"/>
  <c r="Z1167" i="1"/>
  <c r="Y1167" i="1"/>
  <c r="Z1166" i="1"/>
  <c r="Y1166" i="1"/>
  <c r="Z1165" i="1"/>
  <c r="Y1165" i="1"/>
  <c r="Z1164" i="1"/>
  <c r="Y1164" i="1"/>
  <c r="Z1163" i="1"/>
  <c r="Y1163" i="1"/>
  <c r="Z1162" i="1"/>
  <c r="Y1162" i="1"/>
  <c r="Z1161" i="1"/>
  <c r="Y1161" i="1"/>
  <c r="Z1160" i="1"/>
  <c r="Y1160" i="1"/>
  <c r="Z1159" i="1"/>
  <c r="Y1159" i="1"/>
  <c r="Z1158" i="1"/>
  <c r="Y1158" i="1"/>
  <c r="Z1157" i="1"/>
  <c r="Y1157" i="1"/>
  <c r="Z1156" i="1"/>
  <c r="Y1156" i="1"/>
  <c r="Z1155" i="1"/>
  <c r="Y1155" i="1"/>
  <c r="Z1154" i="1"/>
  <c r="Y1154" i="1"/>
  <c r="Z1153" i="1"/>
  <c r="Y1153" i="1"/>
  <c r="Z1152" i="1"/>
  <c r="Y1152" i="1"/>
  <c r="Z1151" i="1"/>
  <c r="Y1151" i="1"/>
  <c r="Z1150" i="1"/>
  <c r="Y1150" i="1"/>
  <c r="Z1149" i="1"/>
  <c r="Y1149" i="1"/>
  <c r="Z1148" i="1"/>
  <c r="Y1148" i="1"/>
  <c r="Z1147" i="1"/>
  <c r="Y1147" i="1"/>
  <c r="Z1146" i="1"/>
  <c r="Y1146" i="1"/>
  <c r="Z1145" i="1"/>
  <c r="Y1145" i="1"/>
  <c r="Z1144" i="1"/>
  <c r="Y1144" i="1"/>
  <c r="Z1143" i="1"/>
  <c r="Y1143" i="1"/>
  <c r="Z1142" i="1"/>
  <c r="Y1142" i="1"/>
  <c r="Z1141" i="1"/>
  <c r="Y1141" i="1"/>
  <c r="Z1140" i="1"/>
  <c r="Y1140" i="1"/>
  <c r="Z1139" i="1"/>
  <c r="Y1139" i="1"/>
  <c r="Z1138" i="1"/>
  <c r="Y1138" i="1"/>
  <c r="Z1137" i="1"/>
  <c r="Y1137" i="1"/>
  <c r="Z1136" i="1"/>
  <c r="Y1136" i="1"/>
  <c r="Z1135" i="1"/>
  <c r="Y1135" i="1"/>
  <c r="Z1134" i="1"/>
  <c r="Y1134" i="1"/>
  <c r="Z1133" i="1"/>
  <c r="Y1133" i="1"/>
  <c r="Z1132" i="1"/>
  <c r="Y1132" i="1"/>
  <c r="Z1131" i="1"/>
  <c r="Y1131" i="1"/>
  <c r="Z1130" i="1"/>
  <c r="Y1130" i="1"/>
  <c r="Z1129" i="1"/>
  <c r="Y1129" i="1"/>
  <c r="Z1128" i="1"/>
  <c r="Y1128" i="1"/>
  <c r="Z1127" i="1"/>
  <c r="Y1127" i="1"/>
  <c r="Z1126" i="1"/>
  <c r="Y1126" i="1"/>
  <c r="Z1125" i="1"/>
  <c r="Y1125" i="1"/>
  <c r="Z1124" i="1"/>
  <c r="Y1124" i="1"/>
  <c r="Z1123" i="1"/>
  <c r="Y1123" i="1"/>
  <c r="Z1122" i="1"/>
  <c r="Y1122" i="1"/>
  <c r="Z1121" i="1"/>
  <c r="Y1121" i="1"/>
  <c r="Z1120" i="1"/>
  <c r="Y1120" i="1"/>
  <c r="Z1119" i="1"/>
  <c r="Y1119" i="1"/>
  <c r="Z1118" i="1"/>
  <c r="Y1118" i="1"/>
  <c r="Z1117" i="1"/>
  <c r="Y1117" i="1"/>
  <c r="Z1116" i="1"/>
  <c r="Y1116" i="1"/>
  <c r="Z1115" i="1"/>
  <c r="Y1115" i="1"/>
  <c r="Z1114" i="1"/>
  <c r="Y1114" i="1"/>
  <c r="Z1113" i="1"/>
  <c r="Y1113" i="1"/>
  <c r="Z1112" i="1"/>
  <c r="Y1112" i="1"/>
  <c r="Z1111" i="1"/>
  <c r="Y1111" i="1"/>
  <c r="Z1110" i="1"/>
  <c r="Y1110" i="1"/>
  <c r="Z1109" i="1"/>
  <c r="Y1109" i="1"/>
  <c r="Z1108" i="1"/>
  <c r="Y1108" i="1"/>
  <c r="Z1107" i="1"/>
  <c r="Y1107" i="1"/>
  <c r="Z1106" i="1"/>
  <c r="Y1106" i="1"/>
  <c r="Z1105" i="1"/>
  <c r="Y1105" i="1"/>
  <c r="Z1104" i="1"/>
  <c r="Y1104" i="1"/>
  <c r="Z1103" i="1"/>
  <c r="Y1103" i="1"/>
  <c r="Z1102" i="1"/>
  <c r="Y1102" i="1"/>
  <c r="Z1101" i="1"/>
  <c r="Y1101" i="1"/>
  <c r="Z1100" i="1"/>
  <c r="Y1100" i="1"/>
  <c r="Z1099" i="1"/>
  <c r="Y1099" i="1"/>
  <c r="Z1098" i="1"/>
  <c r="Y1098" i="1"/>
  <c r="Z1097" i="1"/>
  <c r="Y1097" i="1"/>
  <c r="Z1096" i="1"/>
  <c r="Y1096" i="1"/>
  <c r="Z1095" i="1"/>
  <c r="Y1095" i="1"/>
  <c r="Z1094" i="1"/>
  <c r="Y1094" i="1"/>
  <c r="Z1093" i="1"/>
  <c r="Y1093" i="1"/>
  <c r="Z1092" i="1"/>
  <c r="Y1092" i="1"/>
  <c r="Z1091" i="1"/>
  <c r="Y1091" i="1"/>
  <c r="Z1090" i="1"/>
  <c r="Y1090" i="1"/>
  <c r="Z1089" i="1"/>
  <c r="Y1089" i="1"/>
  <c r="Z1088" i="1"/>
  <c r="Y1088" i="1"/>
  <c r="Z1087" i="1"/>
  <c r="Y1087" i="1"/>
  <c r="Z1086" i="1"/>
  <c r="Y1086" i="1"/>
  <c r="Z1085" i="1"/>
  <c r="Y1085" i="1"/>
  <c r="Z1084" i="1"/>
  <c r="Y1084" i="1"/>
  <c r="Z1083" i="1"/>
  <c r="Y1083" i="1"/>
  <c r="Z1082" i="1"/>
  <c r="Y1082" i="1"/>
  <c r="Z1081" i="1"/>
  <c r="Y1081" i="1"/>
  <c r="Z1080" i="1"/>
  <c r="Y1080" i="1"/>
  <c r="Z1079" i="1"/>
  <c r="Y1079" i="1"/>
  <c r="Z1078" i="1"/>
  <c r="Y1078" i="1"/>
  <c r="Z1077" i="1"/>
  <c r="Y1077" i="1"/>
  <c r="Z1076" i="1"/>
  <c r="Y1076" i="1"/>
  <c r="Z1075" i="1"/>
  <c r="Y1075" i="1"/>
  <c r="Z1074" i="1"/>
  <c r="Y1074" i="1"/>
  <c r="Z1073" i="1"/>
  <c r="Y1073" i="1"/>
  <c r="Z1072" i="1"/>
  <c r="Y1072" i="1"/>
  <c r="Z1071" i="1"/>
  <c r="Y1071" i="1"/>
  <c r="Z1070" i="1"/>
  <c r="Y1070" i="1"/>
  <c r="Z1069" i="1"/>
  <c r="Y1069" i="1"/>
  <c r="Z1068" i="1"/>
  <c r="Y1068" i="1"/>
  <c r="Z1067" i="1"/>
  <c r="Y1067" i="1"/>
  <c r="Z1066" i="1"/>
  <c r="Y1066" i="1"/>
  <c r="Z1065" i="1"/>
  <c r="Y1065" i="1"/>
  <c r="Z1064" i="1"/>
  <c r="Y1064" i="1"/>
  <c r="Z1063" i="1"/>
  <c r="Y1063" i="1"/>
  <c r="Z1062" i="1"/>
  <c r="Y1062" i="1"/>
  <c r="Z1061" i="1"/>
  <c r="Y1061" i="1"/>
  <c r="Z1060" i="1"/>
  <c r="Y1060" i="1"/>
  <c r="Z1059" i="1"/>
  <c r="Y1059" i="1"/>
  <c r="Z1058" i="1"/>
  <c r="Y1058" i="1"/>
  <c r="Z1057" i="1"/>
  <c r="Y1057" i="1"/>
  <c r="Z1056" i="1"/>
  <c r="Y1056" i="1"/>
  <c r="Z1055" i="1"/>
  <c r="Y1055" i="1"/>
  <c r="Z1054" i="1"/>
  <c r="Y1054" i="1"/>
  <c r="Z1053" i="1"/>
  <c r="Y1053" i="1"/>
  <c r="Z1052" i="1"/>
  <c r="Y1052" i="1"/>
  <c r="Z1051" i="1"/>
  <c r="Y1051" i="1"/>
  <c r="Z1050" i="1"/>
  <c r="Y1050" i="1"/>
  <c r="Z1049" i="1"/>
  <c r="Y1049" i="1"/>
  <c r="Z1048" i="1"/>
  <c r="Y1048" i="1"/>
  <c r="Z1047" i="1"/>
  <c r="Y1047" i="1"/>
  <c r="Z1046" i="1"/>
  <c r="Y1046" i="1"/>
  <c r="Z1045" i="1"/>
  <c r="Y1045" i="1"/>
  <c r="Z1044" i="1"/>
  <c r="Y1044" i="1"/>
  <c r="Z1043" i="1"/>
  <c r="Y1043" i="1"/>
  <c r="Z1042" i="1"/>
  <c r="Y1042" i="1"/>
  <c r="Z1041" i="1"/>
  <c r="Y1041" i="1"/>
  <c r="Z1040" i="1"/>
  <c r="Y1040" i="1"/>
  <c r="Z1039" i="1"/>
  <c r="Y1039" i="1"/>
  <c r="Z1038" i="1"/>
  <c r="Y1038" i="1"/>
  <c r="Z1037" i="1"/>
  <c r="Y1037" i="1"/>
  <c r="Z1036" i="1"/>
  <c r="Y1036" i="1"/>
  <c r="Z1035" i="1"/>
  <c r="Y1035" i="1"/>
  <c r="Z1034" i="1"/>
  <c r="Y1034" i="1"/>
  <c r="Z1033" i="1"/>
  <c r="Y1033" i="1"/>
  <c r="Z1032" i="1"/>
  <c r="Y1032" i="1"/>
  <c r="Z1031" i="1"/>
  <c r="Y1031" i="1"/>
  <c r="Z1030" i="1"/>
  <c r="Y1030" i="1"/>
  <c r="Z1029" i="1"/>
  <c r="Y1029" i="1"/>
  <c r="Z1028" i="1"/>
  <c r="Y1028" i="1"/>
  <c r="Z1027" i="1"/>
  <c r="Y1027" i="1"/>
  <c r="Z1026" i="1"/>
  <c r="Y1026" i="1"/>
  <c r="Z1025" i="1"/>
  <c r="Y1025" i="1"/>
  <c r="Z1024" i="1"/>
  <c r="Y1024" i="1"/>
  <c r="Z1023" i="1"/>
  <c r="Y1023" i="1"/>
  <c r="Z1022" i="1"/>
  <c r="Y1022" i="1"/>
  <c r="Z1021" i="1"/>
  <c r="Y1021" i="1"/>
  <c r="Z1020" i="1"/>
  <c r="Y1020" i="1"/>
  <c r="Z1019" i="1"/>
  <c r="Y1019" i="1"/>
  <c r="Z1018" i="1"/>
  <c r="Y1018" i="1"/>
  <c r="Z1017" i="1"/>
  <c r="Y1017" i="1"/>
  <c r="Z1016" i="1"/>
  <c r="Y1016" i="1"/>
  <c r="Z1015" i="1"/>
  <c r="Y1015" i="1"/>
  <c r="Z1014" i="1"/>
  <c r="Y1014" i="1"/>
  <c r="Z1013" i="1"/>
  <c r="Y1013" i="1"/>
  <c r="Z1012" i="1"/>
  <c r="Y1012" i="1"/>
  <c r="Z1011" i="1"/>
  <c r="Y1011" i="1"/>
  <c r="Z1010" i="1"/>
  <c r="Y1010" i="1"/>
  <c r="Z1009" i="1"/>
  <c r="Y1009" i="1"/>
  <c r="Z1008" i="1"/>
  <c r="Y1008" i="1"/>
  <c r="Z1007" i="1"/>
  <c r="Y1007" i="1"/>
  <c r="Z1006" i="1"/>
  <c r="Y1006" i="1"/>
  <c r="Z1005" i="1"/>
  <c r="Y1005" i="1"/>
  <c r="Z1004" i="1"/>
  <c r="Y1004" i="1"/>
  <c r="Z1003" i="1"/>
  <c r="Y1003" i="1"/>
  <c r="Z1002" i="1"/>
  <c r="Y1002" i="1"/>
  <c r="Z1001" i="1"/>
  <c r="Y1001" i="1"/>
  <c r="Z1000" i="1"/>
  <c r="Y1000" i="1"/>
  <c r="Z999" i="1"/>
  <c r="Y999" i="1"/>
  <c r="Z998" i="1"/>
  <c r="Y998" i="1"/>
  <c r="Z997" i="1"/>
  <c r="Y997" i="1"/>
  <c r="Z996" i="1"/>
  <c r="Y996" i="1"/>
  <c r="Z995" i="1"/>
  <c r="Y995" i="1"/>
  <c r="Z994" i="1"/>
  <c r="Y994" i="1"/>
  <c r="Z993" i="1"/>
  <c r="Y993" i="1"/>
  <c r="Z992" i="1"/>
  <c r="Y992" i="1"/>
  <c r="Z991" i="1"/>
  <c r="Y991" i="1"/>
  <c r="Z990" i="1"/>
  <c r="Y990" i="1"/>
  <c r="Z989" i="1"/>
  <c r="Y989" i="1"/>
  <c r="Z988" i="1"/>
  <c r="Y988" i="1"/>
  <c r="Z987" i="1"/>
  <c r="Y987" i="1"/>
  <c r="Z986" i="1"/>
  <c r="Y986" i="1"/>
  <c r="Z985" i="1"/>
  <c r="Y985" i="1"/>
  <c r="Z984" i="1"/>
  <c r="Y984" i="1"/>
  <c r="Z983" i="1"/>
  <c r="Y983" i="1"/>
  <c r="Z982" i="1"/>
  <c r="Y982" i="1"/>
  <c r="Z981" i="1"/>
  <c r="Y981" i="1"/>
  <c r="Z980" i="1"/>
  <c r="Y980" i="1"/>
  <c r="Z979" i="1"/>
  <c r="Y979" i="1"/>
  <c r="Z978" i="1"/>
  <c r="Y978" i="1"/>
  <c r="Z977" i="1"/>
  <c r="Y977" i="1"/>
  <c r="Z976" i="1"/>
  <c r="Y976" i="1"/>
  <c r="Z975" i="1"/>
  <c r="Y975" i="1"/>
  <c r="Z974" i="1"/>
  <c r="Y974" i="1"/>
  <c r="Z973" i="1"/>
  <c r="Y973" i="1"/>
  <c r="Z972" i="1"/>
  <c r="Y972" i="1"/>
  <c r="Z971" i="1"/>
  <c r="Y971" i="1"/>
  <c r="Z970" i="1"/>
  <c r="Y970" i="1"/>
  <c r="Z969" i="1"/>
  <c r="Y969" i="1"/>
  <c r="Z968" i="1"/>
  <c r="Y968" i="1"/>
  <c r="Z967" i="1"/>
  <c r="Y967" i="1"/>
  <c r="Z966" i="1"/>
  <c r="Y966" i="1"/>
  <c r="Z965" i="1"/>
  <c r="Y965" i="1"/>
  <c r="Z964" i="1"/>
  <c r="Y964" i="1"/>
  <c r="Z963" i="1"/>
  <c r="Y963" i="1"/>
  <c r="Z962" i="1"/>
  <c r="Y962" i="1"/>
  <c r="Z961" i="1"/>
  <c r="Y961" i="1"/>
  <c r="Z960" i="1"/>
  <c r="Y960" i="1"/>
  <c r="Z959" i="1"/>
  <c r="Y959" i="1"/>
  <c r="Z958" i="1"/>
  <c r="Y958" i="1"/>
  <c r="Z957" i="1"/>
  <c r="Y957" i="1"/>
  <c r="Z956" i="1"/>
  <c r="Y956" i="1"/>
  <c r="Z955" i="1"/>
  <c r="Y955" i="1"/>
  <c r="Z954" i="1"/>
  <c r="Y954" i="1"/>
  <c r="Z953" i="1"/>
  <c r="Y953" i="1"/>
  <c r="Z952" i="1"/>
  <c r="Y952" i="1"/>
  <c r="Z951" i="1"/>
  <c r="Y951" i="1"/>
  <c r="Z950" i="1"/>
  <c r="Y950" i="1"/>
  <c r="Z949" i="1"/>
  <c r="Y949" i="1"/>
  <c r="Z948" i="1"/>
  <c r="Y948" i="1"/>
  <c r="Z947" i="1"/>
  <c r="Y947" i="1"/>
  <c r="Z946" i="1"/>
  <c r="Y946" i="1"/>
  <c r="Z945" i="1"/>
  <c r="Y945" i="1"/>
  <c r="Z944" i="1"/>
  <c r="Y944" i="1"/>
  <c r="Z943" i="1"/>
  <c r="Y943" i="1"/>
  <c r="Z942" i="1"/>
  <c r="Y942" i="1"/>
  <c r="Z941" i="1"/>
  <c r="Y941" i="1"/>
  <c r="Z940" i="1"/>
  <c r="Y940" i="1"/>
  <c r="Z939" i="1"/>
  <c r="Y939" i="1"/>
  <c r="Z938" i="1"/>
  <c r="Y938" i="1"/>
  <c r="Z937" i="1"/>
  <c r="Y937" i="1"/>
  <c r="Z936" i="1"/>
  <c r="Y936" i="1"/>
  <c r="Z935" i="1"/>
  <c r="Y935" i="1"/>
  <c r="Z934" i="1"/>
  <c r="Y934" i="1"/>
  <c r="Z933" i="1"/>
  <c r="Y933" i="1"/>
  <c r="Z932" i="1"/>
  <c r="Y932" i="1"/>
  <c r="Z931" i="1"/>
  <c r="Y931" i="1"/>
  <c r="Z930" i="1"/>
  <c r="Y930" i="1"/>
  <c r="Z929" i="1"/>
  <c r="Y929" i="1"/>
  <c r="Z928" i="1"/>
  <c r="Y928" i="1"/>
  <c r="Z927" i="1"/>
  <c r="Y927" i="1"/>
  <c r="Z926" i="1"/>
  <c r="Y926" i="1"/>
  <c r="Z925" i="1"/>
  <c r="Y925" i="1"/>
  <c r="Z924" i="1"/>
  <c r="Y924" i="1"/>
  <c r="Z923" i="1"/>
  <c r="Y923" i="1"/>
  <c r="Z922" i="1"/>
  <c r="Y922" i="1"/>
  <c r="Z921" i="1"/>
  <c r="Y921" i="1"/>
  <c r="Z920" i="1"/>
  <c r="Y920" i="1"/>
  <c r="Z919" i="1"/>
  <c r="Y919" i="1"/>
  <c r="Z918" i="1"/>
  <c r="Y918" i="1"/>
  <c r="Z917" i="1"/>
  <c r="Y917" i="1"/>
  <c r="Z916" i="1"/>
  <c r="Y916" i="1"/>
  <c r="Z915" i="1"/>
  <c r="Y915" i="1"/>
  <c r="Z914" i="1"/>
  <c r="Y914" i="1"/>
  <c r="Z913" i="1"/>
  <c r="Y913" i="1"/>
  <c r="Z912" i="1"/>
  <c r="Y912" i="1"/>
  <c r="Z911" i="1"/>
  <c r="Y911" i="1"/>
  <c r="Z910" i="1"/>
  <c r="Y910" i="1"/>
  <c r="Z909" i="1"/>
  <c r="Y909" i="1"/>
  <c r="Z908" i="1"/>
  <c r="Y908" i="1"/>
  <c r="Z907" i="1"/>
  <c r="Y907" i="1"/>
  <c r="Z906" i="1"/>
  <c r="Y906" i="1"/>
  <c r="Z905" i="1"/>
  <c r="Y905" i="1"/>
  <c r="Z904" i="1"/>
  <c r="Y904" i="1"/>
  <c r="Z903" i="1"/>
  <c r="Y903" i="1"/>
  <c r="Z902" i="1"/>
  <c r="Y902" i="1"/>
  <c r="Z901" i="1"/>
  <c r="Y901" i="1"/>
  <c r="Z900" i="1"/>
  <c r="Y900" i="1"/>
  <c r="Z899" i="1"/>
  <c r="Y899" i="1"/>
  <c r="Z898" i="1"/>
  <c r="Y898" i="1"/>
  <c r="Z897" i="1"/>
  <c r="Y897" i="1"/>
  <c r="Z896" i="1"/>
  <c r="Y896" i="1"/>
  <c r="Z895" i="1"/>
  <c r="Y895" i="1"/>
  <c r="Z894" i="1"/>
  <c r="Y894" i="1"/>
  <c r="Z893" i="1"/>
  <c r="Y893" i="1"/>
  <c r="Z892" i="1"/>
  <c r="Y892" i="1"/>
  <c r="Z891" i="1"/>
  <c r="Y891" i="1"/>
  <c r="Z890" i="1"/>
  <c r="Y890" i="1"/>
  <c r="Z889" i="1"/>
  <c r="Y889" i="1"/>
  <c r="Z888" i="1"/>
  <c r="Y888" i="1"/>
  <c r="Z887" i="1"/>
  <c r="Y887" i="1"/>
  <c r="Z886" i="1"/>
  <c r="Y886" i="1"/>
  <c r="Z885" i="1"/>
  <c r="Y885" i="1"/>
  <c r="Z884" i="1"/>
  <c r="Y884" i="1"/>
  <c r="Z883" i="1"/>
  <c r="Y883" i="1"/>
  <c r="Z882" i="1"/>
  <c r="Y882" i="1"/>
  <c r="Z881" i="1"/>
  <c r="Y881" i="1"/>
  <c r="Z880" i="1"/>
  <c r="Y880" i="1"/>
  <c r="Z879" i="1"/>
  <c r="Y879" i="1"/>
  <c r="Z878" i="1"/>
  <c r="Y878" i="1"/>
  <c r="Z877" i="1"/>
  <c r="Y877" i="1"/>
  <c r="Z876" i="1"/>
  <c r="Y876" i="1"/>
  <c r="Z875" i="1"/>
  <c r="Y875" i="1"/>
  <c r="Z874" i="1"/>
  <c r="Y874" i="1"/>
  <c r="Z873" i="1"/>
  <c r="Y873" i="1"/>
  <c r="Z872" i="1"/>
  <c r="Y872" i="1"/>
  <c r="Z871" i="1"/>
  <c r="Y871" i="1"/>
  <c r="Z870" i="1"/>
  <c r="Y870" i="1"/>
  <c r="Z869" i="1"/>
  <c r="Y869" i="1"/>
  <c r="Z868" i="1"/>
  <c r="Y868" i="1"/>
  <c r="Z867" i="1"/>
  <c r="Y867" i="1"/>
  <c r="Z866" i="1"/>
  <c r="Y866" i="1"/>
  <c r="Z865" i="1"/>
  <c r="Y865" i="1"/>
  <c r="Z864" i="1"/>
  <c r="Y864" i="1"/>
  <c r="Z863" i="1"/>
  <c r="Y863" i="1"/>
  <c r="Z862" i="1"/>
  <c r="Y862" i="1"/>
  <c r="Z861" i="1"/>
  <c r="Y861" i="1"/>
  <c r="Z860" i="1"/>
  <c r="Y860" i="1"/>
  <c r="Z859" i="1"/>
  <c r="Y859" i="1"/>
  <c r="Z858" i="1"/>
  <c r="Y858" i="1"/>
  <c r="Z857" i="1"/>
  <c r="Y857" i="1"/>
  <c r="Z856" i="1"/>
  <c r="Y856" i="1"/>
  <c r="Z855" i="1"/>
  <c r="Y855" i="1"/>
  <c r="Z854" i="1"/>
  <c r="Y854" i="1"/>
  <c r="Z853" i="1"/>
  <c r="Y853" i="1"/>
  <c r="Z852" i="1"/>
  <c r="Y852" i="1"/>
  <c r="Z851" i="1"/>
  <c r="Y851" i="1"/>
  <c r="Z850" i="1"/>
  <c r="Y850" i="1"/>
  <c r="Z849" i="1"/>
  <c r="Y849" i="1"/>
  <c r="Z848" i="1"/>
  <c r="Y848" i="1"/>
  <c r="Z847" i="1"/>
  <c r="Y847" i="1"/>
  <c r="Z846" i="1"/>
  <c r="Y846" i="1"/>
  <c r="Z845" i="1"/>
  <c r="Y845" i="1"/>
  <c r="Z844" i="1"/>
  <c r="Y844" i="1"/>
  <c r="Z843" i="1"/>
  <c r="Y843" i="1"/>
  <c r="Z842" i="1"/>
  <c r="Y842" i="1"/>
  <c r="Z841" i="1"/>
  <c r="Y841" i="1"/>
  <c r="Z840" i="1"/>
  <c r="Y840" i="1"/>
  <c r="Z839" i="1"/>
  <c r="Y839" i="1"/>
  <c r="Z838" i="1"/>
  <c r="Y838" i="1"/>
  <c r="Z837" i="1"/>
  <c r="Y837" i="1"/>
  <c r="Z836" i="1"/>
  <c r="Y836" i="1"/>
  <c r="Z835" i="1"/>
  <c r="Y835" i="1"/>
  <c r="Z834" i="1"/>
  <c r="Y834" i="1"/>
  <c r="Z833" i="1"/>
  <c r="Y833" i="1"/>
  <c r="Z832" i="1"/>
  <c r="Y832" i="1"/>
  <c r="Z831" i="1"/>
  <c r="Y831" i="1"/>
  <c r="Z830" i="1"/>
  <c r="Y830" i="1"/>
  <c r="Z829" i="1"/>
  <c r="Y829" i="1"/>
  <c r="Z828" i="1"/>
  <c r="Y828" i="1"/>
  <c r="Z827" i="1"/>
  <c r="Y827" i="1"/>
  <c r="Z826" i="1"/>
  <c r="Y826" i="1"/>
  <c r="Z825" i="1"/>
  <c r="Y825" i="1"/>
  <c r="Z824" i="1"/>
  <c r="Y824" i="1"/>
  <c r="Z823" i="1"/>
  <c r="Y823" i="1"/>
  <c r="Z822" i="1"/>
  <c r="Y822" i="1"/>
  <c r="Z821" i="1"/>
  <c r="Y821" i="1"/>
  <c r="Z820" i="1"/>
  <c r="Y820" i="1"/>
  <c r="Z819" i="1"/>
  <c r="Y819" i="1"/>
  <c r="Z818" i="1"/>
  <c r="Y818" i="1"/>
  <c r="Z817" i="1"/>
  <c r="Y817" i="1"/>
  <c r="Z816" i="1"/>
  <c r="Y816" i="1"/>
  <c r="Z815" i="1"/>
  <c r="Y815" i="1"/>
  <c r="Z814" i="1"/>
  <c r="Y814" i="1"/>
  <c r="Z813" i="1"/>
  <c r="Y813" i="1"/>
  <c r="Z812" i="1"/>
  <c r="Y812" i="1"/>
  <c r="Z811" i="1"/>
  <c r="Y811" i="1"/>
  <c r="Z810" i="1"/>
  <c r="Y810" i="1"/>
  <c r="Z809" i="1"/>
  <c r="Y809" i="1"/>
  <c r="Z808" i="1"/>
  <c r="Y808" i="1"/>
  <c r="Z807" i="1"/>
  <c r="Y807" i="1"/>
  <c r="Z806" i="1"/>
  <c r="Y806" i="1"/>
  <c r="Z805" i="1"/>
  <c r="Y805" i="1"/>
  <c r="Z804" i="1"/>
  <c r="Y804" i="1"/>
  <c r="Z803" i="1"/>
  <c r="Y803" i="1"/>
  <c r="Z802" i="1"/>
  <c r="Y802" i="1"/>
  <c r="Z801" i="1"/>
  <c r="Y801" i="1"/>
  <c r="Z800" i="1"/>
  <c r="Y800" i="1"/>
  <c r="Z799" i="1"/>
  <c r="Y799" i="1"/>
  <c r="Z798" i="1"/>
  <c r="Y798" i="1"/>
  <c r="Z797" i="1"/>
  <c r="Y797" i="1"/>
  <c r="Z796" i="1"/>
  <c r="Y796" i="1"/>
  <c r="Z795" i="1"/>
  <c r="Y795" i="1"/>
  <c r="Z794" i="1"/>
  <c r="Y794" i="1"/>
  <c r="Z793" i="1"/>
  <c r="Y793" i="1"/>
  <c r="Z792" i="1"/>
  <c r="Y792" i="1"/>
  <c r="Z791" i="1"/>
  <c r="Y791" i="1"/>
  <c r="Z790" i="1"/>
  <c r="Y790" i="1"/>
  <c r="Z789" i="1"/>
  <c r="Y789" i="1"/>
  <c r="Z788" i="1"/>
  <c r="Y788" i="1"/>
  <c r="Z787" i="1"/>
  <c r="Y787" i="1"/>
  <c r="Z786" i="1"/>
  <c r="Y786" i="1"/>
  <c r="Z785" i="1"/>
  <c r="Y785" i="1"/>
  <c r="Z784" i="1"/>
  <c r="Y784" i="1"/>
  <c r="Z783" i="1"/>
  <c r="Y783" i="1"/>
  <c r="Z782" i="1"/>
  <c r="Y782" i="1"/>
  <c r="Z781" i="1"/>
  <c r="Y781" i="1"/>
  <c r="Z780" i="1"/>
  <c r="Y780" i="1"/>
  <c r="Z779" i="1"/>
  <c r="Y779" i="1"/>
  <c r="Z778" i="1"/>
  <c r="Y778" i="1"/>
  <c r="Z777" i="1"/>
  <c r="Y777" i="1"/>
  <c r="Z776" i="1"/>
  <c r="Y776" i="1"/>
  <c r="Z775" i="1"/>
  <c r="Y775" i="1"/>
  <c r="Z774" i="1"/>
  <c r="Y774" i="1"/>
  <c r="Z773" i="1"/>
  <c r="Y773" i="1"/>
  <c r="Z772" i="1"/>
  <c r="Y772" i="1"/>
  <c r="Z771" i="1"/>
  <c r="Y771" i="1"/>
  <c r="Z770" i="1"/>
  <c r="Y770" i="1"/>
  <c r="Z769" i="1"/>
  <c r="Y769" i="1"/>
  <c r="Z768" i="1"/>
  <c r="Y768" i="1"/>
  <c r="Z767" i="1"/>
  <c r="Y767" i="1"/>
  <c r="Z766" i="1"/>
  <c r="Y766" i="1"/>
  <c r="Z765" i="1"/>
  <c r="Y765" i="1"/>
  <c r="Z764" i="1"/>
  <c r="Y764" i="1"/>
  <c r="Z763" i="1"/>
  <c r="Y763" i="1"/>
  <c r="Z762" i="1"/>
  <c r="Y762" i="1"/>
  <c r="Z761" i="1"/>
  <c r="Y761" i="1"/>
  <c r="Z760" i="1"/>
  <c r="Y760" i="1"/>
  <c r="Z759" i="1"/>
  <c r="Y759" i="1"/>
  <c r="Z758" i="1"/>
  <c r="Y758" i="1"/>
  <c r="Z757" i="1"/>
  <c r="Y757" i="1"/>
  <c r="Z756" i="1"/>
  <c r="Y756" i="1"/>
  <c r="Z755" i="1"/>
  <c r="Y755" i="1"/>
  <c r="Z754" i="1"/>
  <c r="Y754" i="1"/>
  <c r="Z753" i="1"/>
  <c r="Y753" i="1"/>
  <c r="Z752" i="1"/>
  <c r="Y752" i="1"/>
  <c r="Z751" i="1"/>
  <c r="Y751" i="1"/>
  <c r="Z750" i="1"/>
  <c r="Y750" i="1"/>
  <c r="Z749" i="1"/>
  <c r="Y749" i="1"/>
  <c r="Z748" i="1"/>
  <c r="Y748" i="1"/>
  <c r="Z747" i="1"/>
  <c r="Y747" i="1"/>
  <c r="Z746" i="1"/>
  <c r="Y746" i="1"/>
  <c r="Z745" i="1"/>
  <c r="Y745" i="1"/>
  <c r="Z744" i="1"/>
  <c r="Y744" i="1"/>
  <c r="Z743" i="1"/>
  <c r="Y743" i="1"/>
  <c r="Z742" i="1"/>
  <c r="Y742" i="1"/>
  <c r="Z741" i="1"/>
  <c r="Y741" i="1"/>
  <c r="Z740" i="1"/>
  <c r="Y740" i="1"/>
  <c r="Z739" i="1"/>
  <c r="Y739" i="1"/>
  <c r="Z738" i="1"/>
  <c r="Y738" i="1"/>
  <c r="Z737" i="1"/>
  <c r="Y737" i="1"/>
  <c r="Z736" i="1"/>
  <c r="Y736" i="1"/>
  <c r="Z735" i="1"/>
  <c r="Y735" i="1"/>
  <c r="Z734" i="1"/>
  <c r="Y734" i="1"/>
  <c r="Z733" i="1"/>
  <c r="Y733" i="1"/>
  <c r="Z732" i="1"/>
  <c r="Y732" i="1"/>
  <c r="Z731" i="1"/>
  <c r="Y731" i="1"/>
  <c r="Z730" i="1"/>
  <c r="Y730" i="1"/>
  <c r="Z729" i="1"/>
  <c r="Y729" i="1"/>
  <c r="Z728" i="1"/>
  <c r="Y728" i="1"/>
  <c r="Z727" i="1"/>
  <c r="Y727" i="1"/>
  <c r="Z726" i="1"/>
  <c r="Y726" i="1"/>
  <c r="Z725" i="1"/>
  <c r="Y725" i="1"/>
  <c r="Z724" i="1"/>
  <c r="Y724" i="1"/>
  <c r="Z723" i="1"/>
  <c r="Y723" i="1"/>
  <c r="Z722" i="1"/>
  <c r="Y722" i="1"/>
  <c r="Z721" i="1"/>
  <c r="Y721" i="1"/>
  <c r="Z720" i="1"/>
  <c r="Y720" i="1"/>
  <c r="Z719" i="1"/>
  <c r="Y719" i="1"/>
  <c r="Z718" i="1"/>
  <c r="Y718" i="1"/>
  <c r="Z717" i="1"/>
  <c r="Y717" i="1"/>
  <c r="Z716" i="1"/>
  <c r="Y716" i="1"/>
  <c r="Z715" i="1"/>
  <c r="Y715" i="1"/>
  <c r="Z714" i="1"/>
  <c r="Y714" i="1"/>
  <c r="Z713" i="1"/>
  <c r="Y713" i="1"/>
  <c r="Z712" i="1"/>
  <c r="Y712" i="1"/>
  <c r="Z711" i="1"/>
  <c r="Y711" i="1"/>
  <c r="Z710" i="1"/>
  <c r="Y710" i="1"/>
  <c r="Z709" i="1"/>
  <c r="Y709" i="1"/>
  <c r="Z708" i="1"/>
  <c r="Y708" i="1"/>
  <c r="Z707" i="1"/>
  <c r="Y707" i="1"/>
  <c r="Z706" i="1"/>
  <c r="Y706" i="1"/>
  <c r="Z705" i="1"/>
  <c r="Y705" i="1"/>
  <c r="Z704" i="1"/>
  <c r="Y704" i="1"/>
  <c r="Z703" i="1"/>
  <c r="Y703" i="1"/>
  <c r="Z702" i="1"/>
  <c r="Y702" i="1"/>
  <c r="Z701" i="1"/>
  <c r="Y701" i="1"/>
  <c r="Z700" i="1"/>
  <c r="Y700" i="1"/>
  <c r="Z699" i="1"/>
  <c r="Y699" i="1"/>
  <c r="Z698" i="1"/>
  <c r="Y698" i="1"/>
  <c r="Z697" i="1"/>
  <c r="Y697" i="1"/>
  <c r="Z696" i="1"/>
  <c r="Y696" i="1"/>
  <c r="Z695" i="1"/>
  <c r="Y695" i="1"/>
  <c r="Z694" i="1"/>
  <c r="Y694" i="1"/>
  <c r="Z693" i="1"/>
  <c r="Y693" i="1"/>
  <c r="Z692" i="1"/>
  <c r="Y692" i="1"/>
  <c r="Z691" i="1"/>
  <c r="Y691" i="1"/>
  <c r="Z690" i="1"/>
  <c r="Y690" i="1"/>
  <c r="Z689" i="1"/>
  <c r="Y689" i="1"/>
  <c r="Z688" i="1"/>
  <c r="Y688" i="1"/>
  <c r="Z687" i="1"/>
  <c r="Y687" i="1"/>
  <c r="Z686" i="1"/>
  <c r="Y686" i="1"/>
  <c r="Z685" i="1"/>
  <c r="Y685" i="1"/>
  <c r="Z684" i="1"/>
  <c r="Y684" i="1"/>
  <c r="Z683" i="1"/>
  <c r="Y683" i="1"/>
  <c r="Z682" i="1"/>
  <c r="Y682" i="1"/>
  <c r="Z681" i="1"/>
  <c r="Y681" i="1"/>
  <c r="Z680" i="1"/>
  <c r="Y680" i="1"/>
  <c r="Z679" i="1"/>
  <c r="Y679" i="1"/>
  <c r="Z678" i="1"/>
  <c r="Y678" i="1"/>
  <c r="Z677" i="1"/>
  <c r="Y677" i="1"/>
  <c r="Z676" i="1"/>
  <c r="Y676" i="1"/>
  <c r="Z675" i="1"/>
  <c r="Y675" i="1"/>
  <c r="Z674" i="1"/>
  <c r="Y674" i="1"/>
  <c r="Z673" i="1"/>
  <c r="Y673" i="1"/>
  <c r="Z672" i="1"/>
  <c r="Y672" i="1"/>
  <c r="Z671" i="1"/>
  <c r="Y671" i="1"/>
  <c r="Z670" i="1"/>
  <c r="Y670" i="1"/>
  <c r="Z669" i="1"/>
  <c r="Y669" i="1"/>
  <c r="Z668" i="1"/>
  <c r="Y668" i="1"/>
  <c r="Z667" i="1"/>
  <c r="Y667" i="1"/>
  <c r="Z666" i="1"/>
  <c r="Y666" i="1"/>
  <c r="Z665" i="1"/>
  <c r="Y665" i="1"/>
  <c r="Z664" i="1"/>
  <c r="Y664" i="1"/>
  <c r="Z663" i="1"/>
  <c r="Y663" i="1"/>
  <c r="Z662" i="1"/>
  <c r="Y662" i="1"/>
  <c r="Z661" i="1"/>
  <c r="Y661" i="1"/>
  <c r="Z660" i="1"/>
  <c r="Y660" i="1"/>
  <c r="Z659" i="1"/>
  <c r="Y659" i="1"/>
  <c r="Z658" i="1"/>
  <c r="Y658" i="1"/>
  <c r="Z657" i="1"/>
  <c r="Y657" i="1"/>
  <c r="Z656" i="1"/>
  <c r="Y656" i="1"/>
  <c r="Z655" i="1"/>
  <c r="Y655" i="1"/>
  <c r="Z654" i="1"/>
  <c r="Y654" i="1"/>
  <c r="Z653" i="1"/>
  <c r="Y653" i="1"/>
  <c r="Z652" i="1"/>
  <c r="Y652" i="1"/>
  <c r="Z651" i="1"/>
  <c r="Y651" i="1"/>
  <c r="Z650" i="1"/>
  <c r="Y650" i="1"/>
  <c r="Z649" i="1"/>
  <c r="Y649" i="1"/>
  <c r="Z648" i="1"/>
  <c r="Y648" i="1"/>
  <c r="Z647" i="1"/>
  <c r="Y647" i="1"/>
  <c r="Z646" i="1"/>
  <c r="Y646" i="1"/>
  <c r="Z645" i="1"/>
  <c r="Y645" i="1"/>
  <c r="Z644" i="1"/>
  <c r="Y644" i="1"/>
  <c r="Z643" i="1"/>
  <c r="Y643" i="1"/>
  <c r="Z642" i="1"/>
  <c r="Y642" i="1"/>
  <c r="Z641" i="1"/>
  <c r="Y641" i="1"/>
  <c r="Z640" i="1"/>
  <c r="Y640" i="1"/>
  <c r="Z639" i="1"/>
  <c r="Y639" i="1"/>
  <c r="Z638" i="1"/>
  <c r="Y638" i="1"/>
  <c r="Z637" i="1"/>
  <c r="Y637" i="1"/>
  <c r="Z636" i="1"/>
  <c r="Y636" i="1"/>
  <c r="Z635" i="1"/>
  <c r="Y635" i="1"/>
  <c r="Z634" i="1"/>
  <c r="Y634" i="1"/>
  <c r="Z633" i="1"/>
  <c r="Y633" i="1"/>
  <c r="Z632" i="1"/>
  <c r="Y632" i="1"/>
  <c r="Z631" i="1"/>
  <c r="Y631" i="1"/>
  <c r="Z630" i="1"/>
  <c r="Y630" i="1"/>
  <c r="Z629" i="1"/>
  <c r="Y629" i="1"/>
  <c r="Z628" i="1"/>
  <c r="Y628" i="1"/>
  <c r="Z627" i="1"/>
  <c r="Y627" i="1"/>
  <c r="Z626" i="1"/>
  <c r="Y626" i="1"/>
  <c r="Z625" i="1"/>
  <c r="Y625" i="1"/>
  <c r="Z624" i="1"/>
  <c r="Y624" i="1"/>
  <c r="Z623" i="1"/>
  <c r="Y623" i="1"/>
  <c r="Z622" i="1"/>
  <c r="Y622" i="1"/>
  <c r="Z621" i="1"/>
  <c r="Y621" i="1"/>
  <c r="Z620" i="1"/>
  <c r="Y620" i="1"/>
  <c r="Z619" i="1"/>
  <c r="Y619" i="1"/>
  <c r="Z618" i="1"/>
  <c r="Y618" i="1"/>
  <c r="Z617" i="1"/>
  <c r="Y617" i="1"/>
  <c r="Z616" i="1"/>
  <c r="Y616" i="1"/>
  <c r="Z615" i="1"/>
  <c r="Y615" i="1"/>
  <c r="Z614" i="1"/>
  <c r="Y614" i="1"/>
  <c r="Z613" i="1"/>
  <c r="Y613" i="1"/>
  <c r="Z612" i="1"/>
  <c r="Y612" i="1"/>
  <c r="Z611" i="1"/>
  <c r="Y611" i="1"/>
  <c r="Z610" i="1"/>
  <c r="Y610" i="1"/>
  <c r="Z609" i="1"/>
  <c r="Y609" i="1"/>
  <c r="Z608" i="1"/>
  <c r="Y608" i="1"/>
  <c r="Z607" i="1"/>
  <c r="Y607" i="1"/>
  <c r="Z606" i="1"/>
  <c r="Y606" i="1"/>
  <c r="Z605" i="1"/>
  <c r="Y605" i="1"/>
  <c r="Z604" i="1"/>
  <c r="Y604" i="1"/>
  <c r="Z603" i="1"/>
  <c r="Y603" i="1"/>
  <c r="Z602" i="1"/>
  <c r="Y602" i="1"/>
  <c r="Z601" i="1"/>
  <c r="Y601" i="1"/>
  <c r="Z600" i="1"/>
  <c r="Y600" i="1"/>
  <c r="Z599" i="1"/>
  <c r="Y599" i="1"/>
  <c r="Z598" i="1"/>
  <c r="Y598" i="1"/>
  <c r="Z597" i="1"/>
  <c r="Y597" i="1"/>
  <c r="Z596" i="1"/>
  <c r="Y596" i="1"/>
  <c r="Z595" i="1"/>
  <c r="Y595" i="1"/>
  <c r="Z594" i="1"/>
  <c r="Y594" i="1"/>
  <c r="Z593" i="1"/>
  <c r="Y593" i="1"/>
  <c r="Z592" i="1"/>
  <c r="Y592" i="1"/>
  <c r="Z591" i="1"/>
  <c r="Y591" i="1"/>
  <c r="Z590" i="1"/>
  <c r="Y590" i="1"/>
  <c r="Z589" i="1"/>
  <c r="Y589" i="1"/>
  <c r="Z588" i="1"/>
  <c r="Y588" i="1"/>
  <c r="Z587" i="1"/>
  <c r="Y587" i="1"/>
  <c r="Z586" i="1"/>
  <c r="Y586" i="1"/>
  <c r="Z585" i="1"/>
  <c r="Y585" i="1"/>
  <c r="Z584" i="1"/>
  <c r="Y584" i="1"/>
  <c r="Z583" i="1"/>
  <c r="Y583" i="1"/>
  <c r="Z582" i="1"/>
  <c r="Y582" i="1"/>
  <c r="Z581" i="1"/>
  <c r="Y581" i="1"/>
  <c r="Z580" i="1"/>
  <c r="Y580" i="1"/>
  <c r="Z579" i="1"/>
  <c r="Y579" i="1"/>
  <c r="Z578" i="1"/>
  <c r="Y578" i="1"/>
  <c r="Z577" i="1"/>
  <c r="Y577" i="1"/>
  <c r="Z576" i="1"/>
  <c r="Y576" i="1"/>
  <c r="Z575" i="1"/>
  <c r="Y575" i="1"/>
  <c r="Z574" i="1"/>
  <c r="Y574" i="1"/>
  <c r="Z573" i="1"/>
  <c r="Y573" i="1"/>
  <c r="Z572" i="1"/>
  <c r="Y572" i="1"/>
  <c r="Z571" i="1"/>
  <c r="Y571" i="1"/>
  <c r="Z570" i="1"/>
  <c r="Y570" i="1"/>
  <c r="Z569" i="1"/>
  <c r="Y569" i="1"/>
  <c r="Z568" i="1"/>
  <c r="Y568" i="1"/>
  <c r="Z567" i="1"/>
  <c r="Y567" i="1"/>
  <c r="Z566" i="1"/>
  <c r="Y566" i="1"/>
  <c r="Z565" i="1"/>
  <c r="Y565" i="1"/>
  <c r="Z564" i="1"/>
  <c r="Y564" i="1"/>
  <c r="Z563" i="1"/>
  <c r="Y563" i="1"/>
  <c r="Z562" i="1"/>
  <c r="Y562" i="1"/>
  <c r="Z561" i="1"/>
  <c r="Y561" i="1"/>
  <c r="Z560" i="1"/>
  <c r="Y560" i="1"/>
  <c r="Z559" i="1"/>
  <c r="Y559" i="1"/>
  <c r="Z558" i="1"/>
  <c r="Y558" i="1"/>
  <c r="Z557" i="1"/>
  <c r="Y557" i="1"/>
  <c r="Z556" i="1"/>
  <c r="Y556" i="1"/>
  <c r="Z555" i="1"/>
  <c r="Y555" i="1"/>
  <c r="Z554" i="1"/>
  <c r="Y554" i="1"/>
  <c r="Z553" i="1"/>
  <c r="Y553" i="1"/>
  <c r="Z552" i="1"/>
  <c r="Y552" i="1"/>
  <c r="Z551" i="1"/>
  <c r="Y551" i="1"/>
  <c r="Z550" i="1"/>
  <c r="Y550" i="1"/>
  <c r="Z549" i="1"/>
  <c r="Y549" i="1"/>
  <c r="Z548" i="1"/>
  <c r="Y548" i="1"/>
  <c r="Z547" i="1"/>
  <c r="Y547" i="1"/>
  <c r="Z546" i="1"/>
  <c r="Y546" i="1"/>
  <c r="Z545" i="1"/>
  <c r="Y545" i="1"/>
  <c r="Z544" i="1"/>
  <c r="Y544" i="1"/>
  <c r="Z543" i="1"/>
  <c r="Y543" i="1"/>
  <c r="Z542" i="1"/>
  <c r="Y542" i="1"/>
  <c r="Z541" i="1"/>
  <c r="Y541" i="1"/>
  <c r="Z540" i="1"/>
  <c r="Y540" i="1"/>
  <c r="Z539" i="1"/>
  <c r="Y539" i="1"/>
  <c r="Z538" i="1"/>
  <c r="Y538" i="1"/>
  <c r="Z537" i="1"/>
  <c r="Y537" i="1"/>
  <c r="Z536" i="1"/>
  <c r="Y536" i="1"/>
  <c r="Z535" i="1"/>
  <c r="Y535" i="1"/>
  <c r="Z534" i="1"/>
  <c r="Y534" i="1"/>
  <c r="Z533" i="1"/>
  <c r="Y533" i="1"/>
  <c r="Z532" i="1"/>
  <c r="Y532" i="1"/>
  <c r="Z531" i="1"/>
  <c r="Y531" i="1"/>
  <c r="Z530" i="1"/>
  <c r="Y530" i="1"/>
  <c r="Z529" i="1"/>
  <c r="Y529" i="1"/>
  <c r="Z528" i="1"/>
  <c r="Y528" i="1"/>
  <c r="Z527" i="1"/>
  <c r="Y527" i="1"/>
  <c r="Z526" i="1"/>
  <c r="Y526" i="1"/>
  <c r="Z525" i="1"/>
  <c r="Y525" i="1"/>
  <c r="Z524" i="1"/>
  <c r="Y524" i="1"/>
  <c r="Z523" i="1"/>
  <c r="Y523" i="1"/>
  <c r="Z522" i="1"/>
  <c r="Y522" i="1"/>
  <c r="Z521" i="1"/>
  <c r="Y521" i="1"/>
  <c r="Z520" i="1"/>
  <c r="Y520" i="1"/>
  <c r="Z519" i="1"/>
  <c r="Y519" i="1"/>
  <c r="Z518" i="1"/>
  <c r="Y518" i="1"/>
  <c r="Z517" i="1"/>
  <c r="Y517" i="1"/>
  <c r="Z516" i="1"/>
  <c r="Y516" i="1"/>
  <c r="Z515" i="1"/>
  <c r="Y515" i="1"/>
  <c r="Z514" i="1"/>
  <c r="Y514" i="1"/>
  <c r="Z513" i="1"/>
  <c r="Y513" i="1"/>
  <c r="Z512" i="1"/>
  <c r="Y512" i="1"/>
  <c r="Z511" i="1"/>
  <c r="Y511" i="1"/>
  <c r="Z510" i="1"/>
  <c r="Y510" i="1"/>
  <c r="Z509" i="1"/>
  <c r="Y509" i="1"/>
  <c r="Z508" i="1"/>
  <c r="Y508" i="1"/>
  <c r="Z507" i="1"/>
  <c r="Y507" i="1"/>
  <c r="Z506" i="1"/>
  <c r="Y506" i="1"/>
  <c r="Z505" i="1"/>
  <c r="Y505" i="1"/>
  <c r="Z504" i="1"/>
  <c r="Y504" i="1"/>
  <c r="Z503" i="1"/>
  <c r="Y503" i="1"/>
  <c r="Z502" i="1"/>
  <c r="Y502" i="1"/>
  <c r="Z501" i="1"/>
  <c r="Y501" i="1"/>
  <c r="Z500" i="1"/>
  <c r="Y500" i="1"/>
  <c r="Z499" i="1"/>
  <c r="Y499" i="1"/>
  <c r="Z498" i="1"/>
  <c r="Y498" i="1"/>
  <c r="Z497" i="1"/>
  <c r="Y497" i="1"/>
  <c r="Z496" i="1"/>
  <c r="Y496" i="1"/>
  <c r="Z495" i="1"/>
  <c r="Y495" i="1"/>
  <c r="Z494" i="1"/>
  <c r="Y494" i="1"/>
  <c r="Z493" i="1"/>
  <c r="Y493" i="1"/>
  <c r="Z492" i="1"/>
  <c r="Y492" i="1"/>
  <c r="Z491" i="1"/>
  <c r="Y491" i="1"/>
  <c r="Z490" i="1"/>
  <c r="Y490" i="1"/>
  <c r="Z489" i="1"/>
  <c r="Y489" i="1"/>
  <c r="Z488" i="1"/>
  <c r="Y488" i="1"/>
  <c r="Z487" i="1"/>
  <c r="Y487" i="1"/>
  <c r="Z486" i="1"/>
  <c r="Y486" i="1"/>
  <c r="Z485" i="1"/>
  <c r="Y485" i="1"/>
  <c r="Z484" i="1"/>
  <c r="Y484" i="1"/>
  <c r="Z483" i="1"/>
  <c r="Y483" i="1"/>
  <c r="Z482" i="1"/>
  <c r="Y482" i="1"/>
  <c r="Z481" i="1"/>
  <c r="Y481" i="1"/>
  <c r="Z480" i="1"/>
  <c r="Y480" i="1"/>
  <c r="Z479" i="1"/>
  <c r="Y479" i="1"/>
  <c r="Z478" i="1"/>
  <c r="Y478" i="1"/>
  <c r="Z477" i="1"/>
  <c r="Y477" i="1"/>
  <c r="Z476" i="1"/>
  <c r="Y476" i="1"/>
  <c r="Z475" i="1"/>
  <c r="Y475" i="1"/>
  <c r="Z474" i="1"/>
  <c r="Y474" i="1"/>
  <c r="Z473" i="1"/>
  <c r="Y473" i="1"/>
  <c r="Z472" i="1"/>
  <c r="Y472" i="1"/>
  <c r="Z471" i="1"/>
  <c r="Y471" i="1"/>
  <c r="Z470" i="1"/>
  <c r="Y470" i="1"/>
  <c r="Z469" i="1"/>
  <c r="Y469" i="1"/>
  <c r="Z468" i="1"/>
  <c r="Y468" i="1"/>
  <c r="Z467" i="1"/>
  <c r="Y467" i="1"/>
  <c r="Z466" i="1"/>
  <c r="Y466" i="1"/>
  <c r="Z465" i="1"/>
  <c r="Y465" i="1"/>
  <c r="Z464" i="1"/>
  <c r="Y464" i="1"/>
  <c r="Z463" i="1"/>
  <c r="Y463" i="1"/>
  <c r="Z462" i="1"/>
  <c r="Y462" i="1"/>
  <c r="Z461" i="1"/>
  <c r="Y461" i="1"/>
  <c r="Z460" i="1"/>
  <c r="Y460" i="1"/>
  <c r="Z459" i="1"/>
  <c r="Y459" i="1"/>
  <c r="Z458" i="1"/>
  <c r="Y458" i="1"/>
  <c r="Z457" i="1"/>
  <c r="Y457" i="1"/>
  <c r="Z456" i="1"/>
  <c r="Y456" i="1"/>
  <c r="Z455" i="1"/>
  <c r="Y455" i="1"/>
  <c r="Z454" i="1"/>
  <c r="Y454" i="1"/>
  <c r="Z453" i="1"/>
  <c r="Y453" i="1"/>
  <c r="Z452" i="1"/>
  <c r="Y452" i="1"/>
  <c r="Z451" i="1"/>
  <c r="Y451" i="1"/>
  <c r="Z450" i="1"/>
  <c r="Y450" i="1"/>
  <c r="Z449" i="1"/>
  <c r="Y449" i="1"/>
  <c r="Z448" i="1"/>
  <c r="Y448" i="1"/>
  <c r="Z447" i="1"/>
  <c r="Y447" i="1"/>
  <c r="Z446" i="1"/>
  <c r="Y446" i="1"/>
  <c r="Z445" i="1"/>
  <c r="Y445" i="1"/>
  <c r="Z444" i="1"/>
  <c r="Y444" i="1"/>
  <c r="Z443" i="1"/>
  <c r="Y443" i="1"/>
  <c r="Z442" i="1"/>
  <c r="Y442" i="1"/>
  <c r="Z441" i="1"/>
  <c r="Y441" i="1"/>
  <c r="Z440" i="1"/>
  <c r="Y440" i="1"/>
  <c r="Z439" i="1"/>
  <c r="Y439" i="1"/>
  <c r="Z438" i="1"/>
  <c r="Y438" i="1"/>
  <c r="Z437" i="1"/>
  <c r="Y437" i="1"/>
  <c r="Z436" i="1"/>
  <c r="Y436" i="1"/>
  <c r="Z435" i="1"/>
  <c r="Y435" i="1"/>
  <c r="Z434" i="1"/>
  <c r="Y434" i="1"/>
  <c r="Z433" i="1"/>
  <c r="Y433" i="1"/>
  <c r="Z432" i="1"/>
  <c r="Y432" i="1"/>
  <c r="Z431" i="1"/>
  <c r="Y431" i="1"/>
  <c r="Z430" i="1"/>
  <c r="Y430" i="1"/>
  <c r="Z429" i="1"/>
  <c r="Y429" i="1"/>
  <c r="Z428" i="1"/>
  <c r="Y428" i="1"/>
  <c r="Z427" i="1"/>
  <c r="Y427" i="1"/>
  <c r="Z426" i="1"/>
  <c r="Y426" i="1"/>
  <c r="Z425" i="1"/>
  <c r="Y425" i="1"/>
  <c r="Z424" i="1"/>
  <c r="Y424" i="1"/>
  <c r="Z423" i="1"/>
  <c r="Y423" i="1"/>
  <c r="Z422" i="1"/>
  <c r="Y422" i="1"/>
  <c r="Z421" i="1"/>
  <c r="Y421" i="1"/>
  <c r="Z420" i="1"/>
  <c r="Y420" i="1"/>
  <c r="Z419" i="1"/>
  <c r="Y419" i="1"/>
  <c r="Z418" i="1"/>
  <c r="Y418" i="1"/>
  <c r="Z417" i="1"/>
  <c r="Y417" i="1"/>
  <c r="Z416" i="1"/>
  <c r="Y416" i="1"/>
  <c r="Z415" i="1"/>
  <c r="Y415" i="1"/>
  <c r="Z414" i="1"/>
  <c r="Y414" i="1"/>
  <c r="Z413" i="1"/>
  <c r="Y413" i="1"/>
  <c r="Z412" i="1"/>
  <c r="Y412" i="1"/>
  <c r="Z411" i="1"/>
  <c r="Y411" i="1"/>
  <c r="Z410" i="1"/>
  <c r="Y410" i="1"/>
  <c r="Z409" i="1"/>
  <c r="Y409" i="1"/>
  <c r="Z408" i="1"/>
  <c r="Y408" i="1"/>
  <c r="Z407" i="1"/>
  <c r="Y407" i="1"/>
  <c r="Z406" i="1"/>
  <c r="Y406" i="1"/>
  <c r="Z405" i="1"/>
  <c r="Y405" i="1"/>
  <c r="Z404" i="1"/>
  <c r="Y404" i="1"/>
  <c r="Z403" i="1"/>
  <c r="Y403" i="1"/>
  <c r="Z402" i="1"/>
  <c r="Y402" i="1"/>
  <c r="Z401" i="1"/>
  <c r="Y401" i="1"/>
  <c r="Z400" i="1"/>
  <c r="Y400" i="1"/>
  <c r="Z399" i="1"/>
  <c r="Y399" i="1"/>
  <c r="Z398" i="1"/>
  <c r="Y398" i="1"/>
  <c r="Z397" i="1"/>
  <c r="Y397" i="1"/>
  <c r="Z396" i="1"/>
  <c r="Y396" i="1"/>
  <c r="Z395" i="1"/>
  <c r="Y395" i="1"/>
  <c r="Z394" i="1"/>
  <c r="Y394" i="1"/>
  <c r="Z393" i="1"/>
  <c r="Y393" i="1"/>
  <c r="Z392" i="1"/>
  <c r="Y392" i="1"/>
  <c r="Z391" i="1"/>
  <c r="Y391" i="1"/>
  <c r="Z390" i="1"/>
  <c r="Y390" i="1"/>
  <c r="Z389" i="1"/>
  <c r="Y389" i="1"/>
  <c r="Z388" i="1"/>
  <c r="Y388" i="1"/>
  <c r="Z387" i="1"/>
  <c r="Y387" i="1"/>
  <c r="Z386" i="1"/>
  <c r="Y386" i="1"/>
  <c r="Z385" i="1"/>
  <c r="Y385" i="1"/>
  <c r="Z384" i="1"/>
  <c r="Y384" i="1"/>
  <c r="Z383" i="1"/>
  <c r="Y383" i="1"/>
  <c r="Z382" i="1"/>
  <c r="Y382" i="1"/>
  <c r="Z381" i="1"/>
  <c r="Y381" i="1"/>
  <c r="Z380" i="1"/>
  <c r="Y380" i="1"/>
  <c r="Z379" i="1"/>
  <c r="Y379" i="1"/>
  <c r="Z378" i="1"/>
  <c r="Y378" i="1"/>
  <c r="Z377" i="1"/>
  <c r="Y377" i="1"/>
  <c r="Z376" i="1"/>
  <c r="Y376" i="1"/>
  <c r="Z375" i="1"/>
  <c r="Y375" i="1"/>
  <c r="Z374" i="1"/>
  <c r="Y374" i="1"/>
  <c r="Z373" i="1"/>
  <c r="Y373" i="1"/>
  <c r="Z372" i="1"/>
  <c r="Y372" i="1"/>
  <c r="Z371" i="1"/>
  <c r="Y371" i="1"/>
  <c r="Z370" i="1"/>
  <c r="Y370" i="1"/>
  <c r="Z369" i="1"/>
  <c r="Y369" i="1"/>
  <c r="Z368" i="1"/>
  <c r="Y368" i="1"/>
  <c r="Z367" i="1"/>
  <c r="Y367" i="1"/>
  <c r="Z366" i="1"/>
  <c r="Y366" i="1"/>
  <c r="Z365" i="1"/>
  <c r="Y365" i="1"/>
  <c r="Z364" i="1"/>
  <c r="Y364" i="1"/>
  <c r="Z363" i="1"/>
  <c r="Y363" i="1"/>
  <c r="Z362" i="1"/>
  <c r="Y362" i="1"/>
  <c r="Z361" i="1"/>
  <c r="Y361" i="1"/>
  <c r="Z360" i="1"/>
  <c r="Y360" i="1"/>
  <c r="Z359" i="1"/>
  <c r="Y359" i="1"/>
  <c r="Z358" i="1"/>
  <c r="Y358" i="1"/>
  <c r="Z357" i="1"/>
  <c r="Y357" i="1"/>
  <c r="Z356" i="1"/>
  <c r="Y356" i="1"/>
  <c r="Z355" i="1"/>
  <c r="Y355" i="1"/>
  <c r="Z354" i="1"/>
  <c r="Y354" i="1"/>
  <c r="Z353" i="1"/>
  <c r="Y353" i="1"/>
  <c r="Z352" i="1"/>
  <c r="Y352" i="1"/>
  <c r="Z351" i="1"/>
  <c r="Y351" i="1"/>
  <c r="Z350" i="1"/>
  <c r="Y350" i="1"/>
  <c r="Z349" i="1"/>
  <c r="Y349" i="1"/>
  <c r="Z348" i="1"/>
  <c r="Y348" i="1"/>
  <c r="Z347" i="1"/>
  <c r="Y347" i="1"/>
  <c r="Z346" i="1"/>
  <c r="Y346" i="1"/>
  <c r="Z345" i="1"/>
  <c r="Y345" i="1"/>
  <c r="Z344" i="1"/>
  <c r="Y344" i="1"/>
  <c r="Z343" i="1"/>
  <c r="Y343" i="1"/>
  <c r="Z342" i="1"/>
  <c r="Y342" i="1"/>
  <c r="Z341" i="1"/>
  <c r="Y341" i="1"/>
  <c r="Z340" i="1"/>
  <c r="Y340" i="1"/>
  <c r="Z339" i="1"/>
  <c r="Y339" i="1"/>
  <c r="Z338" i="1"/>
  <c r="Y338" i="1"/>
  <c r="Z337" i="1"/>
  <c r="Y337" i="1"/>
  <c r="Z336" i="1"/>
  <c r="Y336" i="1"/>
  <c r="Z335" i="1"/>
  <c r="Y335" i="1"/>
  <c r="Z334" i="1"/>
  <c r="Y334" i="1"/>
  <c r="Z333" i="1"/>
  <c r="Y333" i="1"/>
  <c r="Z332" i="1"/>
  <c r="Y332" i="1"/>
  <c r="Z331" i="1"/>
  <c r="Y331" i="1"/>
  <c r="Z330" i="1"/>
  <c r="Y330" i="1"/>
  <c r="Z329" i="1"/>
  <c r="Y329" i="1"/>
  <c r="Z328" i="1"/>
  <c r="Y328" i="1"/>
  <c r="Z327" i="1"/>
  <c r="Y327" i="1"/>
  <c r="Z326" i="1"/>
  <c r="Y326" i="1"/>
  <c r="Z325" i="1"/>
  <c r="Y325" i="1"/>
  <c r="Z324" i="1"/>
  <c r="Y324" i="1"/>
  <c r="Z323" i="1"/>
  <c r="Y323" i="1"/>
  <c r="Z322" i="1"/>
  <c r="Y322" i="1"/>
  <c r="Z321" i="1"/>
  <c r="Y321" i="1"/>
  <c r="Z320" i="1"/>
  <c r="Y320" i="1"/>
  <c r="Z319" i="1"/>
  <c r="Y319" i="1"/>
  <c r="Z318" i="1"/>
  <c r="Y318" i="1"/>
  <c r="Z317" i="1"/>
  <c r="Y317" i="1"/>
  <c r="Z316" i="1"/>
  <c r="Y316" i="1"/>
  <c r="Z315" i="1"/>
  <c r="Y315" i="1"/>
  <c r="Z314" i="1"/>
  <c r="Y314" i="1"/>
  <c r="Z313" i="1"/>
  <c r="Y313" i="1"/>
  <c r="Z312" i="1"/>
  <c r="Y312" i="1"/>
  <c r="Z311" i="1"/>
  <c r="Y311" i="1"/>
  <c r="Z310" i="1"/>
  <c r="Y310" i="1"/>
  <c r="Z309" i="1"/>
  <c r="Y309" i="1"/>
  <c r="Z308" i="1"/>
  <c r="Y308" i="1"/>
  <c r="Z307" i="1"/>
  <c r="Y307" i="1"/>
  <c r="Z306" i="1"/>
  <c r="Y306" i="1"/>
  <c r="Z305" i="1"/>
  <c r="Y305" i="1"/>
  <c r="Z304" i="1"/>
  <c r="Y304" i="1"/>
  <c r="Z303" i="1"/>
  <c r="Y303" i="1"/>
  <c r="Z302" i="1"/>
  <c r="Y302" i="1"/>
  <c r="Z301" i="1"/>
  <c r="Y301" i="1"/>
  <c r="Z300" i="1"/>
  <c r="Y300" i="1"/>
  <c r="Z299" i="1"/>
  <c r="Y299" i="1"/>
  <c r="Z298" i="1"/>
  <c r="Y298" i="1"/>
  <c r="Z297" i="1"/>
  <c r="Y297" i="1"/>
  <c r="Z296" i="1"/>
  <c r="Y296" i="1"/>
  <c r="Z295" i="1"/>
  <c r="Y295" i="1"/>
  <c r="Z294" i="1"/>
  <c r="Y294" i="1"/>
  <c r="Z293" i="1"/>
  <c r="Y293" i="1"/>
  <c r="Z292" i="1"/>
  <c r="Y292" i="1"/>
  <c r="Z291" i="1"/>
  <c r="Y291" i="1"/>
  <c r="Z290" i="1"/>
  <c r="Y290" i="1"/>
  <c r="Z289" i="1"/>
  <c r="Y289" i="1"/>
  <c r="Z288" i="1"/>
  <c r="Y288" i="1"/>
  <c r="Z287" i="1"/>
  <c r="Y287" i="1"/>
  <c r="Z286" i="1"/>
  <c r="Y286" i="1"/>
  <c r="Z285" i="1"/>
  <c r="Y285" i="1"/>
  <c r="Z284" i="1"/>
  <c r="Y284" i="1"/>
  <c r="Z283" i="1"/>
  <c r="Y283" i="1"/>
  <c r="Z282" i="1"/>
  <c r="Y282" i="1"/>
  <c r="Z281" i="1"/>
  <c r="Y281" i="1"/>
  <c r="Z280" i="1"/>
  <c r="Y280" i="1"/>
  <c r="Z279" i="1"/>
  <c r="Y279" i="1"/>
  <c r="Z278" i="1"/>
  <c r="Y278" i="1"/>
  <c r="Z277" i="1"/>
  <c r="Y277" i="1"/>
  <c r="Z276" i="1"/>
  <c r="Y276" i="1"/>
  <c r="Z275" i="1"/>
  <c r="Y275" i="1"/>
  <c r="Z274" i="1"/>
  <c r="Y274" i="1"/>
  <c r="Z273" i="1"/>
  <c r="Y273" i="1"/>
  <c r="Z272" i="1"/>
  <c r="Y272" i="1"/>
  <c r="Z271" i="1"/>
  <c r="Y271" i="1"/>
  <c r="Z270" i="1"/>
  <c r="Y270" i="1"/>
  <c r="Z269" i="1"/>
  <c r="Y269" i="1"/>
  <c r="Z268" i="1"/>
  <c r="Y268" i="1"/>
  <c r="Z267" i="1"/>
  <c r="Y267" i="1"/>
  <c r="Z266" i="1"/>
  <c r="Y266" i="1"/>
  <c r="Z265" i="1"/>
  <c r="Y265" i="1"/>
  <c r="Z264" i="1"/>
  <c r="Y264" i="1"/>
  <c r="Z263" i="1"/>
  <c r="Y263" i="1"/>
  <c r="Z262" i="1"/>
  <c r="Y262" i="1"/>
  <c r="Z261" i="1"/>
  <c r="Y261" i="1"/>
  <c r="Z260" i="1"/>
  <c r="Y260" i="1"/>
  <c r="Z259" i="1"/>
  <c r="Y259" i="1"/>
  <c r="Z258" i="1"/>
  <c r="Y258" i="1"/>
  <c r="Z257" i="1"/>
  <c r="Y257" i="1"/>
  <c r="Z256" i="1"/>
  <c r="Y256" i="1"/>
  <c r="Z255" i="1"/>
  <c r="Y255" i="1"/>
  <c r="Z254" i="1"/>
  <c r="Y254" i="1"/>
  <c r="Z253" i="1"/>
  <c r="Y253" i="1"/>
  <c r="Z252" i="1"/>
  <c r="Y252" i="1"/>
  <c r="Z251" i="1"/>
  <c r="Y251" i="1"/>
  <c r="Z250" i="1"/>
  <c r="Y250" i="1"/>
  <c r="Z249" i="1"/>
  <c r="Y249" i="1"/>
  <c r="Z248" i="1"/>
  <c r="Y248" i="1"/>
  <c r="Z247" i="1"/>
  <c r="Y247" i="1"/>
  <c r="Z246" i="1"/>
  <c r="Y246" i="1"/>
  <c r="Z245" i="1"/>
  <c r="Y245" i="1"/>
  <c r="Z244" i="1"/>
  <c r="Y244" i="1"/>
  <c r="Z243" i="1"/>
  <c r="Y243" i="1"/>
  <c r="Z242" i="1"/>
  <c r="Y242" i="1"/>
  <c r="Z241" i="1"/>
  <c r="Y241" i="1"/>
  <c r="Z240" i="1"/>
  <c r="Y240" i="1"/>
  <c r="Z239" i="1"/>
  <c r="Y239" i="1"/>
  <c r="Z238" i="1"/>
  <c r="Y238" i="1"/>
  <c r="Z237" i="1"/>
  <c r="Y237" i="1"/>
  <c r="Z236" i="1"/>
  <c r="Y236" i="1"/>
  <c r="Z235" i="1"/>
  <c r="Y235" i="1"/>
  <c r="Z234" i="1"/>
  <c r="Y234" i="1"/>
  <c r="Z233" i="1"/>
  <c r="Y233" i="1"/>
  <c r="Z232" i="1"/>
  <c r="Y232" i="1"/>
  <c r="Z231" i="1"/>
  <c r="Y231" i="1"/>
  <c r="Z230" i="1"/>
  <c r="Y230" i="1"/>
  <c r="Z229" i="1"/>
  <c r="Y229" i="1"/>
  <c r="Z228" i="1"/>
  <c r="Y228" i="1"/>
  <c r="Z227" i="1"/>
  <c r="Y227" i="1"/>
  <c r="Z226" i="1"/>
  <c r="Y226" i="1"/>
  <c r="Z225" i="1"/>
  <c r="Y225" i="1"/>
  <c r="Z224" i="1"/>
  <c r="Y224" i="1"/>
  <c r="Z223" i="1"/>
  <c r="Y223" i="1"/>
  <c r="Z222" i="1"/>
  <c r="Y222" i="1"/>
  <c r="Z221" i="1"/>
  <c r="Y221" i="1"/>
  <c r="Z220" i="1"/>
  <c r="Y220" i="1"/>
  <c r="Z219" i="1"/>
  <c r="Y219" i="1"/>
  <c r="Z218" i="1"/>
  <c r="Y218" i="1"/>
  <c r="Z217" i="1"/>
  <c r="Y217" i="1"/>
  <c r="Z216" i="1"/>
  <c r="Y216" i="1"/>
  <c r="Z215" i="1"/>
  <c r="Y215" i="1"/>
  <c r="Z214" i="1"/>
  <c r="Y214" i="1"/>
  <c r="Z213" i="1"/>
  <c r="Y213" i="1"/>
  <c r="Z212" i="1"/>
  <c r="Y212" i="1"/>
  <c r="Z211" i="1"/>
  <c r="Y211" i="1"/>
  <c r="Z210" i="1"/>
  <c r="Y210" i="1"/>
  <c r="Z209" i="1"/>
  <c r="Y209" i="1"/>
  <c r="Z208" i="1"/>
  <c r="Y208" i="1"/>
  <c r="Z207" i="1"/>
  <c r="Y207" i="1"/>
  <c r="Z206" i="1"/>
  <c r="Y206" i="1"/>
  <c r="Z205" i="1"/>
  <c r="Y205" i="1"/>
  <c r="Z204" i="1"/>
  <c r="Y204" i="1"/>
  <c r="Z203" i="1"/>
  <c r="Y203" i="1"/>
  <c r="Z202" i="1"/>
  <c r="Y202" i="1"/>
  <c r="Z201" i="1"/>
  <c r="Y201" i="1"/>
  <c r="Z200" i="1"/>
  <c r="Y200" i="1"/>
  <c r="Z199" i="1"/>
  <c r="Y199" i="1"/>
  <c r="Z198" i="1"/>
  <c r="Y198" i="1"/>
  <c r="Z197" i="1"/>
  <c r="Y197" i="1"/>
  <c r="Z196" i="1"/>
  <c r="Y196" i="1"/>
  <c r="Z195" i="1"/>
  <c r="Y195" i="1"/>
  <c r="Z194" i="1"/>
  <c r="Y194" i="1"/>
  <c r="Z193" i="1"/>
  <c r="Y193" i="1"/>
  <c r="Z192" i="1"/>
  <c r="Y192" i="1"/>
  <c r="Z191" i="1"/>
  <c r="Y191" i="1"/>
  <c r="Z190" i="1"/>
  <c r="Y190" i="1"/>
  <c r="Z189" i="1"/>
  <c r="Y189" i="1"/>
  <c r="Z188" i="1"/>
  <c r="Y188" i="1"/>
  <c r="Z187" i="1"/>
  <c r="Y187" i="1"/>
  <c r="Z186" i="1"/>
  <c r="Y186" i="1"/>
  <c r="Z185" i="1"/>
  <c r="Y185" i="1"/>
  <c r="Z184" i="1"/>
  <c r="Y184" i="1"/>
  <c r="Z183" i="1"/>
  <c r="Y183" i="1"/>
  <c r="Z182" i="1"/>
  <c r="Y182" i="1"/>
  <c r="Z181" i="1"/>
  <c r="Y181" i="1"/>
  <c r="Z180" i="1"/>
  <c r="Y180" i="1"/>
  <c r="Z179" i="1"/>
  <c r="Y179" i="1"/>
  <c r="Z178" i="1"/>
  <c r="Y178" i="1"/>
  <c r="Z177" i="1"/>
  <c r="Y177" i="1"/>
  <c r="Z176" i="1"/>
  <c r="Y176" i="1"/>
  <c r="Z175" i="1"/>
  <c r="Y175" i="1"/>
  <c r="Z174" i="1"/>
  <c r="Y174" i="1"/>
  <c r="Z173" i="1"/>
  <c r="Y173" i="1"/>
  <c r="Z172" i="1"/>
  <c r="Y172" i="1"/>
  <c r="Z171" i="1"/>
  <c r="Y171" i="1"/>
  <c r="Z170" i="1"/>
  <c r="Y170" i="1"/>
  <c r="Z169" i="1"/>
  <c r="Y169" i="1"/>
  <c r="Z168" i="1"/>
  <c r="Y168" i="1"/>
  <c r="Z167" i="1"/>
  <c r="Y167" i="1"/>
  <c r="Z166" i="1"/>
  <c r="Y166" i="1"/>
  <c r="Z165" i="1"/>
  <c r="Y165" i="1"/>
  <c r="Z164" i="1"/>
  <c r="Y164" i="1"/>
  <c r="Z163" i="1"/>
  <c r="Y163" i="1"/>
  <c r="Z162" i="1"/>
  <c r="Y162" i="1"/>
  <c r="Z161" i="1"/>
  <c r="Y161" i="1"/>
  <c r="Z160" i="1"/>
  <c r="Y160" i="1"/>
  <c r="Z159" i="1"/>
  <c r="Y159" i="1"/>
  <c r="Z158" i="1"/>
  <c r="Y158" i="1"/>
  <c r="Z157" i="1"/>
  <c r="Y157" i="1"/>
  <c r="Z156" i="1"/>
  <c r="Y156" i="1"/>
  <c r="Z155" i="1"/>
  <c r="Y155" i="1"/>
  <c r="Z154" i="1"/>
  <c r="Y154" i="1"/>
  <c r="Z153" i="1"/>
  <c r="Y153" i="1"/>
  <c r="Z152" i="1"/>
  <c r="Y152" i="1"/>
  <c r="Z151" i="1"/>
  <c r="Y151" i="1"/>
  <c r="Z150" i="1"/>
  <c r="Y150" i="1"/>
  <c r="Z149" i="1"/>
  <c r="Y149" i="1"/>
  <c r="Z148" i="1"/>
  <c r="Y148" i="1"/>
  <c r="Z147" i="1"/>
  <c r="Y147" i="1"/>
  <c r="Z146" i="1"/>
  <c r="Y146" i="1"/>
  <c r="Z145" i="1"/>
  <c r="Y145" i="1"/>
  <c r="Z144" i="1"/>
  <c r="Y144" i="1"/>
  <c r="Z143" i="1"/>
  <c r="Y143" i="1"/>
  <c r="Z142" i="1"/>
  <c r="Y142" i="1"/>
  <c r="Z141" i="1"/>
  <c r="Y141" i="1"/>
  <c r="Z140" i="1"/>
  <c r="Y140" i="1"/>
  <c r="Z139" i="1"/>
  <c r="Y139" i="1"/>
  <c r="Z138" i="1"/>
  <c r="Y138" i="1"/>
  <c r="Z137" i="1"/>
  <c r="Y137" i="1"/>
  <c r="Z136" i="1"/>
  <c r="Y136" i="1"/>
  <c r="Z135" i="1"/>
  <c r="Y135" i="1"/>
  <c r="Z134" i="1"/>
  <c r="Y134" i="1"/>
  <c r="Z133" i="1"/>
  <c r="Y133" i="1"/>
  <c r="Z132" i="1"/>
  <c r="Y132" i="1"/>
  <c r="Z131" i="1"/>
  <c r="Y131" i="1"/>
  <c r="Z130" i="1"/>
  <c r="Y130" i="1"/>
  <c r="Z129" i="1"/>
  <c r="Y129" i="1"/>
  <c r="Z128" i="1"/>
  <c r="Y128" i="1"/>
  <c r="Z127" i="1"/>
  <c r="Y127" i="1"/>
  <c r="Z126" i="1"/>
  <c r="Y126" i="1"/>
  <c r="Z125" i="1"/>
  <c r="Y125" i="1"/>
  <c r="Z124" i="1"/>
  <c r="Y124" i="1"/>
  <c r="Z123" i="1"/>
  <c r="Y123" i="1"/>
  <c r="Z122" i="1"/>
  <c r="Y122" i="1"/>
  <c r="Z121" i="1"/>
  <c r="Y121" i="1"/>
  <c r="Z120" i="1"/>
  <c r="Y120" i="1"/>
  <c r="Z119" i="1"/>
  <c r="Y119" i="1"/>
  <c r="Z118" i="1"/>
  <c r="Y118" i="1"/>
  <c r="Z117" i="1"/>
  <c r="Y117" i="1"/>
  <c r="Z116" i="1"/>
  <c r="Y116" i="1"/>
  <c r="Z115" i="1"/>
  <c r="Y115" i="1"/>
  <c r="Z114" i="1"/>
  <c r="Y114" i="1"/>
  <c r="Z113" i="1"/>
  <c r="Y113" i="1"/>
  <c r="Z112" i="1"/>
  <c r="Y112" i="1"/>
  <c r="Z111" i="1"/>
  <c r="Y111" i="1"/>
  <c r="Z110" i="1"/>
  <c r="Y110" i="1"/>
  <c r="Z109" i="1"/>
  <c r="Y109" i="1"/>
  <c r="Z108" i="1"/>
  <c r="Y108" i="1"/>
  <c r="Z107" i="1"/>
  <c r="Y107" i="1"/>
  <c r="Z106" i="1"/>
  <c r="Y106" i="1"/>
  <c r="Z105" i="1"/>
  <c r="Y105" i="1"/>
  <c r="Z104" i="1"/>
  <c r="Y104" i="1"/>
  <c r="Z103" i="1"/>
  <c r="Y103" i="1"/>
  <c r="Z102" i="1"/>
  <c r="Y102" i="1"/>
  <c r="Z101" i="1"/>
  <c r="Y101" i="1"/>
  <c r="Z100" i="1"/>
  <c r="Y100" i="1"/>
  <c r="Z99" i="1"/>
  <c r="Y99" i="1"/>
  <c r="Z98" i="1"/>
  <c r="Y98" i="1"/>
  <c r="Z97" i="1"/>
  <c r="Y97" i="1"/>
  <c r="Z96" i="1"/>
  <c r="Y96" i="1"/>
  <c r="Z95" i="1"/>
  <c r="Y95" i="1"/>
  <c r="Z94" i="1"/>
  <c r="Y94" i="1"/>
  <c r="Z93" i="1"/>
  <c r="Y93" i="1"/>
  <c r="Z92" i="1"/>
  <c r="Y92" i="1"/>
  <c r="Z91" i="1"/>
  <c r="Y91" i="1"/>
  <c r="Z90" i="1"/>
  <c r="Y90" i="1"/>
  <c r="Z89" i="1"/>
  <c r="Y89" i="1"/>
  <c r="Z88" i="1"/>
  <c r="Y88" i="1"/>
  <c r="Z87" i="1"/>
  <c r="Y87" i="1"/>
  <c r="Z86" i="1"/>
  <c r="Y86" i="1"/>
  <c r="Z85" i="1"/>
  <c r="Y85" i="1"/>
  <c r="Z84" i="1"/>
  <c r="Y84" i="1"/>
  <c r="Z83" i="1"/>
  <c r="Y83" i="1"/>
  <c r="Z82" i="1"/>
  <c r="Y82" i="1"/>
  <c r="Z81" i="1"/>
  <c r="Y81" i="1"/>
  <c r="Z80" i="1"/>
  <c r="Y80" i="1"/>
  <c r="Z79" i="1"/>
  <c r="Y79" i="1"/>
  <c r="Z78" i="1"/>
  <c r="Y78" i="1"/>
  <c r="Z77" i="1"/>
  <c r="Y77" i="1"/>
  <c r="Z76" i="1"/>
  <c r="Y76" i="1"/>
  <c r="Z75" i="1"/>
  <c r="Y75" i="1"/>
  <c r="Z74" i="1"/>
  <c r="Y74" i="1"/>
  <c r="Z73" i="1"/>
  <c r="Y73" i="1"/>
  <c r="Z72" i="1"/>
  <c r="Y72" i="1"/>
  <c r="Z71" i="1"/>
  <c r="Y71" i="1"/>
  <c r="Z70" i="1"/>
  <c r="Y70" i="1"/>
  <c r="Z69" i="1"/>
  <c r="Y69" i="1"/>
  <c r="Z68" i="1"/>
  <c r="Y68" i="1"/>
  <c r="Z67" i="1"/>
  <c r="Y67" i="1"/>
  <c r="Z66" i="1"/>
  <c r="Y66" i="1"/>
  <c r="Z65" i="1"/>
  <c r="Y65" i="1"/>
  <c r="Z64" i="1"/>
  <c r="Y64" i="1"/>
  <c r="Z63" i="1"/>
  <c r="Y63" i="1"/>
  <c r="Z62" i="1"/>
  <c r="Y62" i="1"/>
  <c r="Z61" i="1"/>
  <c r="Y61" i="1"/>
  <c r="Z60" i="1"/>
  <c r="Y60" i="1"/>
  <c r="Z59" i="1"/>
  <c r="Y59" i="1"/>
  <c r="Z58" i="1"/>
  <c r="Y58" i="1"/>
  <c r="Z57" i="1"/>
  <c r="Y57" i="1"/>
  <c r="Z56" i="1"/>
  <c r="Y56" i="1"/>
  <c r="Z55" i="1"/>
  <c r="Y55" i="1"/>
  <c r="Z54" i="1"/>
  <c r="Y54" i="1"/>
  <c r="Z53" i="1"/>
  <c r="Y53" i="1"/>
  <c r="Z52" i="1"/>
  <c r="Y52" i="1"/>
  <c r="Z51" i="1"/>
  <c r="Y51" i="1"/>
  <c r="Z50" i="1"/>
  <c r="Y50" i="1"/>
  <c r="Z49" i="1"/>
  <c r="Y49" i="1"/>
  <c r="Z48" i="1"/>
  <c r="Y48" i="1"/>
  <c r="Z47" i="1"/>
  <c r="Y47" i="1"/>
  <c r="Z46" i="1"/>
  <c r="Y46" i="1"/>
  <c r="Z45" i="1"/>
  <c r="Y45" i="1"/>
  <c r="Z44" i="1"/>
  <c r="Y44" i="1"/>
  <c r="Z43" i="1"/>
  <c r="Y43" i="1"/>
  <c r="Z42" i="1"/>
  <c r="Y42" i="1"/>
  <c r="Z41" i="1"/>
  <c r="Y41" i="1"/>
  <c r="Z40" i="1"/>
  <c r="Y40" i="1"/>
  <c r="Z39" i="1"/>
  <c r="Y39" i="1"/>
  <c r="Z38" i="1"/>
  <c r="Y38" i="1"/>
  <c r="Z37" i="1"/>
  <c r="Y37" i="1"/>
  <c r="Z36" i="1"/>
  <c r="Y36" i="1"/>
  <c r="Z35" i="1"/>
  <c r="Y35" i="1"/>
  <c r="Z34" i="1"/>
  <c r="Y34" i="1"/>
  <c r="Z33" i="1"/>
  <c r="Y33" i="1"/>
  <c r="Z32" i="1"/>
  <c r="Y32" i="1"/>
  <c r="Z31" i="1"/>
  <c r="Y31" i="1"/>
  <c r="Z30" i="1"/>
  <c r="Y30" i="1"/>
  <c r="Z29" i="1"/>
  <c r="Y29" i="1"/>
  <c r="Z28" i="1"/>
  <c r="Y28" i="1"/>
  <c r="Z27" i="1"/>
  <c r="Y27" i="1"/>
  <c r="Z26" i="1"/>
  <c r="Y26" i="1"/>
  <c r="Z25" i="1"/>
  <c r="Y25" i="1"/>
  <c r="Z24" i="1"/>
  <c r="Y24" i="1"/>
  <c r="Z23" i="1"/>
  <c r="Y23" i="1"/>
  <c r="Z22" i="1"/>
  <c r="Y22" i="1"/>
  <c r="Z21" i="1"/>
  <c r="Y21" i="1"/>
  <c r="Z20" i="1"/>
  <c r="Y20" i="1"/>
  <c r="Z19" i="1"/>
  <c r="Y19" i="1"/>
  <c r="Z18" i="1"/>
  <c r="Y18" i="1"/>
  <c r="Z17" i="1"/>
  <c r="Y17" i="1"/>
  <c r="Z16" i="1"/>
  <c r="Y16" i="1"/>
  <c r="Z15" i="1"/>
  <c r="Y15" i="1"/>
  <c r="Z14" i="1"/>
  <c r="Y14" i="1"/>
  <c r="Z13" i="1"/>
  <c r="Y13" i="1"/>
  <c r="Z12" i="1"/>
  <c r="Y12" i="1"/>
  <c r="Z11" i="1"/>
  <c r="Y11" i="1"/>
  <c r="Z10" i="1"/>
  <c r="Y10" i="1"/>
  <c r="Z9" i="1"/>
  <c r="Y9" i="1"/>
  <c r="Z8" i="1"/>
  <c r="Y8" i="1"/>
  <c r="Z7" i="1"/>
  <c r="Y7" i="1"/>
  <c r="Z6" i="1"/>
  <c r="Y6" i="1"/>
  <c r="Z5" i="1"/>
  <c r="Y5" i="1"/>
  <c r="Z4" i="1"/>
  <c r="Y4" i="1"/>
  <c r="Z3" i="1"/>
  <c r="Y3" i="1"/>
  <c r="Z2" i="1"/>
  <c r="Y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8763977-44EA-41BF-81B5-37B63A393B33}" keepAlive="1" name="Query - cleaneddata" description="Connection to the 'cleaneddata' query in the workbook." type="5" refreshedVersion="6" background="1" saveData="1">
    <dbPr connection="Provider=Microsoft.Mashup.OleDb.1;Data Source=$Workbook$;Location=cleaneddata;Extended Properties=&quot;&quot;" command="SELECT * FROM [cleaneddata]"/>
  </connection>
</connections>
</file>

<file path=xl/sharedStrings.xml><?xml version="1.0" encoding="utf-8"?>
<sst xmlns="http://schemas.openxmlformats.org/spreadsheetml/2006/main" count="23663" uniqueCount="3219">
  <si>
    <t>Customer ID</t>
  </si>
  <si>
    <t>Customer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</si>
  <si>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</si>
  <si>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</si>
  <si>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</si>
  <si>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</si>
  <si>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</si>
  <si>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</si>
  <si>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</si>
  <si>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</si>
  <si>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</si>
  <si>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</si>
  <si>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</si>
  <si>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</si>
  <si>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</si>
  <si>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</si>
  <si>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</si>
  <si>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</si>
  <si>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</si>
  <si>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</si>
  <si>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</si>
  <si>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</si>
  <si>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</si>
  <si>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</si>
  <si>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Total</t>
  </si>
  <si>
    <t>Manager</t>
  </si>
  <si>
    <t>Gary Koch</t>
  </si>
  <si>
    <t>Critical</t>
  </si>
  <si>
    <t>Delivery Truck</t>
  </si>
  <si>
    <t>Small Business</t>
  </si>
  <si>
    <t>Furniture</t>
  </si>
  <si>
    <t>Tables</t>
  </si>
  <si>
    <t>Jumbo Box</t>
  </si>
  <si>
    <t>Bretford CR4500 Series Slim Rectangular Table</t>
  </si>
  <si>
    <t>United States</t>
  </si>
  <si>
    <t>South</t>
  </si>
  <si>
    <t>Mississippi</t>
  </si>
  <si>
    <t>Clinton</t>
  </si>
  <si>
    <t>Paige Powers</t>
  </si>
  <si>
    <t>High</t>
  </si>
  <si>
    <t>Regular Air</t>
  </si>
  <si>
    <t>Consumer</t>
  </si>
  <si>
    <t>Technology</t>
  </si>
  <si>
    <t>Computer Peripherals</t>
  </si>
  <si>
    <t>Small Pack</t>
  </si>
  <si>
    <t>Verbatim DVD-RAM, 9.4GB, Rewritable, Type 1, DS, DataLife Plus</t>
  </si>
  <si>
    <t>Arkansas</t>
  </si>
  <si>
    <t>West Memphis</t>
  </si>
  <si>
    <t>Rebecca Lindsey</t>
  </si>
  <si>
    <t>Low</t>
  </si>
  <si>
    <t>Office Supplies</t>
  </si>
  <si>
    <t>Pens &amp; Art Supplies</t>
  </si>
  <si>
    <t>Wrap Bag</t>
  </si>
  <si>
    <t>*Staples* Highlighting Markers</t>
  </si>
  <si>
    <t>Central</t>
  </si>
  <si>
    <t>Indiana</t>
  </si>
  <si>
    <t>Kokomo</t>
  </si>
  <si>
    <t>Gregory Crane</t>
  </si>
  <si>
    <t>Office Machines</t>
  </si>
  <si>
    <t>Jumbo Drum</t>
  </si>
  <si>
    <t>Lexmark 4227 Plus Dot Matrix Printer</t>
  </si>
  <si>
    <t>West</t>
  </si>
  <si>
    <t>Colorado</t>
  </si>
  <si>
    <t>Fort Collins</t>
  </si>
  <si>
    <t>Tamara Dickinson</t>
  </si>
  <si>
    <t>Copiers and Fax</t>
  </si>
  <si>
    <t>Large Box</t>
  </si>
  <si>
    <t>Canon PC940 Copier</t>
  </si>
  <si>
    <t>Washington</t>
  </si>
  <si>
    <t>Mount Vernon</t>
  </si>
  <si>
    <t>Newell 312</t>
  </si>
  <si>
    <t>Sean Stephenson</t>
  </si>
  <si>
    <t>Not Specified</t>
  </si>
  <si>
    <t>Home Office</t>
  </si>
  <si>
    <t>Binders and Binder Accessories</t>
  </si>
  <si>
    <t>Small Box</t>
  </si>
  <si>
    <t>Binding Machine Supplies</t>
  </si>
  <si>
    <t>Georgia</t>
  </si>
  <si>
    <t>Peachtree City</t>
  </si>
  <si>
    <t>Albert Frost</t>
  </si>
  <si>
    <t>Storage &amp; Organization</t>
  </si>
  <si>
    <t>Fellowes Super Stor/Drawer® Files</t>
  </si>
  <si>
    <t>Missouri</t>
  </si>
  <si>
    <t>Raytown</t>
  </si>
  <si>
    <t>Jane Shah</t>
  </si>
  <si>
    <t>Avery Trapezoid Ring Binder, 3" Capacity, Black, 1040 sheets</t>
  </si>
  <si>
    <t>Minnesota</t>
  </si>
  <si>
    <t>Prior Lake</t>
  </si>
  <si>
    <t>Alex Nicholson</t>
  </si>
  <si>
    <t>Express Air</t>
  </si>
  <si>
    <t>Paper</t>
  </si>
  <si>
    <t>Black Print Carbonless Snap-Off® Rapid Letter, 8 1/2" x 7"</t>
  </si>
  <si>
    <t>California</t>
  </si>
  <si>
    <t>Montebello</t>
  </si>
  <si>
    <t>White GlueTop Scratch Pads</t>
  </si>
  <si>
    <t>Lloyd Levin</t>
  </si>
  <si>
    <t>Corporate</t>
  </si>
  <si>
    <t>Appliances</t>
  </si>
  <si>
    <t>Tripp Lite Isotel 6 Outlet Surge Protector with Fax/Modem Protection</t>
  </si>
  <si>
    <t>North Carolina</t>
  </si>
  <si>
    <t>New Bern</t>
  </si>
  <si>
    <t>Ernest Oh</t>
  </si>
  <si>
    <t>Los Angeles</t>
  </si>
  <si>
    <t>Carmen McPherson</t>
  </si>
  <si>
    <t>Epson LQ-570e Dot Matrix Printer</t>
  </si>
  <si>
    <t>Illinois</t>
  </si>
  <si>
    <t>Carol Stream</t>
  </si>
  <si>
    <t>Ellen McCormick</t>
  </si>
  <si>
    <t>Dual Level, Single-Width Filing Carts</t>
  </si>
  <si>
    <t>Napa</t>
  </si>
  <si>
    <t>Scott Bunn</t>
  </si>
  <si>
    <t>Chairs &amp; Chairmats</t>
  </si>
  <si>
    <t>Hon 4070 Series Pagoda™ Armless Upholstered Stacking Chairs</t>
  </si>
  <si>
    <t>East</t>
  </si>
  <si>
    <t>New York</t>
  </si>
  <si>
    <t>New York City</t>
  </si>
  <si>
    <t>Hon Valutask™ Swivel Chairs</t>
  </si>
  <si>
    <t>Robin Kramer Vaughn</t>
  </si>
  <si>
    <t>Medium</t>
  </si>
  <si>
    <t>Bookcases</t>
  </si>
  <si>
    <t>Bush Westfield Collection Bookcases, Fully Assembled</t>
  </si>
  <si>
    <t>Richland</t>
  </si>
  <si>
    <t>Xerox 1952</t>
  </si>
  <si>
    <t>Allan Shields</t>
  </si>
  <si>
    <t>Maxell Pro 80 Minute CD-R, 10/Pack</t>
  </si>
  <si>
    <t>Florida</t>
  </si>
  <si>
    <t>Seminole</t>
  </si>
  <si>
    <t>Kim Weiss</t>
  </si>
  <si>
    <t>Office Furnishings</t>
  </si>
  <si>
    <t>GE 48" Fluorescent Tube, Cool White Energy Saver, 34 Watts, 30/Box</t>
  </si>
  <si>
    <t>Miami</t>
  </si>
  <si>
    <t>Juanita Coley Knox</t>
  </si>
  <si>
    <t>Watertown</t>
  </si>
  <si>
    <t>Roger Schwartz</t>
  </si>
  <si>
    <t>Xerox 4200 Series MultiUse Premium Copy Paper (20Lb. and 84 Bright)</t>
  </si>
  <si>
    <t>Nebraska</t>
  </si>
  <si>
    <t>Kearney</t>
  </si>
  <si>
    <t>Telephones and Communication</t>
  </si>
  <si>
    <t>T18</t>
  </si>
  <si>
    <t>Ron Newton</t>
  </si>
  <si>
    <t>Dixon Prang® Watercolor Pencils, 10-Color Set with Brush</t>
  </si>
  <si>
    <t>Oregon</t>
  </si>
  <si>
    <t>Lake Oswego</t>
  </si>
  <si>
    <t>Linda Weiss</t>
  </si>
  <si>
    <t>Seattle</t>
  </si>
  <si>
    <t>Anna Burgess</t>
  </si>
  <si>
    <t>Medium Box</t>
  </si>
  <si>
    <t>36X48 HARDFLOOR CHAIRMAT</t>
  </si>
  <si>
    <t>Utah</t>
  </si>
  <si>
    <t>Draper</t>
  </si>
  <si>
    <t>Mary Hewitt</t>
  </si>
  <si>
    <t>Bush Mission Pointe Library</t>
  </si>
  <si>
    <t>Gladstone</t>
  </si>
  <si>
    <t>Beth Dolan</t>
  </si>
  <si>
    <t>Labels</t>
  </si>
  <si>
    <t>Round Specialty Laser Printer Labels</t>
  </si>
  <si>
    <t>Panama City</t>
  </si>
  <si>
    <t>Bevis Round Conference Table Top &amp; Single Column Base</t>
  </si>
  <si>
    <t>Joe Baldwin</t>
  </si>
  <si>
    <t>Troy Casey</t>
  </si>
  <si>
    <t>Xerox 227</t>
  </si>
  <si>
    <t>Edina</t>
  </si>
  <si>
    <t>Lucille Gibbons</t>
  </si>
  <si>
    <t>Peel-Off® China Markers</t>
  </si>
  <si>
    <t>Marshall Sutherland</t>
  </si>
  <si>
    <t>Bush Advantage Collection® Round Conference Table</t>
  </si>
  <si>
    <t>Alabama</t>
  </si>
  <si>
    <t>Phenix City</t>
  </si>
  <si>
    <t>Janice Cole</t>
  </si>
  <si>
    <t>Fellowes Mobile Numeric Keypad, Graphite</t>
  </si>
  <si>
    <t>Louisiana</t>
  </si>
  <si>
    <t>Baton Rouge</t>
  </si>
  <si>
    <t>Polycom ViaVideo™ Desktop Video Communications Unit</t>
  </si>
  <si>
    <t>Staples Wirebound Steno Books, 6" x 9", 12/Pack</t>
  </si>
  <si>
    <t>Miriam Greenberg</t>
  </si>
  <si>
    <t>Riverleaf Stik-Withit® Designer Note Cubes®</t>
  </si>
  <si>
    <t>Valparaiso</t>
  </si>
  <si>
    <t>Matthew Conway</t>
  </si>
  <si>
    <t>Rubber Bands</t>
  </si>
  <si>
    <t>Binder Clips by OIC</t>
  </si>
  <si>
    <t>Ithaca</t>
  </si>
  <si>
    <t>Danny Hong</t>
  </si>
  <si>
    <t>Panasonic KX-P2130 Dot Matrix Printer</t>
  </si>
  <si>
    <t>Layton</t>
  </si>
  <si>
    <t>Eddie Walker</t>
  </si>
  <si>
    <t>Okidata ML320 Series Turbo Dot Matrix Printers</t>
  </si>
  <si>
    <t>Brooklyn Park</t>
  </si>
  <si>
    <t>Maureen Stout</t>
  </si>
  <si>
    <t>Cardinal Poly Pocket Divider Pockets for Ring Binders</t>
  </si>
  <si>
    <t>Texas</t>
  </si>
  <si>
    <t>Pharr</t>
  </si>
  <si>
    <t>"While you Were Out" Message Book, One Form per Page</t>
  </si>
  <si>
    <t>Carol Sherrill</t>
  </si>
  <si>
    <t>Office Star - Professional Matrix Back Chair with 2-to-1 Synchro Tilt and Mesh Fabric Seat</t>
  </si>
  <si>
    <t>Bryan</t>
  </si>
  <si>
    <t>Debbie Dillon</t>
  </si>
  <si>
    <t>Eldon Antistatic Chair Mats for Low to Medium Pile Carpets</t>
  </si>
  <si>
    <t>Roswell</t>
  </si>
  <si>
    <t>Marion Wilcox</t>
  </si>
  <si>
    <t>Burleson</t>
  </si>
  <si>
    <t>Russell Chan</t>
  </si>
  <si>
    <t>Hoover WindTunnel™ Plus Canister Vacuum</t>
  </si>
  <si>
    <t>Waco</t>
  </si>
  <si>
    <t>Billie Fowler</t>
  </si>
  <si>
    <t>Metal Folding Chairs, Beige, 4/Carton</t>
  </si>
  <si>
    <t>Bedford</t>
  </si>
  <si>
    <t>232</t>
  </si>
  <si>
    <t>Betsy Puckett</t>
  </si>
  <si>
    <t>Electrix Halogen Magnifier Lamp</t>
  </si>
  <si>
    <t>Oklahoma</t>
  </si>
  <si>
    <t>Norman</t>
  </si>
  <si>
    <t>Luxo Professional Fluorescent Magnifier Lamp with Clamp-Mount Base</t>
  </si>
  <si>
    <t>Panasonic KX-P1150 Dot Matrix Printer</t>
  </si>
  <si>
    <t>Bobby Powell</t>
  </si>
  <si>
    <t>Memorex 4.7GB DVD+RW, 3/Pack</t>
  </si>
  <si>
    <t>Iowa</t>
  </si>
  <si>
    <t>Fort Dodge</t>
  </si>
  <si>
    <t>3285</t>
  </si>
  <si>
    <t>Guy McDonald</t>
  </si>
  <si>
    <t>Canon S750 Color Inkjet Printer</t>
  </si>
  <si>
    <t>Mount Prospect</t>
  </si>
  <si>
    <t>Joyce Murray</t>
  </si>
  <si>
    <t>GBC Instant Index™ System for Binding Systems</t>
  </si>
  <si>
    <t>Los Altos</t>
  </si>
  <si>
    <t>Avery 514</t>
  </si>
  <si>
    <t>Keith Marsh</t>
  </si>
  <si>
    <t>Carina Double Wide Media Storage Towers in Natural &amp; Black</t>
  </si>
  <si>
    <t>Tennsco Snap-Together Open Shelving Units, Starter Sets and Add-On Units</t>
  </si>
  <si>
    <t>Marion Lindsey</t>
  </si>
  <si>
    <t>Commerce City</t>
  </si>
  <si>
    <t>Elisabeth Shaw</t>
  </si>
  <si>
    <t>Perma STOR-ALL™ Hanging File Box, 13 1/8"W x 12 1/4"D x 10 1/2"H</t>
  </si>
  <si>
    <t>Ormond Beach</t>
  </si>
  <si>
    <t>Ted Dunlap</t>
  </si>
  <si>
    <t>Rediform Wirebound "Phone Memo" Message Book, 11 x 5-3/4</t>
  </si>
  <si>
    <t>Deer Park</t>
  </si>
  <si>
    <t>Melinda Rogers</t>
  </si>
  <si>
    <t>Hon Deluxe Fabric Upholstered Stacking Chairs, Rounded Back</t>
  </si>
  <si>
    <t>Dubuque</t>
  </si>
  <si>
    <t>Derek Jernigan</t>
  </si>
  <si>
    <t>Riverside Palais Royal Lawyers Bookcase, Royale Cherry Finish</t>
  </si>
  <si>
    <t>Galesburg</t>
  </si>
  <si>
    <t>Kyle Fink</t>
  </si>
  <si>
    <t>Sanford EarthWrite® Recycled Pencils, Medium Soft, #2</t>
  </si>
  <si>
    <t>Virginia</t>
  </si>
  <si>
    <t>Petersburg</t>
  </si>
  <si>
    <t>Lawrence Dennis</t>
  </si>
  <si>
    <t>Newell 342</t>
  </si>
  <si>
    <t>San Clemente</t>
  </si>
  <si>
    <t>Carlos Byrd</t>
  </si>
  <si>
    <t>Connecticut</t>
  </si>
  <si>
    <t>Bristol</t>
  </si>
  <si>
    <t>Stacey Lucas</t>
  </si>
  <si>
    <t>Wilson Jones Hanging View Binder, White, 1"</t>
  </si>
  <si>
    <t>Cedar Falls</t>
  </si>
  <si>
    <t>Fellowes Basic 104-Key Keyboard, Platinum</t>
  </si>
  <si>
    <t>Suzanne Cochran</t>
  </si>
  <si>
    <t>Ibico Recycled Linen-Style Covers</t>
  </si>
  <si>
    <t>Cedar Rapids</t>
  </si>
  <si>
    <t>Self-Adhesive Ring Binder Labels</t>
  </si>
  <si>
    <t>Tenex File Box, Personal Filing Tote with Lid, Black</t>
  </si>
  <si>
    <t>Courtney Boyd</t>
  </si>
  <si>
    <t>Tennsco Commercial Shelving</t>
  </si>
  <si>
    <t>Fairfax</t>
  </si>
  <si>
    <t>Anna Wood</t>
  </si>
  <si>
    <t>Utica</t>
  </si>
  <si>
    <t>252</t>
  </si>
  <si>
    <t>Carrie McIntosh</t>
  </si>
  <si>
    <t>GBC VeloBinder Strips</t>
  </si>
  <si>
    <t>Royal Palm Beach</t>
  </si>
  <si>
    <t>G.E. Longer-Life Indoor Recessed Floodlight Bulbs</t>
  </si>
  <si>
    <t>Lee McKenna Gregory</t>
  </si>
  <si>
    <t>Novimex Swivel Fabric Task Chair</t>
  </si>
  <si>
    <t>South Carolina</t>
  </si>
  <si>
    <t>Hilton Head Island</t>
  </si>
  <si>
    <t>Eldon Portable Mobile Manager</t>
  </si>
  <si>
    <t>Accessory35</t>
  </si>
  <si>
    <t>Leslie Shannon</t>
  </si>
  <si>
    <t>Xerox 1986</t>
  </si>
  <si>
    <t>Montana</t>
  </si>
  <si>
    <t>Butte</t>
  </si>
  <si>
    <t>Glen Robertson</t>
  </si>
  <si>
    <t>Belkin F9M820V08 8 Outlet Surge</t>
  </si>
  <si>
    <t>Coon Rapids</t>
  </si>
  <si>
    <t>Holmes HEPA Air Purifier</t>
  </si>
  <si>
    <t>Ricky Garner</t>
  </si>
  <si>
    <t>BASF Silver 74 Minute CD-R</t>
  </si>
  <si>
    <t>Herndon</t>
  </si>
  <si>
    <t>Xerox 19</t>
  </si>
  <si>
    <t>Howard Rogers</t>
  </si>
  <si>
    <t>Coloredge Poster Frame</t>
  </si>
  <si>
    <t>Michigan</t>
  </si>
  <si>
    <t>Southgate</t>
  </si>
  <si>
    <t>Bonnie Potter</t>
  </si>
  <si>
    <t>SANFORD Liquid Accent™ Tank-Style Highlighters</t>
  </si>
  <si>
    <t>Anacortes</t>
  </si>
  <si>
    <t>Leah Clapp</t>
  </si>
  <si>
    <t>GBC Pre-Punched Binding Paper, Plastic, White, 8-1/2" x 11"</t>
  </si>
  <si>
    <t>Nevada</t>
  </si>
  <si>
    <t>Las Vegas</t>
  </si>
  <si>
    <t>i1000</t>
  </si>
  <si>
    <t>Jackie Capps</t>
  </si>
  <si>
    <t>Master Caster Door Stop, Brown</t>
  </si>
  <si>
    <t>San Carlos</t>
  </si>
  <si>
    <t>Jamie Manning</t>
  </si>
  <si>
    <t>Melrose Park</t>
  </si>
  <si>
    <t>Carole Creech</t>
  </si>
  <si>
    <t>File Shuttle II and Handi-File, Black</t>
  </si>
  <si>
    <t>Lake Worth</t>
  </si>
  <si>
    <t>James Hunter</t>
  </si>
  <si>
    <t>Keytronic French Keyboard</t>
  </si>
  <si>
    <t>Lubbock</t>
  </si>
  <si>
    <t>Don Rogers</t>
  </si>
  <si>
    <t>Avery Reinforcements for Hole-Punch Pages</t>
  </si>
  <si>
    <t>Franklin Square</t>
  </si>
  <si>
    <t>Canon PC1060 Personal Laser Copier</t>
  </si>
  <si>
    <t>Polycom ViewStation™ ISDN Videoconferencing Unit</t>
  </si>
  <si>
    <t>Peter Hardy</t>
  </si>
  <si>
    <t>O'Sullivan Cherrywood Estates Traditional Barrister Bookcase</t>
  </si>
  <si>
    <t>Ohio</t>
  </si>
  <si>
    <t>Stow</t>
  </si>
  <si>
    <t>Andrew Levine</t>
  </si>
  <si>
    <t>Pennsylvania</t>
  </si>
  <si>
    <t>Philadelphia</t>
  </si>
  <si>
    <t>Eugene Clayton</t>
  </si>
  <si>
    <t>GBC DocuBind TL300 Electric Binding System</t>
  </si>
  <si>
    <t>Edmonds</t>
  </si>
  <si>
    <t>Robyn Lyon</t>
  </si>
  <si>
    <t>Avery 491</t>
  </si>
  <si>
    <t>Garfield Heights</t>
  </si>
  <si>
    <t>Executive Impressions 14" Two-Color Numerals Wall Clock</t>
  </si>
  <si>
    <t>Pauline Brooks</t>
  </si>
  <si>
    <t>Fellowes Black Plastic Comb Bindings</t>
  </si>
  <si>
    <t>Maine</t>
  </si>
  <si>
    <t>Sanford</t>
  </si>
  <si>
    <t>Nathan Fox</t>
  </si>
  <si>
    <t>Acco 6 Outlet Guardian Premium Surge Suppressor</t>
  </si>
  <si>
    <t>Myrtle Beach</t>
  </si>
  <si>
    <t>Judy Singer</t>
  </si>
  <si>
    <t>VTech VT20-2481 2.4GHz Two-Line Phone System w/Answering Machine</t>
  </si>
  <si>
    <t>Neil Parker</t>
  </si>
  <si>
    <t>Boston School Pro Electric Pencil Sharpener, 1670</t>
  </si>
  <si>
    <t>Decatur</t>
  </si>
  <si>
    <t>Brad Stark</t>
  </si>
  <si>
    <t>GBC DocuBind 300 Electric Binding Machine</t>
  </si>
  <si>
    <t>Eden</t>
  </si>
  <si>
    <t>Melvin Benton</t>
  </si>
  <si>
    <t>Envelopes</t>
  </si>
  <si>
    <t>Staples Brown Kraft Recycled Clasp Envelopes</t>
  </si>
  <si>
    <t>Encinitas</t>
  </si>
  <si>
    <t>4009® Highlighters by Sanford</t>
  </si>
  <si>
    <t>Gerald Love</t>
  </si>
  <si>
    <t>Boston 16765 Mini Stand Up Battery Pencil Sharpener</t>
  </si>
  <si>
    <t>Gilroy</t>
  </si>
  <si>
    <t>Chris F Brandt</t>
  </si>
  <si>
    <t>M70</t>
  </si>
  <si>
    <t>King of Prussia</t>
  </si>
  <si>
    <t>Karl Knowles</t>
  </si>
  <si>
    <t>12 Colored Short Pencils</t>
  </si>
  <si>
    <t>Wisconsin</t>
  </si>
  <si>
    <t>Madison</t>
  </si>
  <si>
    <t>Herbert Holden</t>
  </si>
  <si>
    <t>Avery 05222 Permanent Self-Adhesive File Folder Labels for Typewriters, on Rolls, White, 250/Roll</t>
  </si>
  <si>
    <t>Atlanta</t>
  </si>
  <si>
    <t>Sherri P Stephens</t>
  </si>
  <si>
    <t>Lawton</t>
  </si>
  <si>
    <t>Harry Sellers</t>
  </si>
  <si>
    <t>Acco PRESSTEX® Data Binder with Storage Hooks, Dark Blue, 9 1/2" X 11"</t>
  </si>
  <si>
    <t>Pasadena</t>
  </si>
  <si>
    <t>Newell 337</t>
  </si>
  <si>
    <t>Melanie Knight</t>
  </si>
  <si>
    <t>Newell 339</t>
  </si>
  <si>
    <t>Augusta</t>
  </si>
  <si>
    <t>EcoTones® Memo Sheets</t>
  </si>
  <si>
    <t>Gail Rankin Cole</t>
  </si>
  <si>
    <t>Document Clip Frames</t>
  </si>
  <si>
    <t>District of Columbia</t>
  </si>
  <si>
    <t>Jennifer Siegel</t>
  </si>
  <si>
    <t>Denton</t>
  </si>
  <si>
    <t>Sherri F Vogel</t>
  </si>
  <si>
    <t>Hon Metal Bookcases, Putty</t>
  </si>
  <si>
    <t>East Lansing</t>
  </si>
  <si>
    <t>Newell 309</t>
  </si>
  <si>
    <t>Canon PC1080F Personal Copier</t>
  </si>
  <si>
    <t>Newell 318</t>
  </si>
  <si>
    <t>Philip Hawkins</t>
  </si>
  <si>
    <t>Fellowes Internet Keyboard, Platinum</t>
  </si>
  <si>
    <t>Hazelwood</t>
  </si>
  <si>
    <t>Sylvia Kumar</t>
  </si>
  <si>
    <t>Panasonic KX-P3200 Dot Matrix Printer</t>
  </si>
  <si>
    <t>Kentucky</t>
  </si>
  <si>
    <t>Pleasure Ridge Park</t>
  </si>
  <si>
    <t>Cameron Kendall</t>
  </si>
  <si>
    <t>Imation 3.5, DISKETTE 44766 HGHLD3.52HD/FM, 10/Pack</t>
  </si>
  <si>
    <t>Pittsburgh</t>
  </si>
  <si>
    <t>Tammy Goldman</t>
  </si>
  <si>
    <t>Xerox 1996</t>
  </si>
  <si>
    <t>Lehi</t>
  </si>
  <si>
    <t>Dorothy Buchanan</t>
  </si>
  <si>
    <t>New Jersey</t>
  </si>
  <si>
    <t>Bayonne</t>
  </si>
  <si>
    <t>Vicki Hauser</t>
  </si>
  <si>
    <t>Tennessee</t>
  </si>
  <si>
    <t>Lebanon</t>
  </si>
  <si>
    <t>Marc Nash</t>
  </si>
  <si>
    <t>Massachusetts</t>
  </si>
  <si>
    <t>Bellingham</t>
  </si>
  <si>
    <t>Maria Thomas</t>
  </si>
  <si>
    <t>Tensor "Hersey Kiss" Styled Floor Lamp</t>
  </si>
  <si>
    <t>Beverly</t>
  </si>
  <si>
    <t>Craig Bennett</t>
  </si>
  <si>
    <t>Holmes Odor Grabber</t>
  </si>
  <si>
    <t>Hanson</t>
  </si>
  <si>
    <t>Marion Bowling</t>
  </si>
  <si>
    <t>Eldon Image Series Black Desk Accessories</t>
  </si>
  <si>
    <t>Hawthorne</t>
  </si>
  <si>
    <t>Tony Doyle</t>
  </si>
  <si>
    <t>Xerox 188</t>
  </si>
  <si>
    <t>Trenton</t>
  </si>
  <si>
    <t>April Henson</t>
  </si>
  <si>
    <t>Maryland</t>
  </si>
  <si>
    <t>Gaithersburg</t>
  </si>
  <si>
    <t>Prang Dustless Chalk Sticks</t>
  </si>
  <si>
    <t>Helen H Murphy</t>
  </si>
  <si>
    <t>Avery 51</t>
  </si>
  <si>
    <t>6185</t>
  </si>
  <si>
    <t>Harriet Hodges</t>
  </si>
  <si>
    <t>Lexmark Z55se Color Inkjet Printer</t>
  </si>
  <si>
    <t>Jordan Berry</t>
  </si>
  <si>
    <t>Altoona</t>
  </si>
  <si>
    <t>Sidney Greenberg</t>
  </si>
  <si>
    <t>3M Polarizing Task Lamp with Clamp Arm, Light Gray</t>
  </si>
  <si>
    <t>Salinas</t>
  </si>
  <si>
    <t>Christian Albright</t>
  </si>
  <si>
    <t>Eldon Expressions Mahogany Wood Desk Collection</t>
  </si>
  <si>
    <t>Smyrna</t>
  </si>
  <si>
    <t>Joann Moser</t>
  </si>
  <si>
    <t>Atlantic Metals Mobile 3-Shelf Bookcases, Custom Colors</t>
  </si>
  <si>
    <t>Spring Hill</t>
  </si>
  <si>
    <t>Robyn Zhou</t>
  </si>
  <si>
    <t>Global Leather Executive Chair</t>
  </si>
  <si>
    <t>Englewood</t>
  </si>
  <si>
    <t>#10- 4 1/8" x 9 1/2" Recycled Envelopes</t>
  </si>
  <si>
    <t>Brites Rubber Bands, 1 1/2 oz. Box</t>
  </si>
  <si>
    <t>Becky Farmer</t>
  </si>
  <si>
    <t>Verbatim DVD-RAM, 5.2GB, Rewritable, Type 1, DS</t>
  </si>
  <si>
    <t>Lansing</t>
  </si>
  <si>
    <t>Elsie Boykin</t>
  </si>
  <si>
    <t>Targus USB Numeric Keypad</t>
  </si>
  <si>
    <t>Fort Thomas</t>
  </si>
  <si>
    <t>Jordan Wilkinson</t>
  </si>
  <si>
    <t>Fellowes Super Stor/Drawer®</t>
  </si>
  <si>
    <t>Florence</t>
  </si>
  <si>
    <t>Craig Liu</t>
  </si>
  <si>
    <t>6120</t>
  </si>
  <si>
    <t>Concord</t>
  </si>
  <si>
    <t>Pauline Finch</t>
  </si>
  <si>
    <t>TDK 4.7GB DVD-R</t>
  </si>
  <si>
    <t>Costa Mesa</t>
  </si>
  <si>
    <t>Sean N Boyer</t>
  </si>
  <si>
    <t>Lynn Hines</t>
  </si>
  <si>
    <t>Eldon® Wave Desk Accessories</t>
  </si>
  <si>
    <t>College Park</t>
  </si>
  <si>
    <t>Gregory Rao</t>
  </si>
  <si>
    <t>Xerox 1910</t>
  </si>
  <si>
    <t>Manteca</t>
  </si>
  <si>
    <t>Katharine Bass</t>
  </si>
  <si>
    <t>Bell Sonecor JB700 Caller ID</t>
  </si>
  <si>
    <t>Henderson</t>
  </si>
  <si>
    <t>Gordon Lyon</t>
  </si>
  <si>
    <t>Hoover Portapower™ Portable Vacuum</t>
  </si>
  <si>
    <t>Pomona</t>
  </si>
  <si>
    <t>Mike G Hartman</t>
  </si>
  <si>
    <t>Xerox 1903</t>
  </si>
  <si>
    <t>Pembroke Pines</t>
  </si>
  <si>
    <t>Phillip Blum</t>
  </si>
  <si>
    <t>i1000plus</t>
  </si>
  <si>
    <t>Troutdale</t>
  </si>
  <si>
    <t>Jean Webster</t>
  </si>
  <si>
    <t>Hoover Commercial Soft Guard Upright Vacuum And Disposable Filtration Bags</t>
  </si>
  <si>
    <t>Allentown</t>
  </si>
  <si>
    <t>Xerox 1939</t>
  </si>
  <si>
    <t>Hewlett-Packard Deskjet 5550 Color Inkjet Printer</t>
  </si>
  <si>
    <t>Newell 336</t>
  </si>
  <si>
    <t>Debbie Stevenson</t>
  </si>
  <si>
    <t>Economy Rollaway Files</t>
  </si>
  <si>
    <t>West Hollywood</t>
  </si>
  <si>
    <t>Clarence Crowder</t>
  </si>
  <si>
    <t>Wirebound Four 2-3/4 x 5 Forms per Page, 400 Sets per Book</t>
  </si>
  <si>
    <t>Lacey</t>
  </si>
  <si>
    <t>Leroy Field</t>
  </si>
  <si>
    <t>Telescoping Adjustable Floor Lamp</t>
  </si>
  <si>
    <t>Idaho</t>
  </si>
  <si>
    <t>Post Falls</t>
  </si>
  <si>
    <t>Harriet Moore</t>
  </si>
  <si>
    <t>Hon 4070 Series Pagoda™ Round Back Stacking Chairs</t>
  </si>
  <si>
    <t>Rexburg</t>
  </si>
  <si>
    <t>Laurence Simon</t>
  </si>
  <si>
    <t>Boston 16801 Nautilus™ Battery Pencil Sharpener</t>
  </si>
  <si>
    <t>Oakville</t>
  </si>
  <si>
    <t>Robyn Crawford</t>
  </si>
  <si>
    <t>1.7 Cubic Foot Compact "Cube" Office Refrigerators</t>
  </si>
  <si>
    <t>Germantown</t>
  </si>
  <si>
    <t>Arthur Gold</t>
  </si>
  <si>
    <t>Tyvek® Side-Opening Peel &amp; Seel® Expanding Envelopes</t>
  </si>
  <si>
    <t>Hendersonville</t>
  </si>
  <si>
    <t>DAX Two-Tone Rosewood/Black Document Frame, Desktop, 5 x 7</t>
  </si>
  <si>
    <t>Kent Kerr</t>
  </si>
  <si>
    <t>Newell 335</t>
  </si>
  <si>
    <t>Knoxville</t>
  </si>
  <si>
    <t>Dawn Larson</t>
  </si>
  <si>
    <t>Newell 346</t>
  </si>
  <si>
    <t>Madison Heights</t>
  </si>
  <si>
    <t>Ernest Barber</t>
  </si>
  <si>
    <t>Memorex 4.7GB DVD+R, 3/Pack</t>
  </si>
  <si>
    <t>Carson City</t>
  </si>
  <si>
    <t>Accessory20</t>
  </si>
  <si>
    <t>Eileen Fletcher</t>
  </si>
  <si>
    <t>Pressboard Covers with Storage Hooks, 9 1/2" x 11", Light Blue</t>
  </si>
  <si>
    <t>Gary</t>
  </si>
  <si>
    <t>Canon imageCLASS 2200 Advanced Copier</t>
  </si>
  <si>
    <t>Jeremy Pratt</t>
  </si>
  <si>
    <t>Granger</t>
  </si>
  <si>
    <t>Lori Wolfe</t>
  </si>
  <si>
    <t>6" Cubicle Wall Clock, Black</t>
  </si>
  <si>
    <t>Hattiesburg</t>
  </si>
  <si>
    <t>Tina Evans</t>
  </si>
  <si>
    <t>Hammermill CopyPlus Copy Paper (20Lb. and 84 Bright)</t>
  </si>
  <si>
    <t>Lombard</t>
  </si>
  <si>
    <t>Telephone Message Books with Fax/Mobile Section, 5 1/2" x 3 3/16"</t>
  </si>
  <si>
    <t>Rhonda Ivey</t>
  </si>
  <si>
    <t>Wirebound Message Books, 2 7/8" x 5", 3 Forms per Page</t>
  </si>
  <si>
    <t>West Mifflin</t>
  </si>
  <si>
    <t>Wesley Tate</t>
  </si>
  <si>
    <t>Avery Printable Repositionable Plastic Tabs</t>
  </si>
  <si>
    <t>Chicago</t>
  </si>
  <si>
    <t>Crystal Floyd</t>
  </si>
  <si>
    <t>Battle Creek</t>
  </si>
  <si>
    <t>Patricia Cole Blair</t>
  </si>
  <si>
    <t>Kansas</t>
  </si>
  <si>
    <t>Wichita</t>
  </si>
  <si>
    <t>MicroTAC 650</t>
  </si>
  <si>
    <t>Alex Watkins</t>
  </si>
  <si>
    <t>Stockwell Push Pins</t>
  </si>
  <si>
    <t>Woodmere</t>
  </si>
  <si>
    <t>Bevis Round Conference Table Top, X-Base</t>
  </si>
  <si>
    <t>Courtney Nelson</t>
  </si>
  <si>
    <t>Rubbermaid ClusterMat Chairmats, Mat Size- 66" x 60", Lip 20" x 11" -90 Degree Angle</t>
  </si>
  <si>
    <t>Laurel</t>
  </si>
  <si>
    <t>TOPS Money Receipt Book, Consecutively Numbered in Red,</t>
  </si>
  <si>
    <t>Max Small</t>
  </si>
  <si>
    <t>Imation 3.5" Unformatted DS/HD Diskettes, 10/Box</t>
  </si>
  <si>
    <t>Bartlesville</t>
  </si>
  <si>
    <t>Miriam Mueller</t>
  </si>
  <si>
    <t>Murfreesboro</t>
  </si>
  <si>
    <t>Allison Kirby</t>
  </si>
  <si>
    <t>Dallas</t>
  </si>
  <si>
    <t>Daniel Richmond</t>
  </si>
  <si>
    <t>Premium Writing Pencils, Soft, #2 by Central Association for the Blind</t>
  </si>
  <si>
    <t>Boardman</t>
  </si>
  <si>
    <t>Holly Osborne</t>
  </si>
  <si>
    <t>Fellowes Personal Hanging Folder Files, Navy</t>
  </si>
  <si>
    <t>Hot Springs</t>
  </si>
  <si>
    <t>Kristine Singleton</t>
  </si>
  <si>
    <t>Naperville</t>
  </si>
  <si>
    <t>Assorted Color Push Pins</t>
  </si>
  <si>
    <t>Edith Reynolds</t>
  </si>
  <si>
    <t>North Dakota</t>
  </si>
  <si>
    <t>Mandan</t>
  </si>
  <si>
    <t>Xerox 1906</t>
  </si>
  <si>
    <t>Scissors, Rulers and Trimmers</t>
  </si>
  <si>
    <t>Acme® 8" Straight Scissors</t>
  </si>
  <si>
    <t>Eva Silverman</t>
  </si>
  <si>
    <t>Avery 4027 File Folder Labels for Dot Matrix Printers, 5000 Labels per Box, White</t>
  </si>
  <si>
    <t>Wilmette</t>
  </si>
  <si>
    <t>Joel Huffman</t>
  </si>
  <si>
    <t>Newell 323</t>
  </si>
  <si>
    <t>Woodridge</t>
  </si>
  <si>
    <t>Jon Ayers</t>
  </si>
  <si>
    <t>Avery 508</t>
  </si>
  <si>
    <t>Palm Coast</t>
  </si>
  <si>
    <t>Floyd Dale</t>
  </si>
  <si>
    <t>Super Bands, 12/Pack</t>
  </si>
  <si>
    <t>Troy</t>
  </si>
  <si>
    <t>Patrick Rosenthal</t>
  </si>
  <si>
    <t>Sanyo Counter Height Refrigerator with Crisper, 3.6 Cubic Foot, Stainless Steel/Black</t>
  </si>
  <si>
    <t>Rhode Island</t>
  </si>
  <si>
    <t>Cranston</t>
  </si>
  <si>
    <t>Joy Maxwell</t>
  </si>
  <si>
    <t>Hewlett-Packard 2600DN Business Color Inkjet Printer</t>
  </si>
  <si>
    <t>Arizona</t>
  </si>
  <si>
    <t>Oro Valley</t>
  </si>
  <si>
    <t>Mary Page</t>
  </si>
  <si>
    <t>Verbatim DVD-R, 4.7GB, Spindle, WE, Blank, Ink Jet/Thermal, 20/Spindle</t>
  </si>
  <si>
    <t>Peoria</t>
  </si>
  <si>
    <t>Sandra Berry</t>
  </si>
  <si>
    <t>Holmes Replacement Filter for HEPA Air Cleaner, Large Room</t>
  </si>
  <si>
    <t>Meridian</t>
  </si>
  <si>
    <t>Important Message Pads, 50 4-1/4 x 5-1/2 Forms per Pad</t>
  </si>
  <si>
    <t>Lillian Day</t>
  </si>
  <si>
    <t>Staples Standard Envelopes</t>
  </si>
  <si>
    <t>Shaker Heights</t>
  </si>
  <si>
    <t>Russell W Melton</t>
  </si>
  <si>
    <t>Maxell DVD-RAM Discs</t>
  </si>
  <si>
    <t>Northport</t>
  </si>
  <si>
    <t>Lisa Kim</t>
  </si>
  <si>
    <t>Palm Beach Gardens</t>
  </si>
  <si>
    <t>Xerox 1991</t>
  </si>
  <si>
    <t>Regeneration Desk Collection</t>
  </si>
  <si>
    <t>Amy Hamrick Melvin</t>
  </si>
  <si>
    <t>Security-Tint Envelopes</t>
  </si>
  <si>
    <t>6162</t>
  </si>
  <si>
    <t>Danielle P Rao</t>
  </si>
  <si>
    <t>Moore</t>
  </si>
  <si>
    <t>April Hu</t>
  </si>
  <si>
    <t>Staples® General Use 3-Ring Binders</t>
  </si>
  <si>
    <t>Mesa</t>
  </si>
  <si>
    <t>Xerox 1978</t>
  </si>
  <si>
    <t>Nathan Newton</t>
  </si>
  <si>
    <t>High Point</t>
  </si>
  <si>
    <t>Katharine Hudson</t>
  </si>
  <si>
    <t>Boston Model 1800 Electric Pencil Sharpener, Gray</t>
  </si>
  <si>
    <t>Clarksville</t>
  </si>
  <si>
    <t>Danny Richmond</t>
  </si>
  <si>
    <t>Avery Arch Ring Binders</t>
  </si>
  <si>
    <t>Marsha Roy</t>
  </si>
  <si>
    <t>Peel &amp; Seel® Recycled Catalog Envelopes, Brown</t>
  </si>
  <si>
    <t>Tupelo</t>
  </si>
  <si>
    <t>Priscilla Brandon</t>
  </si>
  <si>
    <t>Willow Grove</t>
  </si>
  <si>
    <t>AT&amp;T Black Trimline Phone, Model 210</t>
  </si>
  <si>
    <t>Derek McCormick</t>
  </si>
  <si>
    <t>Computer Printout Paper with Letter-Trim Perforations</t>
  </si>
  <si>
    <t>Oxford</t>
  </si>
  <si>
    <t>Marjorie Arthur</t>
  </si>
  <si>
    <t>Vermont</t>
  </si>
  <si>
    <t>South Burlington</t>
  </si>
  <si>
    <t>Milton Lindsay</t>
  </si>
  <si>
    <t>Kensington 7 Outlet MasterPiece Power Center with Fax/Phone Line Protection</t>
  </si>
  <si>
    <t>Hamilton</t>
  </si>
  <si>
    <t>Edward Pugh</t>
  </si>
  <si>
    <t>Newell 340</t>
  </si>
  <si>
    <t>New Mexico</t>
  </si>
  <si>
    <t>Santa Fe</t>
  </si>
  <si>
    <t>Julian Keith Mayer</t>
  </si>
  <si>
    <t>Fellowes Smart Surge Ten-Outlet Protector, Platinum</t>
  </si>
  <si>
    <t>Matthew Berman</t>
  </si>
  <si>
    <t>StarTAC 3000</t>
  </si>
  <si>
    <t>Grants Pass</t>
  </si>
  <si>
    <t>Douglas Buck</t>
  </si>
  <si>
    <t>Xerox 21</t>
  </si>
  <si>
    <t>Seatac</t>
  </si>
  <si>
    <t>Advantus Rolling Storage Box</t>
  </si>
  <si>
    <t>Gina McKnight</t>
  </si>
  <si>
    <t>Fellowes PB500 Electric Punch Plastic Comb Binding Machine with Manual Bind</t>
  </si>
  <si>
    <t>Farragut</t>
  </si>
  <si>
    <t>Dennis Boykin Townsend</t>
  </si>
  <si>
    <t>Joe George</t>
  </si>
  <si>
    <t>GBC Standard Plastic Binding Systems' Combs</t>
  </si>
  <si>
    <t>Bossier City</t>
  </si>
  <si>
    <t>Avery 481</t>
  </si>
  <si>
    <t>Paul Puckett</t>
  </si>
  <si>
    <t>Memorex Slim 80 Minute CD-R, 10/Pack</t>
  </si>
  <si>
    <t>Wooster</t>
  </si>
  <si>
    <t>Valerie Siegel</t>
  </si>
  <si>
    <t>TimeportP7382</t>
  </si>
  <si>
    <t>Woodstock</t>
  </si>
  <si>
    <t>Carlos Hess</t>
  </si>
  <si>
    <t>Hon iLevel™ Computer Training Table</t>
  </si>
  <si>
    <t>Cleveland Heights</t>
  </si>
  <si>
    <t>Nicholas Wallace</t>
  </si>
  <si>
    <t>Logitech Cordless Elite Duo</t>
  </si>
  <si>
    <t>Hurst</t>
  </si>
  <si>
    <t>Andrew Gonzalez</t>
  </si>
  <si>
    <t>Memorex 80 Minute CD-R Spindle, 100/Pack</t>
  </si>
  <si>
    <t>Charlotte</t>
  </si>
  <si>
    <t>Fellowes 17-key keypad for PS/2 interface</t>
  </si>
  <si>
    <t>Cindy McLeod</t>
  </si>
  <si>
    <t>Premier Elliptical Ring Binder, Black</t>
  </si>
  <si>
    <t>Sioux City</t>
  </si>
  <si>
    <t>Vicki Womble</t>
  </si>
  <si>
    <t>XtraLife® ClearVue™ Slant-D® Ring Binders by Cardinal</t>
  </si>
  <si>
    <t>Des Moines</t>
  </si>
  <si>
    <t>Deflect-o DuraMat Antistatic Studded Beveled Mat for Medium Pile Carpeting</t>
  </si>
  <si>
    <t>Timothy Currie</t>
  </si>
  <si>
    <t>Woburn</t>
  </si>
  <si>
    <t>Dennis Bowen</t>
  </si>
  <si>
    <t>Avery Premier Heavy-Duty Binder with Round Locking Rings</t>
  </si>
  <si>
    <t>Pottstown</t>
  </si>
  <si>
    <t>Juanita Ballard</t>
  </si>
  <si>
    <t>Super Decoflex Portable Personal File</t>
  </si>
  <si>
    <t>Kent</t>
  </si>
  <si>
    <t>Gregory R Snow</t>
  </si>
  <si>
    <t>Ibico EPK-21 Electric Binding System</t>
  </si>
  <si>
    <t>Greer</t>
  </si>
  <si>
    <t>David Weaver</t>
  </si>
  <si>
    <t>Hon 4700 Series Mobuis™ Mid-Back Task Chairs with Adjustable Arms</t>
  </si>
  <si>
    <t>Holladay</t>
  </si>
  <si>
    <t>Southworth 25% Cotton Premium Laser Paper and Envelopes</t>
  </si>
  <si>
    <t>Sharon Kessler</t>
  </si>
  <si>
    <t>Large Capacity Hanging Post Binders</t>
  </si>
  <si>
    <t>Superior</t>
  </si>
  <si>
    <t>Monica Stuart</t>
  </si>
  <si>
    <t>Imation 3.5" DS/HD IBM Formatted Diskettes, 50/Pack</t>
  </si>
  <si>
    <t>Waukesha</t>
  </si>
  <si>
    <t>Geoffrey Zhu</t>
  </si>
  <si>
    <t>PC Concepts 116 Key Quantum 3000 Keyboard</t>
  </si>
  <si>
    <t>Kingsport</t>
  </si>
  <si>
    <t>Jean Weiss Diaz</t>
  </si>
  <si>
    <t>Carina 42"Hx23 3/4"W Media Storage Unit</t>
  </si>
  <si>
    <t>Elyria</t>
  </si>
  <si>
    <t>Bonnie Matthews Rowland</t>
  </si>
  <si>
    <t>Career Cubicle Clock, 8 1/4", Black</t>
  </si>
  <si>
    <t>Michele Bradshaw</t>
  </si>
  <si>
    <t>8890</t>
  </si>
  <si>
    <t>Dunedin</t>
  </si>
  <si>
    <t>Joan Beach</t>
  </si>
  <si>
    <t>Motorola SB4200 Cable Modem</t>
  </si>
  <si>
    <t>Mobile</t>
  </si>
  <si>
    <t>Deflect-o RollaMat Studded, Beveled Mat for Medium Pile Carpeting</t>
  </si>
  <si>
    <t>Yvonne Collier</t>
  </si>
  <si>
    <t>GBC Twin Loop™ Wire Binding Elements, 9/16" Spine, Black</t>
  </si>
  <si>
    <t>Lino Lakes</t>
  </si>
  <si>
    <t>Sharon Thomas</t>
  </si>
  <si>
    <t>Adams Phone Message Book, Professional, 400 Message Capacity, 5 3/6” x 11”</t>
  </si>
  <si>
    <t>Anna Ellis</t>
  </si>
  <si>
    <t>Mankato</t>
  </si>
  <si>
    <t>Arlene Wiggins Dalton</t>
  </si>
  <si>
    <t>Avery Binder Labels</t>
  </si>
  <si>
    <t>Huntsville</t>
  </si>
  <si>
    <t>Benjamin Gunter</t>
  </si>
  <si>
    <t>Avery 498</t>
  </si>
  <si>
    <t>Hialeah</t>
  </si>
  <si>
    <t>Chromcraft Bull-Nose Wood Round Conference Table Top, Wood Base</t>
  </si>
  <si>
    <t>Amy York</t>
  </si>
  <si>
    <t>Keytronic 105-Key Spanish Keyboard</t>
  </si>
  <si>
    <t>Parkland</t>
  </si>
  <si>
    <t>Rhonda Schroeder</t>
  </si>
  <si>
    <t>Acme Design Line 8" Stainless Steel Bent Scissors w/Champagne Handles, 3-1/8" Cut</t>
  </si>
  <si>
    <t>Newton</t>
  </si>
  <si>
    <t>Melinda Thornton</t>
  </si>
  <si>
    <t>IBM Multi-Purpose Copy Paper, 8 1/2 x 11", Case</t>
  </si>
  <si>
    <t>Reston</t>
  </si>
  <si>
    <t>Lindsay P Ashley</t>
  </si>
  <si>
    <t>Douglas Sutton</t>
  </si>
  <si>
    <t>Wheat Ridge</t>
  </si>
  <si>
    <t>Phillip Pollard</t>
  </si>
  <si>
    <t>Fellowes Command Center 5-outlet power strip</t>
  </si>
  <si>
    <t>Pauline Denton</t>
  </si>
  <si>
    <t>Canon PC-428 Personal Copier</t>
  </si>
  <si>
    <t>Vincennes</t>
  </si>
  <si>
    <t>Dana Sharpe</t>
  </si>
  <si>
    <t>Neil Bailey</t>
  </si>
  <si>
    <t>636</t>
  </si>
  <si>
    <t>Harrisburg</t>
  </si>
  <si>
    <t>Anthony Stanley</t>
  </si>
  <si>
    <t>Eureka The Boss® Cordless Rechargeable Stick Vac</t>
  </si>
  <si>
    <t>Fords</t>
  </si>
  <si>
    <t>Sandy Cannon</t>
  </si>
  <si>
    <t>Eureka Hand Vacuum, Bagless</t>
  </si>
  <si>
    <t>Leawood</t>
  </si>
  <si>
    <t>Nancy Holden</t>
  </si>
  <si>
    <t>Harmony HEPA Quiet Air Purifiers</t>
  </si>
  <si>
    <t>Franklin</t>
  </si>
  <si>
    <t>Roger Blalock Cassidy</t>
  </si>
  <si>
    <t>Recycled Premium Regency Composition Covers</t>
  </si>
  <si>
    <t>Fairfield</t>
  </si>
  <si>
    <t>Charles Cline</t>
  </si>
  <si>
    <t>Tennsco Regal Shelving Units</t>
  </si>
  <si>
    <t>Thousand Oaks</t>
  </si>
  <si>
    <t>T60</t>
  </si>
  <si>
    <t>Jean Khan</t>
  </si>
  <si>
    <t>Eldon Regeneration Recycled Desk Accessories, Smoke</t>
  </si>
  <si>
    <t>Menlo Park</t>
  </si>
  <si>
    <t>Diana Xu</t>
  </si>
  <si>
    <t>Belkin 6 Outlet Metallic Surge Strip</t>
  </si>
  <si>
    <t>Harriet Bowman</t>
  </si>
  <si>
    <t>5170i</t>
  </si>
  <si>
    <t>Arlene Gibbons</t>
  </si>
  <si>
    <t>Nu-Dell Leatherette Frames</t>
  </si>
  <si>
    <t>Muscatine</t>
  </si>
  <si>
    <t>Kristina Collier</t>
  </si>
  <si>
    <t>Allen Park</t>
  </si>
  <si>
    <t>Faye Manning</t>
  </si>
  <si>
    <t>Canon MP41DH Printing Calculator</t>
  </si>
  <si>
    <t>Saint Petersburg</t>
  </si>
  <si>
    <t>Global Stack Chair without Arms, Black</t>
  </si>
  <si>
    <t>Fellowes Neat Ideas® Storage Cubes</t>
  </si>
  <si>
    <t>Pam Patton</t>
  </si>
  <si>
    <t>Xerox 1897</t>
  </si>
  <si>
    <t>Boston</t>
  </si>
  <si>
    <t>Marjorie Owens</t>
  </si>
  <si>
    <t>Farmers Branch</t>
  </si>
  <si>
    <t>Harry Burns</t>
  </si>
  <si>
    <t>Barrel Sharpener</t>
  </si>
  <si>
    <t>Mason City</t>
  </si>
  <si>
    <t>2160i</t>
  </si>
  <si>
    <t>A1228</t>
  </si>
  <si>
    <t>Priscilla Allen</t>
  </si>
  <si>
    <t>Pontiac</t>
  </si>
  <si>
    <t>Edwin Blackburn</t>
  </si>
  <si>
    <t>Rogers® Profile Extra Capacity Storage Tub</t>
  </si>
  <si>
    <t>Agawam</t>
  </si>
  <si>
    <t>Jackie Flynn</t>
  </si>
  <si>
    <t>Winchester</t>
  </si>
  <si>
    <t>Billy Hale</t>
  </si>
  <si>
    <t>Global High-Back Leather Tilter, Burgundy</t>
  </si>
  <si>
    <t>Fort Lee</t>
  </si>
  <si>
    <t>Teresa Wallace</t>
  </si>
  <si>
    <t>Eldon ClusterMat Chair Mat with Cordless Antistatic Protection</t>
  </si>
  <si>
    <t>Mount Lebanon</t>
  </si>
  <si>
    <t>Xerox 1947</t>
  </si>
  <si>
    <t>Oscar Kenney</t>
  </si>
  <si>
    <t>Staples Plastic Wall Frames</t>
  </si>
  <si>
    <t>West Bend</t>
  </si>
  <si>
    <t>Helen Dickerson</t>
  </si>
  <si>
    <t>Joplin</t>
  </si>
  <si>
    <t>Edgar McKenzie</t>
  </si>
  <si>
    <t>Staples 6 Outlet Surge</t>
  </si>
  <si>
    <t>Oswego</t>
  </si>
  <si>
    <t>Lloyd Dolan</t>
  </si>
  <si>
    <t>Newell 338</t>
  </si>
  <si>
    <t>Dickinson</t>
  </si>
  <si>
    <t>Joanna Kenney</t>
  </si>
  <si>
    <t>Boston 1645 Deluxe Heavier-Duty Electric Pencil Sharpener</t>
  </si>
  <si>
    <t>Sandusky</t>
  </si>
  <si>
    <t>OIC Thumb-Tacks</t>
  </si>
  <si>
    <t>Jeff Meadows</t>
  </si>
  <si>
    <t>Avery 48</t>
  </si>
  <si>
    <t>Paducah</t>
  </si>
  <si>
    <t>Judy Hall</t>
  </si>
  <si>
    <t>Newell 343</t>
  </si>
  <si>
    <t>Worcester</t>
  </si>
  <si>
    <t>Kara Allison</t>
  </si>
  <si>
    <t>Alton</t>
  </si>
  <si>
    <t>Array® Memo Cubes</t>
  </si>
  <si>
    <t>Janet McCullough</t>
  </si>
  <si>
    <t>LX 677</t>
  </si>
  <si>
    <t>Coconut Creek</t>
  </si>
  <si>
    <t>Monica Harvey</t>
  </si>
  <si>
    <t>V70</t>
  </si>
  <si>
    <t>Eau Claire</t>
  </si>
  <si>
    <t>Sidney Russell Austin</t>
  </si>
  <si>
    <t>Okidata Pacemark 4410N Wide Format Dot Matrix Printer</t>
  </si>
  <si>
    <t>Redmond</t>
  </si>
  <si>
    <t>Edgar Kumar</t>
  </si>
  <si>
    <t>Billie Stern</t>
  </si>
  <si>
    <t>North Plainfield</t>
  </si>
  <si>
    <t>Edna Thomas</t>
  </si>
  <si>
    <t>Xerox 194</t>
  </si>
  <si>
    <t>Laguna Niguel</t>
  </si>
  <si>
    <t>Belkin 8 Outlet SurgeMaster II Gold Surge Protector</t>
  </si>
  <si>
    <t>Wilson Jones Impact Binders</t>
  </si>
  <si>
    <t>Kristine Connolly</t>
  </si>
  <si>
    <t>Adams Phone Message Book, 200 Message Capacity, 8 1/16” x 11”</t>
  </si>
  <si>
    <t>Kristina Sanders</t>
  </si>
  <si>
    <t>Provo</t>
  </si>
  <si>
    <t>Martin Kirk</t>
  </si>
  <si>
    <t>Chesapeake</t>
  </si>
  <si>
    <t>James Davenport</t>
  </si>
  <si>
    <t>Acco Four Pocket Poly Ring Binder with Label Holder, Smoke, 1"</t>
  </si>
  <si>
    <t>Kansas City</t>
  </si>
  <si>
    <t>Xerox 213</t>
  </si>
  <si>
    <t>Jenny Gold</t>
  </si>
  <si>
    <t>Hon 2090 “Pillow Soft” Series Mid Back Swivel/Tilt Chairs</t>
  </si>
  <si>
    <t>Marianne Carey</t>
  </si>
  <si>
    <t>Atlantic Metals Mobile 2-Shelf Bookcases, Custom Colors</t>
  </si>
  <si>
    <t>North Platte</t>
  </si>
  <si>
    <t>Alfred Singh</t>
  </si>
  <si>
    <t>GBC DocuBind 200 Manual Binding Machine</t>
  </si>
  <si>
    <t>Mechanicsville</t>
  </si>
  <si>
    <t>Jeffrey Mueller</t>
  </si>
  <si>
    <t>Memorex 4.7GB DVD-RAM, 3/Pack</t>
  </si>
  <si>
    <t>Rock Island</t>
  </si>
  <si>
    <t>Edna Monroe Talley</t>
  </si>
  <si>
    <t>Seguin</t>
  </si>
  <si>
    <t>BoxOffice By Design Rectangular and Half-Moon Meeting Room Tables</t>
  </si>
  <si>
    <t>Peggy Chan</t>
  </si>
  <si>
    <t>Sherman</t>
  </si>
  <si>
    <t>Rodney Field</t>
  </si>
  <si>
    <t>Springfield</t>
  </si>
  <si>
    <t>Howard Miller 13" Diameter Goldtone Round Wall Clock</t>
  </si>
  <si>
    <t>Theodore Rubin</t>
  </si>
  <si>
    <t>Franklin Park</t>
  </si>
  <si>
    <t>Irene Li</t>
  </si>
  <si>
    <t>Acme® Elite Stainless Steel Scissors</t>
  </si>
  <si>
    <t>Hanover</t>
  </si>
  <si>
    <t>Lynn Epstein</t>
  </si>
  <si>
    <t>Anderson Hickey Conga Table Tops &amp; Accessories</t>
  </si>
  <si>
    <t>Bangor</t>
  </si>
  <si>
    <t>Constance Flowers</t>
  </si>
  <si>
    <t>US Robotics 56K V.92 Internal PCI Faxmodem</t>
  </si>
  <si>
    <t>San Diego</t>
  </si>
  <si>
    <t>Laurie Howe</t>
  </si>
  <si>
    <t>Office Star - Mid Back Dual function Ergonomic High Back Chair with 2-Way Adjustable Arms</t>
  </si>
  <si>
    <t>Brooklyn Center</t>
  </si>
  <si>
    <t>Rediform S.O.S. Phone Message Books</t>
  </si>
  <si>
    <t>Kelly Byers</t>
  </si>
  <si>
    <t>Peel &amp; Stick Add-On Corner Pockets</t>
  </si>
  <si>
    <t>Woodburn</t>
  </si>
  <si>
    <t>Hewlett-Packard Business Color Inkjet 3000 [N, DTN] Series Printers</t>
  </si>
  <si>
    <t>Xerox 217</t>
  </si>
  <si>
    <t>April Bowers</t>
  </si>
  <si>
    <t>Cedar Hill</t>
  </si>
  <si>
    <t>Marsha P Joyner</t>
  </si>
  <si>
    <t>West Virginia</t>
  </si>
  <si>
    <t>Wheeling</t>
  </si>
  <si>
    <t>Crystal Crabtree</t>
  </si>
  <si>
    <t>West Palm Beach</t>
  </si>
  <si>
    <t>C-Line Peel &amp; Stick Add-On Filing Pockets, 8-3/4 x 5-1/8, 10/Pack</t>
  </si>
  <si>
    <t>Carolyn Fisher</t>
  </si>
  <si>
    <t>Lexmark Z25 Color Inkjet Printer</t>
  </si>
  <si>
    <t>Sherwood</t>
  </si>
  <si>
    <t>Debra Proctor</t>
  </si>
  <si>
    <t>Avery 497</t>
  </si>
  <si>
    <t>Fort Wayne</t>
  </si>
  <si>
    <t>Dana Waller</t>
  </si>
  <si>
    <t>Bush Advantage Collection® Racetrack Conference Table</t>
  </si>
  <si>
    <t>Bozeman</t>
  </si>
  <si>
    <t>Victor Cherry</t>
  </si>
  <si>
    <t>Imation 5.2GB DVD-RAM</t>
  </si>
  <si>
    <t>Farmington Hills</t>
  </si>
  <si>
    <t>Malcolm S Lanier</t>
  </si>
  <si>
    <t>Speediset Carbonless Redi-Letter® 7" x 8 1/2"</t>
  </si>
  <si>
    <t>Flint</t>
  </si>
  <si>
    <t>Denise Carver</t>
  </si>
  <si>
    <t>Laminate Occasional Tables</t>
  </si>
  <si>
    <t>Cuyahoga Falls</t>
  </si>
  <si>
    <t>Mead 1st Gear 2" Zipper Binder, Asst. Colors</t>
  </si>
  <si>
    <t>Annette Boone</t>
  </si>
  <si>
    <t>Burlington</t>
  </si>
  <si>
    <t>Arlene Long</t>
  </si>
  <si>
    <t>Eldon® 200 Class™ Desk Accessories</t>
  </si>
  <si>
    <t>Kevin Smith</t>
  </si>
  <si>
    <t>Lake In The Hills</t>
  </si>
  <si>
    <t>Helen Stein</t>
  </si>
  <si>
    <t>Cincinnati</t>
  </si>
  <si>
    <t>Marc Ray</t>
  </si>
  <si>
    <t>Avery Hi-Liter® Fluorescent Desk Style Markers</t>
  </si>
  <si>
    <t>Mountain View</t>
  </si>
  <si>
    <t>Pamela Wiley</t>
  </si>
  <si>
    <t>Rick Foster Hawkins</t>
  </si>
  <si>
    <t>Hewlett-Packard Deskjet 6122 Color Inkjet Printer</t>
  </si>
  <si>
    <t>San Francisco</t>
  </si>
  <si>
    <t>Wallace Pugh</t>
  </si>
  <si>
    <t>Northbrook</t>
  </si>
  <si>
    <t>Jack Horn</t>
  </si>
  <si>
    <t>Office Star - Ergonomic Mid Back Chair with 2-Way Adjustable Arms</t>
  </si>
  <si>
    <t>Statesboro</t>
  </si>
  <si>
    <t>Robin Tyler</t>
  </si>
  <si>
    <t>i2000</t>
  </si>
  <si>
    <t>Murray</t>
  </si>
  <si>
    <t>Gretchen Ball</t>
  </si>
  <si>
    <t>Accessory27</t>
  </si>
  <si>
    <t>Pueblo</t>
  </si>
  <si>
    <t>Glenda Hunter</t>
  </si>
  <si>
    <t>Twentynine Palms</t>
  </si>
  <si>
    <t>Acme Galleria® Hot Forged Steel Scissors with Colored Handles</t>
  </si>
  <si>
    <t>Nathan Wyatt</t>
  </si>
  <si>
    <t>Pasco</t>
  </si>
  <si>
    <t>Phillip Chappell</t>
  </si>
  <si>
    <t>Redondo Beach</t>
  </si>
  <si>
    <t>Yvonne Clarke</t>
  </si>
  <si>
    <t>Southworth 25% Cotton Antique Laid Paper &amp; Envelopes</t>
  </si>
  <si>
    <t>Oscar Ford</t>
  </si>
  <si>
    <t>Burnsville</t>
  </si>
  <si>
    <t>Tommy Honeycutt</t>
  </si>
  <si>
    <t>Saint Peters</t>
  </si>
  <si>
    <t>Earl Roy</t>
  </si>
  <si>
    <t>Casselberry</t>
  </si>
  <si>
    <t>Advantus Push Pins, Aluminum Head</t>
  </si>
  <si>
    <t>Charlotte L Doyle</t>
  </si>
  <si>
    <t>Coral Gables</t>
  </si>
  <si>
    <t>BPI Conference Tables</t>
  </si>
  <si>
    <t>Larry Langston</t>
  </si>
  <si>
    <t>Avery 493</t>
  </si>
  <si>
    <t>Spartanburg</t>
  </si>
  <si>
    <t>Array® Parchment Paper, Assorted Colors</t>
  </si>
  <si>
    <t>HP Office Paper (20Lb. and 87 Bright)</t>
  </si>
  <si>
    <t>Logitech Cordless Navigator Duo</t>
  </si>
  <si>
    <t>Tara Gold</t>
  </si>
  <si>
    <t>GBC White Gloss Covers, Plain Front</t>
  </si>
  <si>
    <t>Hutchinson</t>
  </si>
  <si>
    <t>Charlotte Patterson</t>
  </si>
  <si>
    <t>Terre Haute</t>
  </si>
  <si>
    <t>Kathy Turner</t>
  </si>
  <si>
    <t>Depew</t>
  </si>
  <si>
    <t>Don Cameron</t>
  </si>
  <si>
    <t>Sanyo 2.5 Cubic Foot Mid-Size Office Refrigerators</t>
  </si>
  <si>
    <t>Annie Horne</t>
  </si>
  <si>
    <t>Post-it® “Important Message” Note Pad, Neon Colors, 50 Sheets/Pad</t>
  </si>
  <si>
    <t>Fort Myers</t>
  </si>
  <si>
    <t>Brian Leach</t>
  </si>
  <si>
    <t>Sanford Colorific Colored Pencils, 12/Box</t>
  </si>
  <si>
    <t>R380</t>
  </si>
  <si>
    <t>Stacy Gould</t>
  </si>
  <si>
    <t>Bay City</t>
  </si>
  <si>
    <t>Danielle Schneider</t>
  </si>
  <si>
    <t>Staples Battery-Operated Desktop Pencil Sharpener</t>
  </si>
  <si>
    <t>Canton</t>
  </si>
  <si>
    <t>Vanessa Boyer</t>
  </si>
  <si>
    <t>Howard Burnett</t>
  </si>
  <si>
    <t>Companion Letter/Legal File, Black</t>
  </si>
  <si>
    <t>Vernon Hirsch Singleton</t>
  </si>
  <si>
    <t>Bretford CR8500 Series Meeting Room Furniture</t>
  </si>
  <si>
    <t>Chico</t>
  </si>
  <si>
    <t>Jimmy Waters</t>
  </si>
  <si>
    <t>Fitchburg</t>
  </si>
  <si>
    <t>Brian Grady</t>
  </si>
  <si>
    <t>Eldon® Expressions™ Wood and Plastic Desk Accessories, Oak</t>
  </si>
  <si>
    <t>Catherine Dorsey Burnett</t>
  </si>
  <si>
    <t>Hewlett-Packard cp1700 [D, PS] Series Color Inkjet Printers</t>
  </si>
  <si>
    <t>East Los Angeles</t>
  </si>
  <si>
    <t>Hot File® 7-Pocket, Floor Stand</t>
  </si>
  <si>
    <t>Samantha Koch</t>
  </si>
  <si>
    <t>Space Solutions Commercial Steel Shelving</t>
  </si>
  <si>
    <t>Tucson</t>
  </si>
  <si>
    <t>Scott Feldman</t>
  </si>
  <si>
    <t>Polycom Soundstation EX Audio-Conferencing Telephone, Black</t>
  </si>
  <si>
    <t>Elizabeth</t>
  </si>
  <si>
    <t>Julie Porter</t>
  </si>
  <si>
    <t>ACCOHIDE® 3-Ring Binder, Blue, 1"</t>
  </si>
  <si>
    <t>Pittsburg</t>
  </si>
  <si>
    <t>Ampad #10 Peel &amp; Seel® Holiday Envelopes</t>
  </si>
  <si>
    <t>Nicole Reid</t>
  </si>
  <si>
    <t>Maxell 3.5" DS/HD IBM-Formatted Diskettes, 10/Pack</t>
  </si>
  <si>
    <t>University City</t>
  </si>
  <si>
    <t>Earl Alston</t>
  </si>
  <si>
    <t>Bevis Round Bullnose 29" High Table Top</t>
  </si>
  <si>
    <t>Greenville</t>
  </si>
  <si>
    <t>Melvin Kendall</t>
  </si>
  <si>
    <t>SouthWestern Bell FA970 Digital Answering Machine with Time/Day Stamp</t>
  </si>
  <si>
    <t>Clovis</t>
  </si>
  <si>
    <t>Lesro Sheffield Collection Coffee Table, End Table, Center Table, Corner Table</t>
  </si>
  <si>
    <t>StarTAC 8000</t>
  </si>
  <si>
    <t>Joel Buckley</t>
  </si>
  <si>
    <t>Lincoln</t>
  </si>
  <si>
    <t>Kathleen Huang Hall</t>
  </si>
  <si>
    <t>Acme® Preferred Stainless Steel Scissors</t>
  </si>
  <si>
    <t>Freeport</t>
  </si>
  <si>
    <t>Kristine Holden</t>
  </si>
  <si>
    <t>Kensington 6 Outlet Guardian Standard Surge Protector</t>
  </si>
  <si>
    <t>Mauldin</t>
  </si>
  <si>
    <t>Adam G Sawyer</t>
  </si>
  <si>
    <t>East Chicago</t>
  </si>
  <si>
    <t>Nelson Hensley</t>
  </si>
  <si>
    <t>Lillian Fischer</t>
  </si>
  <si>
    <t>Avery Trapezoid Extra Heavy Duty 4" Binders</t>
  </si>
  <si>
    <t>Turquoise Lead Holder with Pocket Clip</t>
  </si>
  <si>
    <t>Tonya Proctor</t>
  </si>
  <si>
    <t>Temecula</t>
  </si>
  <si>
    <t>Timeport L7089</t>
  </si>
  <si>
    <t>Xerox 1923</t>
  </si>
  <si>
    <t>Portfile® Personal File Boxes</t>
  </si>
  <si>
    <t>Marjorie Burnette</t>
  </si>
  <si>
    <t>Surelock™ Post Binders</t>
  </si>
  <si>
    <t>Cleveland</t>
  </si>
  <si>
    <t>Eugene Kerr</t>
  </si>
  <si>
    <t>i500plus</t>
  </si>
  <si>
    <t>Central Islip</t>
  </si>
  <si>
    <t>Tammy Buckley</t>
  </si>
  <si>
    <t>Tenex 46" x 60" Computer Anti-Static Chairmat, Rectangular Shaped</t>
  </si>
  <si>
    <t>Wyoming</t>
  </si>
  <si>
    <t>Cheyenne</t>
  </si>
  <si>
    <t>Ross Simpson</t>
  </si>
  <si>
    <t>Donna Craven</t>
  </si>
  <si>
    <t>Randallstown</t>
  </si>
  <si>
    <t>Binder Posts</t>
  </si>
  <si>
    <t>Mitchell Ross</t>
  </si>
  <si>
    <t>Burke</t>
  </si>
  <si>
    <t>Sherry Hurley</t>
  </si>
  <si>
    <t>Fayetteville</t>
  </si>
  <si>
    <t>Brandon E Shepherd</t>
  </si>
  <si>
    <t>South Dakota</t>
  </si>
  <si>
    <t>Sioux Falls</t>
  </si>
  <si>
    <t>Toni Swanson</t>
  </si>
  <si>
    <t>Jimmy Alston Holder</t>
  </si>
  <si>
    <t>Rosemary Branch</t>
  </si>
  <si>
    <t>Sharp EL500L Fraction Calculator</t>
  </si>
  <si>
    <t>Boca Raton</t>
  </si>
  <si>
    <t>Xerox 1894</t>
  </si>
  <si>
    <t>Hon 94000 Series Round Tables</t>
  </si>
  <si>
    <t>Larry Hall</t>
  </si>
  <si>
    <t>Birmingham</t>
  </si>
  <si>
    <t>Denise McIntosh</t>
  </si>
  <si>
    <t>Accessory24</t>
  </si>
  <si>
    <t>Marie Bass</t>
  </si>
  <si>
    <t>Avery Flip-Chart Easel Binder, Black</t>
  </si>
  <si>
    <t>Edward Bynum</t>
  </si>
  <si>
    <t>Chambersburg</t>
  </si>
  <si>
    <t>Maurice Everett</t>
  </si>
  <si>
    <t>Xerox 1930</t>
  </si>
  <si>
    <t>Tennsco Lockers, Gray</t>
  </si>
  <si>
    <t>Thomas Spence</t>
  </si>
  <si>
    <t>Idaho Falls</t>
  </si>
  <si>
    <t>Michael Robbins</t>
  </si>
  <si>
    <t>Euless</t>
  </si>
  <si>
    <t>Kerry Hardy</t>
  </si>
  <si>
    <t>Fort Lauderdale</t>
  </si>
  <si>
    <t>Gerald Raynor</t>
  </si>
  <si>
    <t>Imation 3.5" IBM-Formatted Diskettes, 10/Pack</t>
  </si>
  <si>
    <t>Horn Lake</t>
  </si>
  <si>
    <t>Global Enterprise Series Seating High-Back Swivel/Tilt Chairs</t>
  </si>
  <si>
    <t>Aaron Dillon</t>
  </si>
  <si>
    <t>Weatherford</t>
  </si>
  <si>
    <t>Avery White Multi-Purpose Labels</t>
  </si>
  <si>
    <t>Ultra Door Pull Handle</t>
  </si>
  <si>
    <t>Xerox 1920</t>
  </si>
  <si>
    <t>Alison Jones</t>
  </si>
  <si>
    <t>Talkabout T8097</t>
  </si>
  <si>
    <t>Wilmington</t>
  </si>
  <si>
    <t>Marvin Yang</t>
  </si>
  <si>
    <t>Lexmark Z54se Color Inkjet Printer</t>
  </si>
  <si>
    <t>Pearl</t>
  </si>
  <si>
    <t>Neil Hogan</t>
  </si>
  <si>
    <t>Snap-A-Way® Black Print Carbonless Ruled Speed Letter, Triplicate</t>
  </si>
  <si>
    <t>Tualatin</t>
  </si>
  <si>
    <t>Sarah Ramsey</t>
  </si>
  <si>
    <t>Staples Gold Paper Clips</t>
  </si>
  <si>
    <t>Syracuse</t>
  </si>
  <si>
    <t>StarTAC 7797</t>
  </si>
  <si>
    <t>Lloyd Norris</t>
  </si>
  <si>
    <t>Arlington Heights</t>
  </si>
  <si>
    <t>Gerald Kearney</t>
  </si>
  <si>
    <t>APC 7 Outlet Network SurgeArrest Surge Protector</t>
  </si>
  <si>
    <t>Aurora</t>
  </si>
  <si>
    <t>Andrew Pearce</t>
  </si>
  <si>
    <t>Hon Every-Day® Chair Series Swivel Task Chairs</t>
  </si>
  <si>
    <t>Tony Chandler</t>
  </si>
  <si>
    <t>Self-Adhesive Address Labels for Typewriters by Universal</t>
  </si>
  <si>
    <t>Highland Village</t>
  </si>
  <si>
    <t>Paige Jacobs</t>
  </si>
  <si>
    <t>Accessory28</t>
  </si>
  <si>
    <t>Friendswood</t>
  </si>
  <si>
    <t>Virginia McNeill</t>
  </si>
  <si>
    <t>GBC ProClick Spines for 32-Hole Punch</t>
  </si>
  <si>
    <t>Kenosha</t>
  </si>
  <si>
    <t>Leslie Jacobson</t>
  </si>
  <si>
    <t>El Mirage</t>
  </si>
  <si>
    <t>Stacy Byrne</t>
  </si>
  <si>
    <t>Westerville</t>
  </si>
  <si>
    <t>Herbert Beard</t>
  </si>
  <si>
    <t>Sulphur Springs</t>
  </si>
  <si>
    <t>Fellowes High-Stak® Drawer Files</t>
  </si>
  <si>
    <t>Erika Jordan</t>
  </si>
  <si>
    <t>O'Sullivan Living Dimensions 2-Shelf Bookcases</t>
  </si>
  <si>
    <t>Plum</t>
  </si>
  <si>
    <t>Paul Tate</t>
  </si>
  <si>
    <t>Jim Hinson</t>
  </si>
  <si>
    <t>Rochester Hills</t>
  </si>
  <si>
    <t>Joan Floyd</t>
  </si>
  <si>
    <t>Bevis 36 x 72 Conference Tables</t>
  </si>
  <si>
    <t>Gulfport</t>
  </si>
  <si>
    <t>Betty Giles</t>
  </si>
  <si>
    <t>Hewlett-Packard Deskjet 940 REFURBISHED Color Inkjet Printer</t>
  </si>
  <si>
    <t>Maple Grove</t>
  </si>
  <si>
    <t>Xerox 1997</t>
  </si>
  <si>
    <t>Louise Webster Sharma</t>
  </si>
  <si>
    <t>Xerox 1983</t>
  </si>
  <si>
    <t>Hickory</t>
  </si>
  <si>
    <t>Lawrence Haas</t>
  </si>
  <si>
    <t>Southworth Structures Collection™</t>
  </si>
  <si>
    <t>Port Saint Lucie</t>
  </si>
  <si>
    <t>Marvin Patrick</t>
  </si>
  <si>
    <t>Stanley Bostitch Contemporary Electric Pencil Sharpeners</t>
  </si>
  <si>
    <t>Detroit</t>
  </si>
  <si>
    <t>282</t>
  </si>
  <si>
    <t>Donald Melton</t>
  </si>
  <si>
    <t>Danielle Baird</t>
  </si>
  <si>
    <t>Kleencut® Forged Office Shears by Acme United Corporation</t>
  </si>
  <si>
    <t>Tiffany Merrill</t>
  </si>
  <si>
    <t>Newell 307</t>
  </si>
  <si>
    <t>Oakdale</t>
  </si>
  <si>
    <t>Irene Murphy</t>
  </si>
  <si>
    <t>Pullman</t>
  </si>
  <si>
    <t>Thomas McAllister</t>
  </si>
  <si>
    <t>80 Minute Slim Jewel Case CD-R , 10/Pack - Staples</t>
  </si>
  <si>
    <t>Pikesville</t>
  </si>
  <si>
    <t>Accessory34</t>
  </si>
  <si>
    <t>Glen Caldwell</t>
  </si>
  <si>
    <t>Edith Forbes</t>
  </si>
  <si>
    <t>2180</t>
  </si>
  <si>
    <t>Tewksbury</t>
  </si>
  <si>
    <t>Tenex Traditional Chairmats for Medium Pile Carpet, Standard Lip, 36" x 48"</t>
  </si>
  <si>
    <t>Lois Rowland</t>
  </si>
  <si>
    <t>Chromcraft Rectangular Conference Tables</t>
  </si>
  <si>
    <t>Santa Maria</t>
  </si>
  <si>
    <t>Neal Wolfe</t>
  </si>
  <si>
    <t>Julie Edwards</t>
  </si>
  <si>
    <t>Wesley Corbett</t>
  </si>
  <si>
    <t>Conroe</t>
  </si>
  <si>
    <t>Marcus Dunlap</t>
  </si>
  <si>
    <t>Roselle</t>
  </si>
  <si>
    <t>Doris Fitzpatrick</t>
  </si>
  <si>
    <t>Durable Pressboard Binders</t>
  </si>
  <si>
    <t>Carmel</t>
  </si>
  <si>
    <t>Adams Telephone Message Book w/Frequently-Called Numbers Space, 400 Messages per Book</t>
  </si>
  <si>
    <t>Bretford “Just In Time” Height-Adjustable Multi-Task Work Tables</t>
  </si>
  <si>
    <t>Geoffrey H Wong</t>
  </si>
  <si>
    <t>Rome</t>
  </si>
  <si>
    <t>Accessory15</t>
  </si>
  <si>
    <t>Jonathan Crabtree</t>
  </si>
  <si>
    <t>Addison</t>
  </si>
  <si>
    <t>Accessory37</t>
  </si>
  <si>
    <t>Shawn Combs</t>
  </si>
  <si>
    <t>Filing/Storage Totes and Swivel Casters</t>
  </si>
  <si>
    <t>Auburn</t>
  </si>
  <si>
    <t>Electrix 20W Halogen Replacement Bulb for Zoom-In Desk Lamp</t>
  </si>
  <si>
    <t>210 Trimline Phone, White</t>
  </si>
  <si>
    <t>Edna Michael</t>
  </si>
  <si>
    <t>Port Charlotte</t>
  </si>
  <si>
    <t>Jordan Womble</t>
  </si>
  <si>
    <t>Hays</t>
  </si>
  <si>
    <t>Global Leather Task Chair, Black</t>
  </si>
  <si>
    <t>Clyde Burnett</t>
  </si>
  <si>
    <t>Howard Miller 12-3/4 Diameter Accuwave DS ™ Wall Clock</t>
  </si>
  <si>
    <t>Coachella</t>
  </si>
  <si>
    <t>Canon Imageclass D680 Copier / Fax</t>
  </si>
  <si>
    <t>Ronnie Nolan</t>
  </si>
  <si>
    <t>Waterville</t>
  </si>
  <si>
    <t>Malcolm Floyd</t>
  </si>
  <si>
    <t>The Colony</t>
  </si>
  <si>
    <t>Hazel Jennings</t>
  </si>
  <si>
    <t>Imation 3.5", DISKETTE 44766 HGHLD3.52HD/FM, 10/Pack</t>
  </si>
  <si>
    <t>Patrick Byrne</t>
  </si>
  <si>
    <t>Molly Browning</t>
  </si>
  <si>
    <t>Hon 2111 Invitation™ Series Corner Table</t>
  </si>
  <si>
    <t>Glen Cove</t>
  </si>
  <si>
    <t>BOSTON® Ranger® #55 Pencil Sharpener, Black</t>
  </si>
  <si>
    <t>Robyn Garner</t>
  </si>
  <si>
    <t>Adams Telephone Message Books, 5 1/4” x 11”</t>
  </si>
  <si>
    <t>Redlands</t>
  </si>
  <si>
    <t>Chris Pritchard</t>
  </si>
  <si>
    <t>Deflect-o Glass Clear Studded Chair Mats</t>
  </si>
  <si>
    <t>West Valley City</t>
  </si>
  <si>
    <t>John Merritt</t>
  </si>
  <si>
    <t>White Dual Perf Computer Printout Paper, 2700 Sheets, 1 Part, Heavyweight, 20 lbs., 14 7/8 x 11</t>
  </si>
  <si>
    <t>Keller</t>
  </si>
  <si>
    <t>Vicki Bond</t>
  </si>
  <si>
    <t>Burbank</t>
  </si>
  <si>
    <t>Maureen Whitley</t>
  </si>
  <si>
    <t>DS/HD IBM Formatted Diskettes, 200/Pack - Staples</t>
  </si>
  <si>
    <t>Tamarac</t>
  </si>
  <si>
    <t>Molly Webster</t>
  </si>
  <si>
    <t>Wilson Jones Custom Binder Spines &amp; Labels</t>
  </si>
  <si>
    <t>Durango</t>
  </si>
  <si>
    <t>Sharp 1540cs Digital Laser Copier</t>
  </si>
  <si>
    <t>Multi-Use Personal File Cart and Caster Set, Three Stacking Bins</t>
  </si>
  <si>
    <t>Wallace Werner</t>
  </si>
  <si>
    <t>Vallejo</t>
  </si>
  <si>
    <t>Shawn Meyer</t>
  </si>
  <si>
    <t>5165</t>
  </si>
  <si>
    <t>Corsicana</t>
  </si>
  <si>
    <t>Geoffrey Koch</t>
  </si>
  <si>
    <t>Kankakee</t>
  </si>
  <si>
    <t>Gail Currin</t>
  </si>
  <si>
    <t>Xerox 1971</t>
  </si>
  <si>
    <t>Oxnard</t>
  </si>
  <si>
    <t>Cindy Harvey</t>
  </si>
  <si>
    <t>80 Minute CD-R Spindle, 100/Pack - Staples</t>
  </si>
  <si>
    <t>Tooele</t>
  </si>
  <si>
    <t>Monica Howard</t>
  </si>
  <si>
    <t>X-Rack™ File for Hanging Folders</t>
  </si>
  <si>
    <t>El Centro</t>
  </si>
  <si>
    <t>3390</t>
  </si>
  <si>
    <t>Samuel Newman</t>
  </si>
  <si>
    <t>Desktop 3-Pocket Hot File®</t>
  </si>
  <si>
    <t>Summerville</t>
  </si>
  <si>
    <t>Vincent Hale</t>
  </si>
  <si>
    <t>Newell 315</t>
  </si>
  <si>
    <t>Francis Kendall</t>
  </si>
  <si>
    <t>Albuquerque</t>
  </si>
  <si>
    <t>Wausau Papers Astrobrights® Colored Envelopes</t>
  </si>
  <si>
    <t>Eureka Disposable Bags for Sanitaire® Vibra Groomer I® Upright Vac</t>
  </si>
  <si>
    <t>Avery 510</t>
  </si>
  <si>
    <t>Dana Swing-Arm Lamps</t>
  </si>
  <si>
    <t>Gretchen McKinney</t>
  </si>
  <si>
    <t>Parma</t>
  </si>
  <si>
    <t>Michael Shaffer</t>
  </si>
  <si>
    <t>Executive Impressions 13" Clairmont Wall Clock</t>
  </si>
  <si>
    <t>Kissimmee</t>
  </si>
  <si>
    <t>Michele Bullard</t>
  </si>
  <si>
    <t>Orland Park</t>
  </si>
  <si>
    <t>Eldon Expressions™ Desk Accessory, Wood Pencil Holder, Oak</t>
  </si>
  <si>
    <t>Wayne Sutherland</t>
  </si>
  <si>
    <t>Ibico Covers for Plastic or Wire Binding Elements</t>
  </si>
  <si>
    <t>Downers Grove</t>
  </si>
  <si>
    <t>Hanging Personal Folder File</t>
  </si>
  <si>
    <t>Tennsco Double-Tier Lockers</t>
  </si>
  <si>
    <t>Wesley Waller</t>
  </si>
  <si>
    <t>Zoom V.92 USB External Faxmodem</t>
  </si>
  <si>
    <t>Phillip Holmes</t>
  </si>
  <si>
    <t>Arlington</t>
  </si>
  <si>
    <t>Sean McKenna</t>
  </si>
  <si>
    <t>Office Star Flex Back Scooter Chair with Aluminum Finish Frame</t>
  </si>
  <si>
    <t>Hobbs</t>
  </si>
  <si>
    <t>Erika Fink</t>
  </si>
  <si>
    <t>Eureka Sanitaire ® Multi-Pro Heavy-Duty Upright, Disposable Bags</t>
  </si>
  <si>
    <t>Salt Lake City</t>
  </si>
  <si>
    <t>CF 688</t>
  </si>
  <si>
    <t>Ricky Sanders</t>
  </si>
  <si>
    <t>Joliet</t>
  </si>
  <si>
    <t>Walter Young</t>
  </si>
  <si>
    <t>Pleasant Grove</t>
  </si>
  <si>
    <t>Lee Hancock</t>
  </si>
  <si>
    <t>Global Leather &amp; Oak Executive Chair, Burgundy</t>
  </si>
  <si>
    <t>Hunt Boston® Vacuum Mount KS Pencil Sharpener</t>
  </si>
  <si>
    <t>Carrie Lewis</t>
  </si>
  <si>
    <t>Eaton Premium Continuous-Feed Paper, 25% Cotton, Letter Size, White, 1000 Shts/Box</t>
  </si>
  <si>
    <t>Kettering</t>
  </si>
  <si>
    <t>Paula Hubbard</t>
  </si>
  <si>
    <t>Xerox 1938</t>
  </si>
  <si>
    <t>Kearns</t>
  </si>
  <si>
    <t>Shawn McIntyre</t>
  </si>
  <si>
    <t>Okidata ML390 Turbo Dot Matrix Printers</t>
  </si>
  <si>
    <t>Louisville</t>
  </si>
  <si>
    <t>Monica Law Thompson</t>
  </si>
  <si>
    <t>Texarkana</t>
  </si>
  <si>
    <t>Leo Kane</t>
  </si>
  <si>
    <t>Derby</t>
  </si>
  <si>
    <t>Hand-Finished Solid Wood Document Frame</t>
  </si>
  <si>
    <t>Miriam Bowman</t>
  </si>
  <si>
    <t>Wirebound Service Call Books, 5 1/2" x 4"</t>
  </si>
  <si>
    <t>Hollywood</t>
  </si>
  <si>
    <t>Iceberg OfficeWorks 42" Round Tables</t>
  </si>
  <si>
    <t>Ricky W Clements</t>
  </si>
  <si>
    <t>Vestavia Hills</t>
  </si>
  <si>
    <t>Roberta Mitchell</t>
  </si>
  <si>
    <t>9-3/4 Diameter Round Wall Clock</t>
  </si>
  <si>
    <t>Paris</t>
  </si>
  <si>
    <t>Fellowes Bases and Tops For Staxonsteel®/High-Stak® Systems</t>
  </si>
  <si>
    <t>Cameron Owens</t>
  </si>
  <si>
    <t>Covington</t>
  </si>
  <si>
    <t>Benjamin Porter</t>
  </si>
  <si>
    <t>Livonia</t>
  </si>
  <si>
    <t>Kathryn Tate</t>
  </si>
  <si>
    <t>Staples Copy Paper (20Lb. and 84 Bright)</t>
  </si>
  <si>
    <t>Marshall Brandt Briggs</t>
  </si>
  <si>
    <t>Maryville</t>
  </si>
  <si>
    <t>Roy Hardison</t>
  </si>
  <si>
    <t>Belkin Premiere Surge Master II 8-outlet surge protector</t>
  </si>
  <si>
    <t>Maureen Herbert Hood</t>
  </si>
  <si>
    <t>Global Leather and Oak Executive Chair, Black</t>
  </si>
  <si>
    <t>Appleton</t>
  </si>
  <si>
    <t>Nathan Jenkins</t>
  </si>
  <si>
    <t>T28 WORLD</t>
  </si>
  <si>
    <t>Pine Bluff</t>
  </si>
  <si>
    <t>Ray Grady</t>
  </si>
  <si>
    <t>Eagle Pass</t>
  </si>
  <si>
    <t>Benjamin Chan</t>
  </si>
  <si>
    <t>Redwood City</t>
  </si>
  <si>
    <t>Julian F Wolfe</t>
  </si>
  <si>
    <t>Hanover Park</t>
  </si>
  <si>
    <t>Louis Parrish</t>
  </si>
  <si>
    <t>Ibico Laser Imprintable Binding System Covers</t>
  </si>
  <si>
    <t>Dixon Ticonderoga Core-Lock Colored Pencils, 48-Color Set</t>
  </si>
  <si>
    <t>Edward Lamm</t>
  </si>
  <si>
    <t>Eldon® Gobal File Keepers</t>
  </si>
  <si>
    <t>New Hampshire</t>
  </si>
  <si>
    <t>Nashua</t>
  </si>
  <si>
    <t>Beth English</t>
  </si>
  <si>
    <t>Elmwood Park</t>
  </si>
  <si>
    <t>Faye Wolf</t>
  </si>
  <si>
    <t>South Orange</t>
  </si>
  <si>
    <t>Vincent Daniel</t>
  </si>
  <si>
    <t>Fruit Cove</t>
  </si>
  <si>
    <t>Helen H Heller</t>
  </si>
  <si>
    <t>Dana Fluorescent Magnifying Lamp, White, 36"</t>
  </si>
  <si>
    <t>Hacienda Heights</t>
  </si>
  <si>
    <t>Avery 494</t>
  </si>
  <si>
    <t>Sharon Ellis</t>
  </si>
  <si>
    <t>Deflect-o SuperTray™ Unbreakable Stackable Tray, Letter, Black</t>
  </si>
  <si>
    <t>Shoreview</t>
  </si>
  <si>
    <t>Rachel Casey</t>
  </si>
  <si>
    <t>Accessory41</t>
  </si>
  <si>
    <t>Marvin Rollins</t>
  </si>
  <si>
    <t>Stamford</t>
  </si>
  <si>
    <t>Paige Mason</t>
  </si>
  <si>
    <t>Hon GuestStacker Chair</t>
  </si>
  <si>
    <t>Norfolk</t>
  </si>
  <si>
    <t>Wilson Jones 14 Line Acrylic Coated Pressboard Data Binders</t>
  </si>
  <si>
    <t>Wilson Jones Ledger-Size, Piano-Hinge Binder, 2", Blue</t>
  </si>
  <si>
    <t>Vanessa Winstead</t>
  </si>
  <si>
    <t>Deluxe Rollaway Locking File with Drawer</t>
  </si>
  <si>
    <t>Pekin</t>
  </si>
  <si>
    <t>Elsie Pridgen</t>
  </si>
  <si>
    <t>Telephone Message Books with Fax/Mobile Section, 4 1/4" x 6"</t>
  </si>
  <si>
    <t>Laguna Hills</t>
  </si>
  <si>
    <t>Dana Burgess</t>
  </si>
  <si>
    <t>Xerox 1985</t>
  </si>
  <si>
    <t>Heather Stern</t>
  </si>
  <si>
    <t>Newington</t>
  </si>
  <si>
    <t>Hazel Khan</t>
  </si>
  <si>
    <t>Ann Steele</t>
  </si>
  <si>
    <t>Kirkland</t>
  </si>
  <si>
    <t>Sharp AL-1530CS Digital Copier</t>
  </si>
  <si>
    <t>Marcia Feldman</t>
  </si>
  <si>
    <t>TI 30X Scientific Calculator</t>
  </si>
  <si>
    <t>Little Rock</t>
  </si>
  <si>
    <t>Lloyd Dickson</t>
  </si>
  <si>
    <t>Xerox 1893</t>
  </si>
  <si>
    <t>Buffalo Grove</t>
  </si>
  <si>
    <t>Erin Ballard</t>
  </si>
  <si>
    <t>Gayle Pearson</t>
  </si>
  <si>
    <t>David Wrenn</t>
  </si>
  <si>
    <t>O'Sullivan Elevations Bookcase, Cherry Finish</t>
  </si>
  <si>
    <t>Georgetown</t>
  </si>
  <si>
    <t>Nelson Hong</t>
  </si>
  <si>
    <t>Hewlett-Packard 4.7GB DVD+R Discs</t>
  </si>
  <si>
    <t>Torrance</t>
  </si>
  <si>
    <t>600 Series Flip</t>
  </si>
  <si>
    <t>Gilbert Godfrey</t>
  </si>
  <si>
    <t>Economy Binders</t>
  </si>
  <si>
    <t>Sault Sainte Marie</t>
  </si>
  <si>
    <t>Nu-Form 106-Key Ergonomic Keyboard w/ Touchpad</t>
  </si>
  <si>
    <t>Xerox 1989</t>
  </si>
  <si>
    <t>Gregory Holden</t>
  </si>
  <si>
    <t>Global Commerce™ Series High-Back Swivel/Tilt Chairs</t>
  </si>
  <si>
    <t>Riverside</t>
  </si>
  <si>
    <t>Jennifer Stanton</t>
  </si>
  <si>
    <t>Winter Garden</t>
  </si>
  <si>
    <t>Gordon Brandt</t>
  </si>
  <si>
    <t>Lorraine Boykin</t>
  </si>
  <si>
    <t>Shirley</t>
  </si>
  <si>
    <t>Glenda Simon</t>
  </si>
  <si>
    <t>GBC VeloBinder Electric Binding Machine</t>
  </si>
  <si>
    <t>Camarillo</t>
  </si>
  <si>
    <t>Imation 3.5 IBM Formatted Diskettes, 10/Box</t>
  </si>
  <si>
    <t>V3682</t>
  </si>
  <si>
    <t>Eugene H Walsh</t>
  </si>
  <si>
    <t>Xerox 20</t>
  </si>
  <si>
    <t>Manitowoc</t>
  </si>
  <si>
    <t>Dwight Robinson</t>
  </si>
  <si>
    <t>1726 Digital Answering Machine</t>
  </si>
  <si>
    <t>Lynne Griffith</t>
  </si>
  <si>
    <t>Hagerstown</t>
  </si>
  <si>
    <t>Fiskars 8" Scissors, 2/Pack</t>
  </si>
  <si>
    <t>Stephen Lam</t>
  </si>
  <si>
    <t>Pahrump</t>
  </si>
  <si>
    <t>Fellowes Stor/Drawer® Steel Plus™ Storage Drawers</t>
  </si>
  <si>
    <t>Michael Tanner</t>
  </si>
  <si>
    <t>Fellowes EZ Multi-Media Keyboard</t>
  </si>
  <si>
    <t>Serrated Blade or Curved Handle Hand Letter Openers</t>
  </si>
  <si>
    <t>Faye Hanna</t>
  </si>
  <si>
    <t>El Dorado Hills</t>
  </si>
  <si>
    <t>Denise Parks</t>
  </si>
  <si>
    <t>Theresa Winters</t>
  </si>
  <si>
    <t>Bryant</t>
  </si>
  <si>
    <t>KF 788</t>
  </si>
  <si>
    <t>Josephine Rao</t>
  </si>
  <si>
    <t>Hammond</t>
  </si>
  <si>
    <t>Harold Albright</t>
  </si>
  <si>
    <t>Caroline Stone</t>
  </si>
  <si>
    <t>Memo Book, 100 Message Capacity, 5 3/8” x 11”</t>
  </si>
  <si>
    <t>Edwin Coley</t>
  </si>
  <si>
    <t>Staples 1 Part Blank Computer Paper</t>
  </si>
  <si>
    <t>Mansfield</t>
  </si>
  <si>
    <t>12-1/2 Diameter Round Wall Clock</t>
  </si>
  <si>
    <t>Tracy Buckley</t>
  </si>
  <si>
    <t>Executive Impressions 14" Contract Wall Clock</t>
  </si>
  <si>
    <t>North Little Rock</t>
  </si>
  <si>
    <t>Judith Shepherd</t>
  </si>
  <si>
    <t>Muskego</t>
  </si>
  <si>
    <t>Donna Braun</t>
  </si>
  <si>
    <t>Hoover</t>
  </si>
  <si>
    <t>Anita Kent</t>
  </si>
  <si>
    <t>Linden</t>
  </si>
  <si>
    <t>Jacob Hirsch</t>
  </si>
  <si>
    <t>Epson LQ-870 Dot Matrix Printer</t>
  </si>
  <si>
    <t>Barrington</t>
  </si>
  <si>
    <t>Sidney Gilliam</t>
  </si>
  <si>
    <t>Rush Hierlooms Collection 1" Thick Stackable Bookcases</t>
  </si>
  <si>
    <t>Riverview</t>
  </si>
  <si>
    <t>Lynn Morrow</t>
  </si>
  <si>
    <t>Avery 501</t>
  </si>
  <si>
    <t>Salem</t>
  </si>
  <si>
    <t>Shannon Aldridge</t>
  </si>
  <si>
    <t>North Olmsted</t>
  </si>
  <si>
    <t>Susan Carroll Berman</t>
  </si>
  <si>
    <t>Carole Miller</t>
  </si>
  <si>
    <t>Austintown</t>
  </si>
  <si>
    <t>Lynn O'Donnell</t>
  </si>
  <si>
    <t>Elgin</t>
  </si>
  <si>
    <t>Manila Recycled Extra-Heavyweight Clasp Envelopes, 6" x 9"</t>
  </si>
  <si>
    <t>Peter McConnell</t>
  </si>
  <si>
    <t>Columbus</t>
  </si>
  <si>
    <t>3M Organizer Strips</t>
  </si>
  <si>
    <t>Imation 3.5 IBM Diskettes, 10/Box</t>
  </si>
  <si>
    <t>GE 4 Foot Flourescent Tube, 40 Watt</t>
  </si>
  <si>
    <t>300 Series Non-Flip</t>
  </si>
  <si>
    <t>Katie Dougherty</t>
  </si>
  <si>
    <t>Hoover Replacement Belts For Soft Guard™ &amp; Commercial Ltweight Upright Vacs, 2/Pk</t>
  </si>
  <si>
    <t>Spanaway</t>
  </si>
  <si>
    <t>Ibico Ibimaster 300 Manual Binding System</t>
  </si>
  <si>
    <t>Laurence Poe</t>
  </si>
  <si>
    <t>Spokane</t>
  </si>
  <si>
    <t>Sally Dunn</t>
  </si>
  <si>
    <t>Tenex Contemporary Contur Chairmats for Low and Medium Pile Carpet, Computer, 39" x 49"</t>
  </si>
  <si>
    <t>Tuscaloosa</t>
  </si>
  <si>
    <t>Debra Batchelor</t>
  </si>
  <si>
    <t>Moscow</t>
  </si>
  <si>
    <t>Eldon Shelf Savers™ Cubes and Bins</t>
  </si>
  <si>
    <t>Lewis Baldwin</t>
  </si>
  <si>
    <t>Montclair</t>
  </si>
  <si>
    <t>Elsie Lane</t>
  </si>
  <si>
    <t>Presstex Flexible Ring Binders</t>
  </si>
  <si>
    <t>Midland</t>
  </si>
  <si>
    <t>Erica R Fuller</t>
  </si>
  <si>
    <t>Clayton</t>
  </si>
  <si>
    <t>Roy Rouse</t>
  </si>
  <si>
    <t>Coeur D Alene</t>
  </si>
  <si>
    <t>Heavy-Duty E-Z-D® Binders</t>
  </si>
  <si>
    <t>Kerry Green</t>
  </si>
  <si>
    <t>Staples #10 Laser &amp; Inkjet Envelopes, 4 1/8" x 9 1/2", 100/Box</t>
  </si>
  <si>
    <t>Indianapolis</t>
  </si>
  <si>
    <t>Frances Jackson</t>
  </si>
  <si>
    <t>Jeffersonville</t>
  </si>
  <si>
    <t>Cynthia Khan</t>
  </si>
  <si>
    <t>Xerox 1950</t>
  </si>
  <si>
    <t>Xerox 224</t>
  </si>
  <si>
    <t>Penny Rich</t>
  </si>
  <si>
    <t>Xerox 1896</t>
  </si>
  <si>
    <t>Minnetonka Mills</t>
  </si>
  <si>
    <t>Ashley Reese</t>
  </si>
  <si>
    <t>Avery® Durable Slant Ring Binders With Label Holder</t>
  </si>
  <si>
    <t>Saint Louis</t>
  </si>
  <si>
    <t>Eileen Riddle</t>
  </si>
  <si>
    <t>Xerox 204</t>
  </si>
  <si>
    <t>Roy</t>
  </si>
  <si>
    <t>Penny O Caldwell</t>
  </si>
  <si>
    <t>Bush® Cubix Conference Tables, Fully Assembled</t>
  </si>
  <si>
    <t>Jeff Spivey</t>
  </si>
  <si>
    <t>Euro Pro Shark Stick Mini Vacuum</t>
  </si>
  <si>
    <t>Stephanie Sun Perry</t>
  </si>
  <si>
    <t>GBC Wire Binding Strips</t>
  </si>
  <si>
    <t>Saratoga</t>
  </si>
  <si>
    <t>Bob Gibson</t>
  </si>
  <si>
    <t>Hon Comfortask® Task/Swivel Chairs</t>
  </si>
  <si>
    <t>Port Huron</t>
  </si>
  <si>
    <t>Panasonic KX-P3626 Dot Matrix Printer</t>
  </si>
  <si>
    <t>Jesse Hutchinson</t>
  </si>
  <si>
    <t>Zebra Zazzle Fluorescent Highlighters</t>
  </si>
  <si>
    <t>Goleta</t>
  </si>
  <si>
    <t>Holmes Cool Mist Humidifier for the Whole House with 8-Gallon Output per Day, Extended Life Filter</t>
  </si>
  <si>
    <t>Allen Nash</t>
  </si>
  <si>
    <t>Waynesboro</t>
  </si>
  <si>
    <t>Joel Burnette</t>
  </si>
  <si>
    <t>Dunwoody</t>
  </si>
  <si>
    <t>Leslie Hawley</t>
  </si>
  <si>
    <t>Canon MP25DIII Desktop Whisper-Quiet Printing Calculator</t>
  </si>
  <si>
    <t>Tulsa</t>
  </si>
  <si>
    <t>Richard McClure</t>
  </si>
  <si>
    <t>Thornton</t>
  </si>
  <si>
    <t>Bush Heritage Pine Collection 5-Shelf Bookcase, Albany Pine Finish, *Special Order</t>
  </si>
  <si>
    <t>i470</t>
  </si>
  <si>
    <t>Kathy Shah</t>
  </si>
  <si>
    <t>Garner</t>
  </si>
  <si>
    <t>Theodore Tyson</t>
  </si>
  <si>
    <t>Romeoville</t>
  </si>
  <si>
    <t>Nicole Pope</t>
  </si>
  <si>
    <t>#10- 4 1/8" x 9 1/2" Security-Tint Envelopes</t>
  </si>
  <si>
    <t>Rocky Mount</t>
  </si>
  <si>
    <t>Hewlett-Packard Deskjet 1220Cse Color Inkjet Printer</t>
  </si>
  <si>
    <t>Rick Ellis</t>
  </si>
  <si>
    <t>AT&amp;T 2230 Dual Handset Phone With Caller ID/Call Waiting</t>
  </si>
  <si>
    <t>Angela Rose</t>
  </si>
  <si>
    <t>Xerox 1961</t>
  </si>
  <si>
    <t>Lorraine Kelly</t>
  </si>
  <si>
    <t>6160</t>
  </si>
  <si>
    <t>Puyallup</t>
  </si>
  <si>
    <t>Elisabeth Massey</t>
  </si>
  <si>
    <t>Avery 479</t>
  </si>
  <si>
    <t>Prescott</t>
  </si>
  <si>
    <t>Kate Lehman</t>
  </si>
  <si>
    <t>Westinghouse Clip-On Gooseneck Lamps</t>
  </si>
  <si>
    <t>Dundalk</t>
  </si>
  <si>
    <t>Gloria Jacobs</t>
  </si>
  <si>
    <t>Eldon® 200 Class™ Desk Accessories, Burgundy</t>
  </si>
  <si>
    <t>Elmira</t>
  </si>
  <si>
    <t>Laurence Hull</t>
  </si>
  <si>
    <t>Portage</t>
  </si>
  <si>
    <t>Alison Stewart</t>
  </si>
  <si>
    <t>US Robotics 56K V.92 External Faxmodem</t>
  </si>
  <si>
    <t>Des Plaines</t>
  </si>
  <si>
    <t>Fellowes Staxonsteel® Drawer Files</t>
  </si>
  <si>
    <t>Accessory39</t>
  </si>
  <si>
    <t>Andrea Shaw</t>
  </si>
  <si>
    <t>Crate-A-Files™</t>
  </si>
  <si>
    <t>Danville</t>
  </si>
  <si>
    <t>Avery Hanging File Binders</t>
  </si>
  <si>
    <t>Amanda Conner</t>
  </si>
  <si>
    <t>Papillion</t>
  </si>
  <si>
    <t>Anne Bland</t>
  </si>
  <si>
    <t>Channelview</t>
  </si>
  <si>
    <t>Xerox 1973</t>
  </si>
  <si>
    <t>Brian Bennett</t>
  </si>
  <si>
    <t>Cheektowaga</t>
  </si>
  <si>
    <t>Anne Schultz</t>
  </si>
  <si>
    <t>Accessory4</t>
  </si>
  <si>
    <t>Athens</t>
  </si>
  <si>
    <t>Megan York</t>
  </si>
  <si>
    <t>Caldwell</t>
  </si>
  <si>
    <t>Yvonne Fox</t>
  </si>
  <si>
    <t>Tenex B1-RE Series Chair Mats for Low Pile Carpets</t>
  </si>
  <si>
    <t>Watauga</t>
  </si>
  <si>
    <t>Francis Spivey</t>
  </si>
  <si>
    <t>Lynda Herman</t>
  </si>
  <si>
    <t>Rodney Kearney</t>
  </si>
  <si>
    <t>Metairie</t>
  </si>
  <si>
    <t>Kent Burton</t>
  </si>
  <si>
    <t>Delaware</t>
  </si>
  <si>
    <t>Jessica Huffman</t>
  </si>
  <si>
    <t>Dublin</t>
  </si>
  <si>
    <t>Rhonda Stein</t>
  </si>
  <si>
    <t>i270</t>
  </si>
  <si>
    <t>Salisbury</t>
  </si>
  <si>
    <t>Vickie Morse</t>
  </si>
  <si>
    <t>Xerox 210</t>
  </si>
  <si>
    <t>Reisterstown</t>
  </si>
  <si>
    <t>Arnold Floyd Blair</t>
  </si>
  <si>
    <t>Rock Hill</t>
  </si>
  <si>
    <t>Rhonda Bryant</t>
  </si>
  <si>
    <t>Xerox 216</t>
  </si>
  <si>
    <t>Winter Haven</t>
  </si>
  <si>
    <t>Fellowes Recycled Storage Drawers</t>
  </si>
  <si>
    <t>Alison Peters Wooten</t>
  </si>
  <si>
    <t>West Islip</t>
  </si>
  <si>
    <t>Neal Weber</t>
  </si>
  <si>
    <t>Rita Barton</t>
  </si>
  <si>
    <t>Ridgewood</t>
  </si>
  <si>
    <t>Lynn Bell</t>
  </si>
  <si>
    <t>Linden® 12" Wall Clock With Oak Frame</t>
  </si>
  <si>
    <t>Bennington</t>
  </si>
  <si>
    <t>Colleen Marsh</t>
  </si>
  <si>
    <t>Global Leather Highback Executive Chair with Pneumatic Height Adjustment, Black</t>
  </si>
  <si>
    <t>Ken H Frazier</t>
  </si>
  <si>
    <t>StarTAC 7760</t>
  </si>
  <si>
    <t>Oakton</t>
  </si>
  <si>
    <t>Ricky Allred</t>
  </si>
  <si>
    <t>Columbia</t>
  </si>
  <si>
    <t>Jeanne Werner</t>
  </si>
  <si>
    <t>O'Sullivan Living Dimensions 3-Shelf Bookcases</t>
  </si>
  <si>
    <t>Sandra Sharma</t>
  </si>
  <si>
    <t>Morristown</t>
  </si>
  <si>
    <t>Laurie Petty</t>
  </si>
  <si>
    <t>Jupiter</t>
  </si>
  <si>
    <t>Charlie Moore</t>
  </si>
  <si>
    <t>Anderson</t>
  </si>
  <si>
    <t>Edgar Stone</t>
  </si>
  <si>
    <t>Peggy Lanier</t>
  </si>
  <si>
    <t>Angle-D Binders with Locking Rings, Label Holders</t>
  </si>
  <si>
    <t>Roseville</t>
  </si>
  <si>
    <t>Dorothy Holt</t>
  </si>
  <si>
    <t>Advantus Employee of the Month Certificate Frame, 11 x 13-1/2</t>
  </si>
  <si>
    <t>Irving</t>
  </si>
  <si>
    <t>Beverly Cooke Brooks</t>
  </si>
  <si>
    <t>SC7868i</t>
  </si>
  <si>
    <t>Stratford</t>
  </si>
  <si>
    <t>Lindsay Link</t>
  </si>
  <si>
    <t>Belkin 107-key enhanced keyboard, USB/PS/2 interface</t>
  </si>
  <si>
    <t>Lewiston</t>
  </si>
  <si>
    <t>Emma Bloom</t>
  </si>
  <si>
    <t>Seth Thomas 14" Putty-Colored Wall Clock</t>
  </si>
  <si>
    <t>Rock Springs</t>
  </si>
  <si>
    <t>Marvin Parrott</t>
  </si>
  <si>
    <t>Newell 310</t>
  </si>
  <si>
    <t>Duluth</t>
  </si>
  <si>
    <t>Sandy Ellington</t>
  </si>
  <si>
    <t>Reno</t>
  </si>
  <si>
    <t>Eugene Brewer Knox</t>
  </si>
  <si>
    <t>Acco® Hot Clips™ Clips to Go</t>
  </si>
  <si>
    <t>Bethpage</t>
  </si>
  <si>
    <t>Leah Davenport</t>
  </si>
  <si>
    <t>Storex DuraTech Recycled Plastic Frosted Binders</t>
  </si>
  <si>
    <t>Hesperia</t>
  </si>
  <si>
    <t>Brett Ingram</t>
  </si>
  <si>
    <t>Harker Heights</t>
  </si>
  <si>
    <t>Emma Buckley</t>
  </si>
  <si>
    <t>Holmes Replacement Filter for HEPA Air Cleaner, Very Large Room, HEPA Filter</t>
  </si>
  <si>
    <t>Boston 1730 StandUp Electric Pencil Sharpener</t>
  </si>
  <si>
    <t>Erik Barr</t>
  </si>
  <si>
    <t>Xerox 1982</t>
  </si>
  <si>
    <t>Calumet City</t>
  </si>
  <si>
    <t>Tom Hoyle Honeycutt</t>
  </si>
  <si>
    <t>Eldon Cleatmat® Chair Mats for Medium Pile Carpets</t>
  </si>
  <si>
    <t>Warren</t>
  </si>
  <si>
    <t>Bradley Schroeder</t>
  </si>
  <si>
    <t>Fellowes PB300 Plastic Comb Binding Machine</t>
  </si>
  <si>
    <t>Sharon Long</t>
  </si>
  <si>
    <t>Master Giant Foot® Doorstop, Safety Yellow</t>
  </si>
  <si>
    <t>Marietta</t>
  </si>
  <si>
    <t>Lindsay O'Connell</t>
  </si>
  <si>
    <t>Canon BP1200DH 12-Digit Bubble Jet Printing Calculator</t>
  </si>
  <si>
    <t>688</t>
  </si>
  <si>
    <t>Teresa Bishop</t>
  </si>
  <si>
    <t>Staples Surge Protector 6 outlet</t>
  </si>
  <si>
    <t>Bakersfield</t>
  </si>
  <si>
    <t>Eldon Radial Chair Mat for Low to Medium Pile Carpets</t>
  </si>
  <si>
    <t>Bobby Clements</t>
  </si>
  <si>
    <t>Joyce Knox</t>
  </si>
  <si>
    <t>Imation Neon Mac Format Diskettes, 10/Pack</t>
  </si>
  <si>
    <t>Parkersburg</t>
  </si>
  <si>
    <t>Chris Ford</t>
  </si>
  <si>
    <t>Camp Springs</t>
  </si>
  <si>
    <t>Anthony Foley</t>
  </si>
  <si>
    <t>Joyce Kern</t>
  </si>
  <si>
    <t>Xerox 1974</t>
  </si>
  <si>
    <t>Sterling Heights</t>
  </si>
  <si>
    <t>Jenny Hawkins</t>
  </si>
  <si>
    <t>Stevens Point</t>
  </si>
  <si>
    <t>Grace McNeill Hunt</t>
  </si>
  <si>
    <t>Sudbury</t>
  </si>
  <si>
    <t>Quality Park Security Envelopes</t>
  </si>
  <si>
    <t>Beverly Cameron</t>
  </si>
  <si>
    <t>Apex</t>
  </si>
  <si>
    <t>Carolyn Hoffman</t>
  </si>
  <si>
    <t>Honeywell Quietcare HEPA Air Cleaner</t>
  </si>
  <si>
    <t>Xerox 1908</t>
  </si>
  <si>
    <t>Arnold Gay</t>
  </si>
  <si>
    <t>Bush Cubix Collection Bookcases, Fully Assembled</t>
  </si>
  <si>
    <t>Chandler</t>
  </si>
  <si>
    <t>Edward Leonard</t>
  </si>
  <si>
    <t>Avery 49</t>
  </si>
  <si>
    <t>Fresno</t>
  </si>
  <si>
    <t>Renee Alston</t>
  </si>
  <si>
    <t>Pressboard Data Binder, Crimson, 12" X 8 1/2"</t>
  </si>
  <si>
    <t>Drexel Hill</t>
  </si>
  <si>
    <t>8860</t>
  </si>
  <si>
    <t>Geraldine Puckett</t>
  </si>
  <si>
    <t>Deborah Paul</t>
  </si>
  <si>
    <t>West Linn</t>
  </si>
  <si>
    <t>Brother DCP1000 Digital 3 in 1 Multifunction Machine</t>
  </si>
  <si>
    <t>Toni Owens Poe</t>
  </si>
  <si>
    <t>GBC Standard Therm-A-Bind Covers</t>
  </si>
  <si>
    <t>Munster</t>
  </si>
  <si>
    <t>Staples Premium Bright 1-Part Blank Computer Paper</t>
  </si>
  <si>
    <t>Robyn Hayes</t>
  </si>
  <si>
    <t>Sanford 52201 APSCO Electric Pencil Sharpener</t>
  </si>
  <si>
    <t>Brentwood</t>
  </si>
  <si>
    <t>Bob Berg</t>
  </si>
  <si>
    <t>Panasonic KP-310 Heavy-Duty Electric Pencil Sharpener</t>
  </si>
  <si>
    <t>North Miami</t>
  </si>
  <si>
    <t>Stuart C Robinson</t>
  </si>
  <si>
    <t>North Ridgeville</t>
  </si>
  <si>
    <t>Diane Lu</t>
  </si>
  <si>
    <t>Tallahassee</t>
  </si>
  <si>
    <t>Joy Kaplan McNeill</t>
  </si>
  <si>
    <t>Xerox 23</t>
  </si>
  <si>
    <t>Carlsbad</t>
  </si>
  <si>
    <t>Erika Morgan</t>
  </si>
  <si>
    <t>Seymour</t>
  </si>
  <si>
    <t>Marianne Connor</t>
  </si>
  <si>
    <t>Lawrence Hester</t>
  </si>
  <si>
    <t>Xerox 1976</t>
  </si>
  <si>
    <t>Alexander O'Brien</t>
  </si>
  <si>
    <t>Houston</t>
  </si>
  <si>
    <t>Christopher Bryant</t>
  </si>
  <si>
    <t>Rush Hierlooms Collection Rich Wood Bookcases</t>
  </si>
  <si>
    <t>Santa Clara</t>
  </si>
  <si>
    <t>Ruby Gibbons</t>
  </si>
  <si>
    <t>High Speed Automatic Electric Letter Opener</t>
  </si>
  <si>
    <t>Forest Park</t>
  </si>
  <si>
    <t>Benjamin Kaufman</t>
  </si>
  <si>
    <t>Belkin 105-Key Black Keyboard</t>
  </si>
  <si>
    <t>Belchertown</t>
  </si>
  <si>
    <t>Amy Shea</t>
  </si>
  <si>
    <t>Ottumwa</t>
  </si>
  <si>
    <t>Xerox 1891</t>
  </si>
  <si>
    <t>Jeanne Nguyen</t>
  </si>
  <si>
    <t>DAX Wood Document Frame.</t>
  </si>
  <si>
    <t>Fairborn</t>
  </si>
  <si>
    <t>Connie Bunn</t>
  </si>
  <si>
    <t>Marshalltown</t>
  </si>
  <si>
    <t>Daniel Huff</t>
  </si>
  <si>
    <t>West Allis</t>
  </si>
  <si>
    <t>Nu-Dell Executive Frame</t>
  </si>
  <si>
    <t>Alicia Curtis</t>
  </si>
  <si>
    <t>Xerox 200</t>
  </si>
  <si>
    <t>Tacoma</t>
  </si>
  <si>
    <t>Danielle Daniel</t>
  </si>
  <si>
    <t>Malcolm French</t>
  </si>
  <si>
    <t>Acme Kleencut® Forged Steel Scissors</t>
  </si>
  <si>
    <t>Merrimack</t>
  </si>
  <si>
    <t>Tenex Personal Project File with Scoop Front Design, Black</t>
  </si>
  <si>
    <t>Lee Xu</t>
  </si>
  <si>
    <t>Gretchen Best Wilkins</t>
  </si>
  <si>
    <t>Fellowes Smart Design 104-Key Enhanced Keyboard, PS/2 Adapter, Platinum</t>
  </si>
  <si>
    <t>Lynnwood</t>
  </si>
  <si>
    <t>Norman Shields</t>
  </si>
  <si>
    <t>Vacaville</t>
  </si>
  <si>
    <t>Cathy Simon</t>
  </si>
  <si>
    <t>Council Bluffs</t>
  </si>
  <si>
    <t>Epson DFX5000+ Dot Matrix Printer</t>
  </si>
  <si>
    <t>Newell 320</t>
  </si>
  <si>
    <t>Franklin Spencer</t>
  </si>
  <si>
    <t>Adesso Programmable 142-Key Keyboard</t>
  </si>
  <si>
    <t>Emporia</t>
  </si>
  <si>
    <t>Eileen McDonald</t>
  </si>
  <si>
    <t>Sally House</t>
  </si>
  <si>
    <t>Tara Powers Underwood</t>
  </si>
  <si>
    <t>Laurie Moon</t>
  </si>
  <si>
    <t>Ossining</t>
  </si>
  <si>
    <t>Fellowes Mighty 8 Compact Surge Protector</t>
  </si>
  <si>
    <t>Phyllis Little</t>
  </si>
  <si>
    <t>Bartlett</t>
  </si>
  <si>
    <t>Ellen Sparks</t>
  </si>
  <si>
    <t>Accessory21</t>
  </si>
  <si>
    <t>Neenah</t>
  </si>
  <si>
    <t>Patsy Harmon</t>
  </si>
  <si>
    <t>Lufkin</t>
  </si>
  <si>
    <t>Joe D Dean</t>
  </si>
  <si>
    <t>Beverly Roberts</t>
  </si>
  <si>
    <t>Savannah</t>
  </si>
  <si>
    <t>Christopher Norton Patterson</t>
  </si>
  <si>
    <t>Staples SlimLine Pencil Sharpener</t>
  </si>
  <si>
    <t>Macon</t>
  </si>
  <si>
    <t>Robert Cowan</t>
  </si>
  <si>
    <t>Pueblo West</t>
  </si>
  <si>
    <t>Edwin Chung</t>
  </si>
  <si>
    <t>Natick</t>
  </si>
  <si>
    <t>Tiffany Grossman Hardin</t>
  </si>
  <si>
    <t>Sandwich</t>
  </si>
  <si>
    <t>Larry Church</t>
  </si>
  <si>
    <t>Tennsco Industrial Shelving</t>
  </si>
  <si>
    <t>Highland</t>
  </si>
  <si>
    <t>Laurence Cummings</t>
  </si>
  <si>
    <t>Lehigh Acres</t>
  </si>
  <si>
    <t>Gene Gilliam</t>
  </si>
  <si>
    <t>Balt Split Level Computer Training Table</t>
  </si>
  <si>
    <t>Willie Robinson</t>
  </si>
  <si>
    <t>Coram</t>
  </si>
  <si>
    <t>Advantus Map Pennant Flags and Round Head Tacks</t>
  </si>
  <si>
    <t>Novimex Turbo Task Chair</t>
  </si>
  <si>
    <t>Kara Foster</t>
  </si>
  <si>
    <t>Lock-Up Easel 'Spel-Binder'</t>
  </si>
  <si>
    <t>Marion</t>
  </si>
  <si>
    <t>Neil Song</t>
  </si>
  <si>
    <t>Decoflex Hanging Personal Folder File</t>
  </si>
  <si>
    <t>Pflugerville</t>
  </si>
  <si>
    <t>Kimberly Reilly</t>
  </si>
  <si>
    <t>Killeen</t>
  </si>
  <si>
    <t>Ellen Beck</t>
  </si>
  <si>
    <t>Scottsdale</t>
  </si>
  <si>
    <t>Xerox 1964</t>
  </si>
  <si>
    <t>Nina Bowles</t>
  </si>
  <si>
    <t>Bionaire Personal Warm Mist Humidifier/Vaporizer</t>
  </si>
  <si>
    <t>Eldon Expressions Punched Metal &amp; Wood Desk Accessories, Pewter &amp; Cherry</t>
  </si>
  <si>
    <t>David Hoyle</t>
  </si>
  <si>
    <t>Tensor Computer Mounted Lamp</t>
  </si>
  <si>
    <t>Bloomington</t>
  </si>
  <si>
    <t>Gladys Holloway</t>
  </si>
  <si>
    <t>Accessory17</t>
  </si>
  <si>
    <t>Oakland Park</t>
  </si>
  <si>
    <t>DMI Eclipse Executive Suite Bookcases</t>
  </si>
  <si>
    <t>James Nicholson</t>
  </si>
  <si>
    <t>Annandale</t>
  </si>
  <si>
    <t>Joseph Hurst</t>
  </si>
  <si>
    <t>Ibico Presentation Index for Binding Systems</t>
  </si>
  <si>
    <t>Levittown</t>
  </si>
  <si>
    <t>Xerox 207</t>
  </si>
  <si>
    <t>Sara O'Connor</t>
  </si>
  <si>
    <t>Loveland</t>
  </si>
  <si>
    <t>Xerox 1933</t>
  </si>
  <si>
    <t>Tim Connolly</t>
  </si>
  <si>
    <t>Sauder Forest Hills Library, Woodland Oak Finish</t>
  </si>
  <si>
    <t>Inver Grove Heights</t>
  </si>
  <si>
    <t>Talkabout T8367</t>
  </si>
  <si>
    <t>Robert Rollins</t>
  </si>
  <si>
    <t>Microsoft Natural Multimedia Keyboard</t>
  </si>
  <si>
    <t>Newnan</t>
  </si>
  <si>
    <t>Sanford Liquid Accent Highlighters</t>
  </si>
  <si>
    <t>Annette McIntyre</t>
  </si>
  <si>
    <t>Xerox 1936</t>
  </si>
  <si>
    <t>Kennesaw</t>
  </si>
  <si>
    <t>Claudia Webb</t>
  </si>
  <si>
    <t>Iris® 3-Drawer Stacking Bin, Black</t>
  </si>
  <si>
    <t>Indian Trail</t>
  </si>
  <si>
    <t>Sandra Faulkner</t>
  </si>
  <si>
    <t>Holmes Harmony HEPA Air Purifier for 17 x 20 Room</t>
  </si>
  <si>
    <t>Portsmouth</t>
  </si>
  <si>
    <t>Christina Zhu</t>
  </si>
  <si>
    <t>Lumber Crayons</t>
  </si>
  <si>
    <t>Canon P1-DHIII Palm Printing Calculator</t>
  </si>
  <si>
    <t>Jessie Kelly</t>
  </si>
  <si>
    <t>Logitech Access Keyboard</t>
  </si>
  <si>
    <t>Johnny Reid</t>
  </si>
  <si>
    <t>Crown Point</t>
  </si>
  <si>
    <t>Deflect-o EconoMat Nonstudded, No Bevel Mat</t>
  </si>
  <si>
    <t>Xerox 1882</t>
  </si>
  <si>
    <t>Letter/Legal File Tote with Clear Snap-On Lid, Black Granite</t>
  </si>
  <si>
    <t>Executive Impressions 13-1/2" Indoor/Outdoor Wall Clock</t>
  </si>
  <si>
    <t>Marion Owens</t>
  </si>
  <si>
    <t>Bethlehem</t>
  </si>
  <si>
    <t>Marvin MacDonald</t>
  </si>
  <si>
    <t>Recycled Desk Saver Line "While You Were Out" Book, 5 1/2" X 4"</t>
  </si>
  <si>
    <t>Sara Faulkner</t>
  </si>
  <si>
    <t>Avery 487</t>
  </si>
  <si>
    <t>Calexico</t>
  </si>
  <si>
    <t>Carlos Hanson</t>
  </si>
  <si>
    <t>Executive Impressions 8-1/2" Career Panel/Partition Cubicle Clock</t>
  </si>
  <si>
    <t>Rapid City</t>
  </si>
  <si>
    <t>Xerox 1962</t>
  </si>
  <si>
    <t>Cheryl Guthrie</t>
  </si>
  <si>
    <t>Dean Solomon</t>
  </si>
  <si>
    <t>Gastonia</t>
  </si>
  <si>
    <t>Grace Black</t>
  </si>
  <si>
    <t>North Miami Beach</t>
  </si>
  <si>
    <t>StarTAC Analog</t>
  </si>
  <si>
    <t>Wilson Jones DublLock® D-Ring Binders</t>
  </si>
  <si>
    <t>Janet Zhang</t>
  </si>
  <si>
    <t>Apple Valley</t>
  </si>
  <si>
    <t>Mitchell Goldberg</t>
  </si>
  <si>
    <t>Accessory9</t>
  </si>
  <si>
    <t>7160</t>
  </si>
  <si>
    <t>Marguerite Rodgers</t>
  </si>
  <si>
    <t>SANFORD Major Accent™ Highlighters</t>
  </si>
  <si>
    <t>Commack</t>
  </si>
  <si>
    <t>HP Office Recycled Paper (20Lb. and 87 Bright)</t>
  </si>
  <si>
    <t>Eva Simpson</t>
  </si>
  <si>
    <t>Eldon® Expressions™ Wood Desk Accessories, Oak</t>
  </si>
  <si>
    <t>Carrollton</t>
  </si>
  <si>
    <t>Marvin Reid</t>
  </si>
  <si>
    <t>Faye Silver</t>
  </si>
  <si>
    <t>Xerox 220</t>
  </si>
  <si>
    <t>Crofton</t>
  </si>
  <si>
    <t>Milton Harrell</t>
  </si>
  <si>
    <t>Rotterdam</t>
  </si>
  <si>
    <t>Alvin Mullins</t>
  </si>
  <si>
    <t>Dana Rankin</t>
  </si>
  <si>
    <t>Microsoft Natural Keyboard Elite</t>
  </si>
  <si>
    <t>Twin Falls</t>
  </si>
  <si>
    <t>Wilson Jones® Four-Pocket Poly Binders</t>
  </si>
  <si>
    <t>Sam Rouse</t>
  </si>
  <si>
    <t>Accessory6</t>
  </si>
  <si>
    <t>Adam Saunders Gray</t>
  </si>
  <si>
    <t>Acco Pressboard Covers with Storage Hooks, 14 7/8" x 11", Light Blue</t>
  </si>
  <si>
    <t>Colorado Springs</t>
  </si>
  <si>
    <t>Clifford Webb</t>
  </si>
  <si>
    <t>Townsend</t>
  </si>
  <si>
    <t>Hazel Dale</t>
  </si>
  <si>
    <t>Accessory36</t>
  </si>
  <si>
    <t>Claudia White</t>
  </si>
  <si>
    <t>Novimex Fabric Task Chair</t>
  </si>
  <si>
    <t>Gallatin</t>
  </si>
  <si>
    <t>Jenny Petty</t>
  </si>
  <si>
    <t>Xerox 212</t>
  </si>
  <si>
    <t>Manchester</t>
  </si>
  <si>
    <t>Terry Klein</t>
  </si>
  <si>
    <t>Rutland</t>
  </si>
  <si>
    <t>Michelle Steele</t>
  </si>
  <si>
    <t>Enterprise</t>
  </si>
  <si>
    <t>Wanda Harris</t>
  </si>
  <si>
    <t>Hudson</t>
  </si>
  <si>
    <t>Catalog Binders with Expanding Posts</t>
  </si>
  <si>
    <t>Claire Warren</t>
  </si>
  <si>
    <t>Holmes Replacement Filter for HEPA Air Cleaner, Medium Room</t>
  </si>
  <si>
    <t>New London</t>
  </si>
  <si>
    <t>Brad H Blake</t>
  </si>
  <si>
    <t>Letter Size Cart</t>
  </si>
  <si>
    <t>Gainesville</t>
  </si>
  <si>
    <t>Samantha Weaver</t>
  </si>
  <si>
    <t>Overland Park</t>
  </si>
  <si>
    <t>Leroy Blanchard</t>
  </si>
  <si>
    <t>Pat Baker</t>
  </si>
  <si>
    <t>Kensington 6 Outlet MasterPiece® HOMEOFFICE Power Control Center</t>
  </si>
  <si>
    <t>Lakewood</t>
  </si>
  <si>
    <t>Colleen Andrews</t>
  </si>
  <si>
    <t>Global Push Button Manager's Chair, Indigo</t>
  </si>
  <si>
    <t>Mint Hill</t>
  </si>
  <si>
    <t>Francis I Davis</t>
  </si>
  <si>
    <t>Milwaukee</t>
  </si>
  <si>
    <t>Luis Kerr</t>
  </si>
  <si>
    <t>Atlantic Metals Mobile 5-Shelf Bookcases, Custom Colors</t>
  </si>
  <si>
    <t>Yucaipa</t>
  </si>
  <si>
    <t>Epson DFX-8500 Dot Matrix Printer</t>
  </si>
  <si>
    <t>Advantus 10-Drawer Portable Organizer, Chrome Metal Frame, Smoke Drawers</t>
  </si>
  <si>
    <t>Kathryn Wolfe</t>
  </si>
  <si>
    <t>GBC Plastic Binding Combs</t>
  </si>
  <si>
    <t>Plainview</t>
  </si>
  <si>
    <t>Arthur Lowe Nash</t>
  </si>
  <si>
    <t>Potomac</t>
  </si>
  <si>
    <t>Francis Evans</t>
  </si>
  <si>
    <t>Hoover Replacement Belt for Commercial Guardsman Heavy-Duty Upright Vacuum</t>
  </si>
  <si>
    <t>Hannah Tyson</t>
  </si>
  <si>
    <t>Avery® 3 1/2" Diskette Storage Pages, 10/Pack</t>
  </si>
  <si>
    <t>Paragould</t>
  </si>
  <si>
    <t>Wayne Bass</t>
  </si>
  <si>
    <t>Accessory31</t>
  </si>
  <si>
    <t>Joan Bowers</t>
  </si>
  <si>
    <t>York</t>
  </si>
  <si>
    <t>Lucille Buchanan</t>
  </si>
  <si>
    <t>Eldon Expressions™ Desk Accessory, Wood Photo Frame, Mahogany</t>
  </si>
  <si>
    <t>Willoughby</t>
  </si>
  <si>
    <t>Ronald O'Neill</t>
  </si>
  <si>
    <t>Avery Durable Poly Binders</t>
  </si>
  <si>
    <t>Kenneth Capps</t>
  </si>
  <si>
    <t>Howard Miller 16" Diameter Gallery Wall Clock</t>
  </si>
  <si>
    <t>Melbourne</t>
  </si>
  <si>
    <t>Natalie Aldridge</t>
  </si>
  <si>
    <t>Merritt Island</t>
  </si>
  <si>
    <t>Florence Gold</t>
  </si>
  <si>
    <t>Eldon Expressions Punched Metal &amp; Wood Desk Accessories, Black &amp; Cherry</t>
  </si>
  <si>
    <t>Fairmont</t>
  </si>
  <si>
    <t>Nina Horne Kelly</t>
  </si>
  <si>
    <t>Christopher Meadows</t>
  </si>
  <si>
    <t>Harrison</t>
  </si>
  <si>
    <t>Penny Leach</t>
  </si>
  <si>
    <t>Hackensack</t>
  </si>
  <si>
    <t>Gina Curry</t>
  </si>
  <si>
    <t>Iselin</t>
  </si>
  <si>
    <t>Juan Justice</t>
  </si>
  <si>
    <t>Saint Paul</t>
  </si>
  <si>
    <t>Sauder Facets Collection Locker/File Cabinet, Sky Alder Finish</t>
  </si>
  <si>
    <t>Lois Hansen</t>
  </si>
  <si>
    <t>G.E. Halogen Desk Lamp Bulbs</t>
  </si>
  <si>
    <t>Henry O'Connell</t>
  </si>
  <si>
    <t>Leander</t>
  </si>
  <si>
    <t>Steve Raynor</t>
  </si>
  <si>
    <t>Taylors</t>
  </si>
  <si>
    <t>Gretchen Levine</t>
  </si>
  <si>
    <t>Chromcraft 48" x 96" Racetrack Double Pedestal Table</t>
  </si>
  <si>
    <t>Lima</t>
  </si>
  <si>
    <t>Allan Dickinson</t>
  </si>
  <si>
    <t>Van Buren</t>
  </si>
  <si>
    <t>Ruth Dudley</t>
  </si>
  <si>
    <t>Advantus Push Pins</t>
  </si>
  <si>
    <t>Calvin Conway</t>
  </si>
  <si>
    <t>Old Bridge</t>
  </si>
  <si>
    <t>Julia Reynolds</t>
  </si>
  <si>
    <t>Arvada</t>
  </si>
  <si>
    <t>Kelly Sawyer</t>
  </si>
  <si>
    <t>Lafayette</t>
  </si>
  <si>
    <t>June Roberts</t>
  </si>
  <si>
    <t>Martin-Yale Premier Letter Opener</t>
  </si>
  <si>
    <t>Gerald Petty</t>
  </si>
  <si>
    <t>600 Series Non-Flip</t>
  </si>
  <si>
    <t>Lancaster</t>
  </si>
  <si>
    <t>Fellowes Officeware™ Wire Shelving</t>
  </si>
  <si>
    <t>Maurice Kelly</t>
  </si>
  <si>
    <t>Lakeland</t>
  </si>
  <si>
    <t>Stephanie Hawkins</t>
  </si>
  <si>
    <t>Greenfield</t>
  </si>
  <si>
    <t>Marian Willis</t>
  </si>
  <si>
    <t>La Vista</t>
  </si>
  <si>
    <t>Caroline Johnston</t>
  </si>
  <si>
    <t>Lois Hamilton</t>
  </si>
  <si>
    <t>Dover</t>
  </si>
  <si>
    <t>Jason Bray</t>
  </si>
  <si>
    <t>Mission Viejo</t>
  </si>
  <si>
    <t>Kerry Wilkerson</t>
  </si>
  <si>
    <t>Ted Crowder</t>
  </si>
  <si>
    <t>Micro Innovations Media Access Pro Keyboard</t>
  </si>
  <si>
    <t>James Beck</t>
  </si>
  <si>
    <t>Flagstaff</t>
  </si>
  <si>
    <t>Eldon Executive Woodline II Cherry Finish Desk Accessories</t>
  </si>
  <si>
    <t>Eleanor Swain</t>
  </si>
  <si>
    <t>Keytronic Designer 104- Key Black Keyboard</t>
  </si>
  <si>
    <t>Seth Merrill</t>
  </si>
  <si>
    <t>Executive Impressions 12" Wall Clock</t>
  </si>
  <si>
    <t>Charles Ward</t>
  </si>
  <si>
    <t>g520</t>
  </si>
  <si>
    <t>Moreno Valley</t>
  </si>
  <si>
    <t>Gene Heath Cross</t>
  </si>
  <si>
    <t>Belkin MediaBoard 104- Keyboard</t>
  </si>
  <si>
    <t>Jamestown</t>
  </si>
  <si>
    <t>Fellowes Strictly Business® Drawer File, Letter/Legal Size</t>
  </si>
  <si>
    <t>Evan Kelley</t>
  </si>
  <si>
    <t>Garden City</t>
  </si>
  <si>
    <t>Max Hubbard</t>
  </si>
  <si>
    <t>Avery 485</t>
  </si>
  <si>
    <t>Winter Park</t>
  </si>
  <si>
    <t>Helen Ferguson</t>
  </si>
  <si>
    <t>Winter Springs</t>
  </si>
  <si>
    <t>Timothy Reese</t>
  </si>
  <si>
    <t>Grip Seal Envelopes</t>
  </si>
  <si>
    <t>Smithtown</t>
  </si>
  <si>
    <t>Diana Coble Hubbard</t>
  </si>
  <si>
    <t>Grand Prairie</t>
  </si>
  <si>
    <t>Benjamin Lam</t>
  </si>
  <si>
    <t>Prang Colored Pencils</t>
  </si>
  <si>
    <t>Xerox 1932</t>
  </si>
  <si>
    <t>Wayne Lutz</t>
  </si>
  <si>
    <t>TDK 4.7GB DVD-R Spindle, 15/Pack</t>
  </si>
  <si>
    <t>Hopkinton</t>
  </si>
  <si>
    <t>Meredith Humphrey</t>
  </si>
  <si>
    <t>Jet-Pak Recycled Peel 'N' Seal Padded Mailers</t>
  </si>
  <si>
    <t>Cary</t>
  </si>
  <si>
    <t>Personal Creations™ Ink Jet Cards and Labels</t>
  </si>
  <si>
    <t>Aluminum Document Frame</t>
  </si>
  <si>
    <t>Karen Warren</t>
  </si>
  <si>
    <t>Fridley</t>
  </si>
  <si>
    <t>Marcia Greenberg</t>
  </si>
  <si>
    <t>Hon Metal Bookcases, Black</t>
  </si>
  <si>
    <t>Bullhead City</t>
  </si>
  <si>
    <t>Shawn Stern</t>
  </si>
  <si>
    <t>Acme® Office Executive Series Stainless Steel Trimmers</t>
  </si>
  <si>
    <t>Tysons Corner</t>
  </si>
  <si>
    <t>Glenda Herbert</t>
  </si>
  <si>
    <t>Huntington Beach</t>
  </si>
  <si>
    <t>Gary Hester</t>
  </si>
  <si>
    <t>Flower Mound</t>
  </si>
  <si>
    <t>Sandy Hunt</t>
  </si>
  <si>
    <t>Altamonte Springs</t>
  </si>
  <si>
    <t>Kara Patton</t>
  </si>
  <si>
    <t>Carpentersville</t>
  </si>
  <si>
    <t>Gordon Walker</t>
  </si>
  <si>
    <t>Cabot</t>
  </si>
  <si>
    <t>Dwight M Carr</t>
  </si>
  <si>
    <t>Fuji Slim Jewel Case CD-R</t>
  </si>
  <si>
    <t>Mcminnville</t>
  </si>
  <si>
    <t>Annie Sherrill</t>
  </si>
  <si>
    <t>5185</t>
  </si>
  <si>
    <t>Odessa</t>
  </si>
  <si>
    <t>Joanne Church</t>
  </si>
  <si>
    <t>La Mesa</t>
  </si>
  <si>
    <t>StarTAC ST7762</t>
  </si>
  <si>
    <t>Katherine W Epstein</t>
  </si>
  <si>
    <t>Hewlett-Packard Deskjet 3820 Color Inkjet Printer</t>
  </si>
  <si>
    <t>Jackson</t>
  </si>
  <si>
    <t>Vanessa Day</t>
  </si>
  <si>
    <t>Collierville</t>
  </si>
  <si>
    <t>DAX Solid Wood Frames</t>
  </si>
  <si>
    <t>Frank Hess</t>
  </si>
  <si>
    <t>Waldorf</t>
  </si>
  <si>
    <t>Tyvek ® Top-Opening Peel &amp; Seel ® Envelopes, Gray</t>
  </si>
  <si>
    <t>DAX Value U-Channel Document Frames, Easel Back</t>
  </si>
  <si>
    <t>Staples Metal Binder Clips</t>
  </si>
  <si>
    <t>Sidney Bowling</t>
  </si>
  <si>
    <t>Omaha</t>
  </si>
  <si>
    <t>Timothy Ross</t>
  </si>
  <si>
    <t>Kim McCarthy</t>
  </si>
  <si>
    <t>Fiskars® Softgrip Scissors</t>
  </si>
  <si>
    <t>Oak Park</t>
  </si>
  <si>
    <t>Jacob Murray</t>
  </si>
  <si>
    <t>DAX Cubicle Frames - 8x10</t>
  </si>
  <si>
    <t>Medina</t>
  </si>
  <si>
    <t>Carrie High</t>
  </si>
  <si>
    <t>Troy Moon</t>
  </si>
  <si>
    <t>Oakland</t>
  </si>
  <si>
    <t>Regina Langley</t>
  </si>
  <si>
    <t>Hunt BOSTON® Vista® Battery-Operated Pencil Sharpener, Black</t>
  </si>
  <si>
    <t>Martinez</t>
  </si>
  <si>
    <t>Melvin Duke</t>
  </si>
  <si>
    <t>Frankfort</t>
  </si>
  <si>
    <t>Judy Barrett</t>
  </si>
  <si>
    <t>14-7/8 x 11 Blue Bar Computer Printout Paper</t>
  </si>
  <si>
    <t>Kerry Jernigan</t>
  </si>
  <si>
    <t>Steel Personal Filing/Posting Tote</t>
  </si>
  <si>
    <t>Rancho Cucamonga</t>
  </si>
  <si>
    <t>Tracy Livingston</t>
  </si>
  <si>
    <t>Redding</t>
  </si>
  <si>
    <t>Fellowes Twister Kit, Gray/Clear, 3/pkg</t>
  </si>
  <si>
    <t>Helen Lyons</t>
  </si>
  <si>
    <t>Epson C82 Color Inkjet Printer</t>
  </si>
  <si>
    <t>Prescott Valley</t>
  </si>
  <si>
    <t>Sean Pugh</t>
  </si>
  <si>
    <t>Sunrise</t>
  </si>
  <si>
    <t>Christina Matthews</t>
  </si>
  <si>
    <t>Advantus Panel Wall Certificate Holder - 8.5x11</t>
  </si>
  <si>
    <t>Sherri Kramer</t>
  </si>
  <si>
    <t>Imation Neon 80 Minute CD-R Spindle, 50/Pack</t>
  </si>
  <si>
    <t>Janice Boswell</t>
  </si>
  <si>
    <t>Port Orange</t>
  </si>
  <si>
    <t>Sally Liu</t>
  </si>
  <si>
    <t>Microsoft Multimedia Keyboard</t>
  </si>
  <si>
    <t>New Berlin</t>
  </si>
  <si>
    <t>Alvin Hoover</t>
  </si>
  <si>
    <t>State College</t>
  </si>
  <si>
    <t>Albert Maxwell</t>
  </si>
  <si>
    <t>New Milford</t>
  </si>
  <si>
    <t>Faye Dyer</t>
  </si>
  <si>
    <t>Bradley Pollock</t>
  </si>
  <si>
    <t>Acco Keyboard-In-A-Box®</t>
  </si>
  <si>
    <t>Goffstown</t>
  </si>
  <si>
    <t>Zachary Maynard</t>
  </si>
  <si>
    <t>Blacksburg</t>
  </si>
  <si>
    <t>Xerox 1922</t>
  </si>
  <si>
    <t>Thelma Murray</t>
  </si>
  <si>
    <t>Grove City</t>
  </si>
  <si>
    <t>Tripp Lite Isotel 8 Ultra 8 Outlet Metal Surge</t>
  </si>
  <si>
    <t>GBC Clear Cover, 8-1/2 x 11, unpunched, 25 covers per pack</t>
  </si>
  <si>
    <t>Ian Hall</t>
  </si>
  <si>
    <t>Dearborn</t>
  </si>
  <si>
    <t>3M Polarizing Light Filter Sleeves</t>
  </si>
  <si>
    <t>Jon Kendall</t>
  </si>
  <si>
    <t>Ann Katz</t>
  </si>
  <si>
    <t>Wilson Jones Suede Grain Vinyl Binders</t>
  </si>
  <si>
    <t>Mildred Chase</t>
  </si>
  <si>
    <t>Woodland</t>
  </si>
  <si>
    <t>Jackie Burke</t>
  </si>
  <si>
    <t>Carol City</t>
  </si>
  <si>
    <t>Dana Teague</t>
  </si>
  <si>
    <t>Oscar Bowers</t>
  </si>
  <si>
    <t>Space Solutions™ Industrial Galvanized Steel Shelving.</t>
  </si>
  <si>
    <t>Smead Adjustable Mobile File Trolley with Lockable Top</t>
  </si>
  <si>
    <t>Sylvia Bush</t>
  </si>
  <si>
    <t>3M Office Air Cleaner</t>
  </si>
  <si>
    <t>Batavia</t>
  </si>
  <si>
    <t>James Dickinson Ball</t>
  </si>
  <si>
    <t>Carol Saunders</t>
  </si>
  <si>
    <t>Bowling Green</t>
  </si>
  <si>
    <t>Office Star - Contemporary Task Swivel chair with 2-way adjustable arms, Plum</t>
  </si>
  <si>
    <t>Hammermill Color Copier Paper (28Lb. and 96 Bright)</t>
  </si>
  <si>
    <t>Xerox 1937</t>
  </si>
  <si>
    <t>Sean Burton</t>
  </si>
  <si>
    <t>Saginaw</t>
  </si>
  <si>
    <t>Kate Peck</t>
  </si>
  <si>
    <t>Gould Plastics 9-Pocket Panel Bin, 18-3/8w x 5-1/4d x 20-1/2h, Black</t>
  </si>
  <si>
    <t>Bettendorf</t>
  </si>
  <si>
    <t>Bush Westfield Collection Bookcases, Dark Cherry Finish, Fully Assembled</t>
  </si>
  <si>
    <t>Patsy Shea</t>
  </si>
  <si>
    <t>Gyration Ultra Professional Cordless Optical Suite</t>
  </si>
  <si>
    <t>Tracy Dyer</t>
  </si>
  <si>
    <t>Ultra Commercial Grade Dual Valve Door Closer</t>
  </si>
  <si>
    <t>Mount Pleasant</t>
  </si>
  <si>
    <t>Gyration RF Keyboard</t>
  </si>
  <si>
    <t>Dwight Albright Huffman</t>
  </si>
  <si>
    <t>Herbert Williamson</t>
  </si>
  <si>
    <t>San Gabriel</t>
  </si>
  <si>
    <t>Stacy Chang</t>
  </si>
  <si>
    <t>Catonsville</t>
  </si>
  <si>
    <t>Eldon Cleatmat Plus™ Chair Mats for High Pile Carpets</t>
  </si>
  <si>
    <t>William Crawford</t>
  </si>
  <si>
    <t>OIC Colored Binder Clips, Assorted Sizes</t>
  </si>
  <si>
    <t>Garland</t>
  </si>
  <si>
    <t>Edna Freeman</t>
  </si>
  <si>
    <t>Xerox 1905</t>
  </si>
  <si>
    <t>Virginia Beach</t>
  </si>
  <si>
    <t>Eva Decker</t>
  </si>
  <si>
    <t>GBC ProClick™ 150 Presentation Binding System</t>
  </si>
  <si>
    <t>La Grange</t>
  </si>
  <si>
    <t>Keith Hobbs</t>
  </si>
  <si>
    <t>Colored Envelopes</t>
  </si>
  <si>
    <t>Jack Hatcher</t>
  </si>
  <si>
    <t>Hon Pagoda™ Stacking Chairs</t>
  </si>
  <si>
    <t>StarTAC 6500</t>
  </si>
  <si>
    <t>Debbie Hsu</t>
  </si>
  <si>
    <t>Randall Montgomery</t>
  </si>
  <si>
    <t>Tonawanda</t>
  </si>
  <si>
    <t>Gilbert Scarborough</t>
  </si>
  <si>
    <t>Xerox Blank Computer Paper</t>
  </si>
  <si>
    <t>Fountain</t>
  </si>
  <si>
    <t>Amy Ellis Holder</t>
  </si>
  <si>
    <t>Grand Junction</t>
  </si>
  <si>
    <t>Lynn Payne</t>
  </si>
  <si>
    <t>Rose Hill</t>
  </si>
  <si>
    <t>William Woodard</t>
  </si>
  <si>
    <t>Kendall</t>
  </si>
  <si>
    <t>Peter Adams</t>
  </si>
  <si>
    <t>Kathy Hinton</t>
  </si>
  <si>
    <t>Jill Clements</t>
  </si>
  <si>
    <t>Xerox 1951</t>
  </si>
  <si>
    <t>Boston KS Multi-Size Manual Pencil Sharpener</t>
  </si>
  <si>
    <t>Martha Bowers</t>
  </si>
  <si>
    <t>Whitehall</t>
  </si>
  <si>
    <t>Scott McKenna</t>
  </si>
  <si>
    <t>Steubenville</t>
  </si>
  <si>
    <t>Staples Vinyl Coated Paper Clips</t>
  </si>
  <si>
    <t>Phyllis Hull</t>
  </si>
  <si>
    <t>Xerox 1880</t>
  </si>
  <si>
    <t>Laurie Case Daniel</t>
  </si>
  <si>
    <t>Stoneham</t>
  </si>
  <si>
    <t>Emily Sims</t>
  </si>
  <si>
    <t>Newell® 3-Hole Punched Plastic Slotted Magazine Holders for Binders</t>
  </si>
  <si>
    <t>Nashville</t>
  </si>
  <si>
    <t>Wirebound Message Book, 4 per Page</t>
  </si>
  <si>
    <t>Edward McKenzie</t>
  </si>
  <si>
    <t>Decoflex Hanging Personal Folder File, Blue</t>
  </si>
  <si>
    <t>Evan Adkins</t>
  </si>
  <si>
    <t>Waterbury</t>
  </si>
  <si>
    <t>Arnold Johnson</t>
  </si>
  <si>
    <t>Acco Perma® 2700 Stacking Storage Drawers</t>
  </si>
  <si>
    <t>Rachel Bates</t>
  </si>
  <si>
    <t>*Staples* Packaging Labels</t>
  </si>
  <si>
    <t>Vickie Coates</t>
  </si>
  <si>
    <t>Cedar Park</t>
  </si>
  <si>
    <t>Global Ergonomic Managers Chair</t>
  </si>
  <si>
    <t>Xerox 1954</t>
  </si>
  <si>
    <t>Kelly O'Connor</t>
  </si>
  <si>
    <t>Santa Rosa</t>
  </si>
  <si>
    <t>Sherri McIntosh</t>
  </si>
  <si>
    <t>Avery 507</t>
  </si>
  <si>
    <t>West Jordan</t>
  </si>
  <si>
    <t>Ryan Foster</t>
  </si>
  <si>
    <t>Letter Slitter</t>
  </si>
  <si>
    <t>Diane Barr</t>
  </si>
  <si>
    <t>DIXON Ticonderoga® Erasable Checking Pencils</t>
  </si>
  <si>
    <t>Coos Bay</t>
  </si>
  <si>
    <t>Southworth 25% Cotton Linen-Finish Paper &amp; Envelopes</t>
  </si>
  <si>
    <t>Leon Peele</t>
  </si>
  <si>
    <t>GBC Laser Imprintable Binding System Covers, Desert Sand</t>
  </si>
  <si>
    <t>Dix Hills</t>
  </si>
  <si>
    <t>Carolyn Bowling</t>
  </si>
  <si>
    <t>Imation DVD-RAM discs</t>
  </si>
  <si>
    <t>Carolyn Greer</t>
  </si>
  <si>
    <t>Sunnyvale</t>
  </si>
  <si>
    <t>Yvonne Stephens</t>
  </si>
  <si>
    <t>Davis</t>
  </si>
  <si>
    <t>Global Troy™ Executive Leather Low-Back Tilter</t>
  </si>
  <si>
    <t>DAX Copper Panel Document Frame, 5 x 7 Size</t>
  </si>
  <si>
    <t>Deflect-O® Glasstique™ Clear Desk Accessories</t>
  </si>
  <si>
    <t>Rosemary O'Brien</t>
  </si>
  <si>
    <t>June Herbert</t>
  </si>
  <si>
    <t>Melanie Burgess</t>
  </si>
  <si>
    <t>Webster Groves</t>
  </si>
  <si>
    <t>Maria Block</t>
  </si>
  <si>
    <t>Lisa Branch</t>
  </si>
  <si>
    <t>Grand Rapids</t>
  </si>
  <si>
    <t>Geoffrey Saunders</t>
  </si>
  <si>
    <t>Sue Drake</t>
  </si>
  <si>
    <t>Searcy</t>
  </si>
  <si>
    <t>Stuart Holloway</t>
  </si>
  <si>
    <t>Vancouver</t>
  </si>
  <si>
    <t>Alicia Maynard</t>
  </si>
  <si>
    <t>Kyle Kaufman</t>
  </si>
  <si>
    <t>Euclid</t>
  </si>
  <si>
    <t>Tammy Raynor</t>
  </si>
  <si>
    <t>Honeywell Enviracaire Portable HEPA Air Cleaner for 17' x 22' Room</t>
  </si>
  <si>
    <t>Xerox 1941</t>
  </si>
  <si>
    <t>Annie Livingston</t>
  </si>
  <si>
    <t>Rochester</t>
  </si>
  <si>
    <t>Xerox 1917</t>
  </si>
  <si>
    <t>Hannah Carver</t>
  </si>
  <si>
    <t>Grand Forks</t>
  </si>
  <si>
    <t>Jeffrey Cheng</t>
  </si>
  <si>
    <t>Wauwatosa</t>
  </si>
  <si>
    <t>Eldon Spacemaker® Box, Quick-Snap Lid, Clear</t>
  </si>
  <si>
    <t>Billy Perry Browning</t>
  </si>
  <si>
    <t>Ken Cash</t>
  </si>
  <si>
    <t>Pawtucket</t>
  </si>
  <si>
    <t>Elsie Hwang</t>
  </si>
  <si>
    <t>Patrick Lowry</t>
  </si>
  <si>
    <t>Edgewood</t>
  </si>
  <si>
    <t>Accessory25</t>
  </si>
  <si>
    <t>Sarah N Becker</t>
  </si>
  <si>
    <t>Home/Office Personal File Carts</t>
  </si>
  <si>
    <t>Whittier</t>
  </si>
  <si>
    <t>Marianne Goldstein</t>
  </si>
  <si>
    <t>New Smyrna Beach</t>
  </si>
  <si>
    <t>Jeffrey Lloyd</t>
  </si>
  <si>
    <t>Bevis Steel Folding Chairs</t>
  </si>
  <si>
    <t>Brett Schultz</t>
  </si>
  <si>
    <t>Park Ridge™ Embossed Executive Business Envelopes</t>
  </si>
  <si>
    <t>Acco PRESSTEX® Data Binder with Storage Hooks, Dark Blue, 14 7/8" X 11"</t>
  </si>
  <si>
    <t>1/4 Fold Party Design Invitations &amp; White Envelopes, 24 8-1/2" X 11" Cards, 25 Env./Pack</t>
  </si>
  <si>
    <t>Brooke Shepherd</t>
  </si>
  <si>
    <t>Santa Cruz</t>
  </si>
  <si>
    <t>KH 688</t>
  </si>
  <si>
    <t>Bagged Rubber Bands</t>
  </si>
  <si>
    <t>Karen Hendricks</t>
  </si>
  <si>
    <t>Branford</t>
  </si>
  <si>
    <t>Jacob Lanier</t>
  </si>
  <si>
    <t>2300 Heavy-Duty Transfer File Systems by Perma</t>
  </si>
  <si>
    <t>Danbury</t>
  </si>
  <si>
    <t>Arthur Brady</t>
  </si>
  <si>
    <t>Juan Gold</t>
  </si>
  <si>
    <t>Pensacola</t>
  </si>
  <si>
    <t>Vivian Clarke</t>
  </si>
  <si>
    <t>Vivian Goldstein</t>
  </si>
  <si>
    <t>Brandon</t>
  </si>
  <si>
    <t>Max Hurley</t>
  </si>
  <si>
    <t>North Las Vegas</t>
  </si>
  <si>
    <t>Sanford Pocket Accent® Highlighters</t>
  </si>
  <si>
    <t>Tina Monroe</t>
  </si>
  <si>
    <t>Fellowes Binding Cases</t>
  </si>
  <si>
    <t>Sandy Springs</t>
  </si>
  <si>
    <t>Erika Clapp</t>
  </si>
  <si>
    <t>Chattanooga</t>
  </si>
  <si>
    <t>Christina Hanna</t>
  </si>
  <si>
    <t>Eldon Pizzaz™ Desk Accessories</t>
  </si>
  <si>
    <t>Danielle Watts</t>
  </si>
  <si>
    <t>Sidney Brewer</t>
  </si>
  <si>
    <t>Immokalee</t>
  </si>
  <si>
    <t>David Powell</t>
  </si>
  <si>
    <t>Cranford</t>
  </si>
  <si>
    <t>Renee McKenzie</t>
  </si>
  <si>
    <t>Upper Arlington</t>
  </si>
  <si>
    <t>Avery 506</t>
  </si>
  <si>
    <t>Calvin Parsons Walter</t>
  </si>
  <si>
    <t>San Juan</t>
  </si>
  <si>
    <t>Kent Gill</t>
  </si>
  <si>
    <t>Opelika</t>
  </si>
  <si>
    <t>Balt Solid Wood Rectangular Table</t>
  </si>
  <si>
    <t>Rick Houston</t>
  </si>
  <si>
    <t>Atascadero</t>
  </si>
  <si>
    <t>Guy Gallagher</t>
  </si>
  <si>
    <t>Carmen Elmore</t>
  </si>
  <si>
    <t>Executive Impressions 13" Chairman Wall Clock</t>
  </si>
  <si>
    <t>Recycled Eldon Regeneration Jumbo File</t>
  </si>
  <si>
    <t>Esther Whitaker</t>
  </si>
  <si>
    <t>Staples Colored Interoffice Envelopes</t>
  </si>
  <si>
    <t>Electrix Fluorescent Magnifier Lamps &amp; Weighted Base</t>
  </si>
  <si>
    <t>Eddie House Mueller</t>
  </si>
  <si>
    <t>Max McKenna</t>
  </si>
  <si>
    <t>Manhattan</t>
  </si>
  <si>
    <t>Roberta Daniel</t>
  </si>
  <si>
    <t>Alamogordo</t>
  </si>
  <si>
    <t>Curtis O'Connell</t>
  </si>
  <si>
    <t>Medford</t>
  </si>
  <si>
    <t>Jacqueline Noble</t>
  </si>
  <si>
    <t>Avery Hi-Liter GlideStik Fluorescent Highlighter, Yellow Ink</t>
  </si>
  <si>
    <t>Rosemary English</t>
  </si>
  <si>
    <t>Portland</t>
  </si>
  <si>
    <t>Ryan Herman</t>
  </si>
  <si>
    <t>Joanne Chu</t>
  </si>
  <si>
    <t>Baldwin</t>
  </si>
  <si>
    <t>Marlene Gray</t>
  </si>
  <si>
    <t>Avery 496</t>
  </si>
  <si>
    <t>Clifton</t>
  </si>
  <si>
    <t>Lloyd Cannon</t>
  </si>
  <si>
    <t>Carolyn Proctor</t>
  </si>
  <si>
    <t>Jackie McCullough</t>
  </si>
  <si>
    <t>Micro Innovations 104 Keyboard</t>
  </si>
  <si>
    <t>Jacksonville</t>
  </si>
  <si>
    <t>Richard Tan</t>
  </si>
  <si>
    <t>Eagle</t>
  </si>
  <si>
    <t>2190</t>
  </si>
  <si>
    <t>Ralph Woods Scott</t>
  </si>
  <si>
    <t>Avery Binding System Hidden Tab™ Executive Style Index Sets</t>
  </si>
  <si>
    <t>Creve Coeur</t>
  </si>
  <si>
    <t>Debra Block</t>
  </si>
  <si>
    <t>Belkin 325VA UPS Surge Protector, 6'</t>
  </si>
  <si>
    <t>Harlingen</t>
  </si>
  <si>
    <t>Marlene Harrison</t>
  </si>
  <si>
    <t>Westinghouse Floor Lamp with Metal Mesh Shade, Black</t>
  </si>
  <si>
    <t>Mildred Briggs</t>
  </si>
  <si>
    <t>GBC Therma-A-Bind 250T Electric Binding System</t>
  </si>
  <si>
    <t>Kimberly McCarthy</t>
  </si>
  <si>
    <t>Sidney Larson</t>
  </si>
  <si>
    <t>South Portland</t>
  </si>
  <si>
    <t>Marianne Weiner Ennis</t>
  </si>
  <si>
    <t>Littleton</t>
  </si>
  <si>
    <t>Betsy Gibson</t>
  </si>
  <si>
    <t>Wesley Cho</t>
  </si>
  <si>
    <t>Richmond</t>
  </si>
  <si>
    <t>Lynda Rosenthal</t>
  </si>
  <si>
    <t>Eldon Jumbo ProFile™ Portable File Boxes Graphite/Black</t>
  </si>
  <si>
    <t>Vickie Gonzalez</t>
  </si>
  <si>
    <t>Broomfield</t>
  </si>
  <si>
    <t>Renee Huang</t>
  </si>
  <si>
    <t>Coral Springs</t>
  </si>
  <si>
    <t>Linda Blake</t>
  </si>
  <si>
    <t>Hilliard</t>
  </si>
  <si>
    <t>Leonard Strauss</t>
  </si>
  <si>
    <t>Wirebound Voice Message Log Book</t>
  </si>
  <si>
    <t>Earl Donnelly</t>
  </si>
  <si>
    <t>Slidell</t>
  </si>
  <si>
    <t>Constance Robertson</t>
  </si>
  <si>
    <t>Tampa</t>
  </si>
  <si>
    <t>Lynne Reid</t>
  </si>
  <si>
    <t>Strongsville</t>
  </si>
  <si>
    <t>Joanne Spivey</t>
  </si>
  <si>
    <t>Brown Kraft Recycled Envelopes</t>
  </si>
  <si>
    <t>Independence</t>
  </si>
  <si>
    <t>Frank Cross</t>
  </si>
  <si>
    <t>Todd D Norris</t>
  </si>
  <si>
    <t>Newport News</t>
  </si>
  <si>
    <t>Sean Herbert</t>
  </si>
  <si>
    <t>Racine</t>
  </si>
  <si>
    <t>Lindsay Webb</t>
  </si>
  <si>
    <t>Xerox 1928</t>
  </si>
  <si>
    <t>Sheboygan</t>
  </si>
  <si>
    <t>George Terry</t>
  </si>
  <si>
    <t>Los Gatos</t>
  </si>
  <si>
    <t>Micro Innovations Micro Digital Wireless Keyboard and Mouse, Gray</t>
  </si>
  <si>
    <t>Colleen Fletcher</t>
  </si>
  <si>
    <t>Acme Hot Forged Carbon Steel Scissors with Nickel-Plated Handles, 3 7/8" Cut, 8"L</t>
  </si>
  <si>
    <t>Saint Charles</t>
  </si>
  <si>
    <t>Stuart Sharma</t>
  </si>
  <si>
    <t>Pam Gilbert</t>
  </si>
  <si>
    <t>Xerox 193</t>
  </si>
  <si>
    <t>Round Rock</t>
  </si>
  <si>
    <t>Dan Lamm</t>
  </si>
  <si>
    <t>Sony MFD2HD Formatted Diskettes, 10/Pack</t>
  </si>
  <si>
    <t>Asheboro</t>
  </si>
  <si>
    <t>Theodore Moran</t>
  </si>
  <si>
    <t>Ray Oakley</t>
  </si>
  <si>
    <t>West Lafayette</t>
  </si>
  <si>
    <t>Lloyd Spencer</t>
  </si>
  <si>
    <t>West Scarborough</t>
  </si>
  <si>
    <t>Chad Henson</t>
  </si>
  <si>
    <t>Huntington</t>
  </si>
  <si>
    <t>Newell 329</t>
  </si>
  <si>
    <t>Jerry Ennis</t>
  </si>
  <si>
    <t>Sacramento</t>
  </si>
  <si>
    <t>Hon Rectangular Conference Tables</t>
  </si>
  <si>
    <t>#10 White Business Envelopes,4 1/8 x 9 1/2</t>
  </si>
  <si>
    <t>Shirley Riley</t>
  </si>
  <si>
    <t>GBC DocuBind TL200 Manual Binding Machine</t>
  </si>
  <si>
    <t>Gwendolyn F Tyson</t>
  </si>
  <si>
    <t>Newell 321</t>
  </si>
  <si>
    <t>Newell 351</t>
  </si>
  <si>
    <t>Wirebound Message Books, Four 2 3/4" x 5" Forms per Page, 600 Sets per Book</t>
  </si>
  <si>
    <t>Imation 3.5" DS/HD IBM Formatted Diskettes, 10/Pack</t>
  </si>
  <si>
    <t>Evan K Bullard</t>
  </si>
  <si>
    <t>Multimedia Mailers</t>
  </si>
  <si>
    <t>Naugatuck</t>
  </si>
  <si>
    <t>Marlene Abrams</t>
  </si>
  <si>
    <t>Kathryn Patrick</t>
  </si>
  <si>
    <t>William Larson</t>
  </si>
  <si>
    <t>Sharon Marcus</t>
  </si>
  <si>
    <t>Longview</t>
  </si>
  <si>
    <t>Steve McKee</t>
  </si>
  <si>
    <t>Carla Hauser</t>
  </si>
  <si>
    <t>Bonnie Chambers</t>
  </si>
  <si>
    <t>Glendale</t>
  </si>
  <si>
    <t>Xerox 1898</t>
  </si>
  <si>
    <t>Alice Coley</t>
  </si>
  <si>
    <t>GBC Recycled Regency Composition Covers</t>
  </si>
  <si>
    <t>Urbana</t>
  </si>
  <si>
    <t>Ruth Lamm</t>
  </si>
  <si>
    <t>Accessory29</t>
  </si>
  <si>
    <t>Vernon Hills</t>
  </si>
  <si>
    <t>Pam Bennett</t>
  </si>
  <si>
    <t>Boston 16701 Slimline Battery Pencil Sharpener</t>
  </si>
  <si>
    <t>Carbondale</t>
  </si>
  <si>
    <t>Glen Newman</t>
  </si>
  <si>
    <t>Wilkinsburg</t>
  </si>
  <si>
    <t>Vinyl Sectional Post Binders</t>
  </si>
  <si>
    <t>Laurie Hanna</t>
  </si>
  <si>
    <t>DAX Natural Wood-Tone Poster Frame</t>
  </si>
  <si>
    <t>Helena</t>
  </si>
  <si>
    <t>Tony Wilkins Winters</t>
  </si>
  <si>
    <t>Belkin ErgoBoard™ Keyboard</t>
  </si>
  <si>
    <t>Ross Frederick</t>
  </si>
  <si>
    <t>Xerox 214</t>
  </si>
  <si>
    <t>San Antonio</t>
  </si>
  <si>
    <t>Carrie Duke</t>
  </si>
  <si>
    <t>*Staples* vLetter Openers, 2/Pack</t>
  </si>
  <si>
    <t>Dale Gillespie</t>
  </si>
  <si>
    <t>Petaluma</t>
  </si>
  <si>
    <t>Jerome Burch</t>
  </si>
  <si>
    <t>Yuba City</t>
  </si>
  <si>
    <t>Hazel Jones</t>
  </si>
  <si>
    <t>Wirebound Message Forms, Four 2 3/4 x 5 Forms per Page, Pink Paper</t>
  </si>
  <si>
    <t>Stockton</t>
  </si>
  <si>
    <t>Jennifer Zimmerman</t>
  </si>
  <si>
    <t>Eldon Simplefile® Box Office®</t>
  </si>
  <si>
    <t>Jonesboro</t>
  </si>
  <si>
    <t>Tommy Lutz</t>
  </si>
  <si>
    <t>Universal Premium White Copier/Laser Paper (20Lb. and 87 Bright)</t>
  </si>
  <si>
    <t>Kelly Collins</t>
  </si>
  <si>
    <t>Eastpointe</t>
  </si>
  <si>
    <t>Lynne Wilcox</t>
  </si>
  <si>
    <t>Prismacolor Color Pencil Set</t>
  </si>
  <si>
    <t>Victoria Baker Hoover</t>
  </si>
  <si>
    <t>REDIFORM Incoming/Outgoing Call Register, 11" X 8 1/2", 100 Messages</t>
  </si>
  <si>
    <t>Terrytown</t>
  </si>
  <si>
    <t>Sharp EL501VB Scientific Calculator, Battery Operated, 10-Digit Display, Hard Case</t>
  </si>
  <si>
    <t>Penny Tuttle</t>
  </si>
  <si>
    <t>Ibico EB-19 Dual Function Manual Binding System</t>
  </si>
  <si>
    <t>Amy Hall</t>
  </si>
  <si>
    <t>Lorain</t>
  </si>
  <si>
    <t>Jerry Webster</t>
  </si>
  <si>
    <t>Anita Kang</t>
  </si>
  <si>
    <t>Acco Smartsocket™ Table Surge Protector, 6 Color-Coded Adapter Outlets</t>
  </si>
  <si>
    <t>Mundelein</t>
  </si>
  <si>
    <t>Wayne English</t>
  </si>
  <si>
    <t>GBC Recycled Grain Textured Covers</t>
  </si>
  <si>
    <t>New Iberia</t>
  </si>
  <si>
    <t>Xerox 1881</t>
  </si>
  <si>
    <t>Panasonic KP-350BK Electric Pencil Sharpener with Auto Stop</t>
  </si>
  <si>
    <t>Jon Ward</t>
  </si>
  <si>
    <t>Revere Boxed Rubber Bands by Revere</t>
  </si>
  <si>
    <t>Ted Durham</t>
  </si>
  <si>
    <t>Zoom V.92 V.44 PCI Internal Controllerless FaxModem</t>
  </si>
  <si>
    <t>North Port</t>
  </si>
  <si>
    <t>Molly Vincent</t>
  </si>
  <si>
    <t>Ronnie Creech</t>
  </si>
  <si>
    <t>Eileen Cheek</t>
  </si>
  <si>
    <t>Norwood</t>
  </si>
  <si>
    <t>Tennsco Lockers, Sand</t>
  </si>
  <si>
    <t>Troy Cassidy</t>
  </si>
  <si>
    <t>Lindsay Tate</t>
  </si>
  <si>
    <t>Midwest City</t>
  </si>
  <si>
    <t>Becky Puckett</t>
  </si>
  <si>
    <t>Eureka</t>
  </si>
  <si>
    <t>O'Sullivan 3-Shelf Heavy-Duty Bookcases</t>
  </si>
  <si>
    <t>Arlene Weeks</t>
  </si>
  <si>
    <t>Union City</t>
  </si>
  <si>
    <t>Carole Rosen</t>
  </si>
  <si>
    <t>Boise</t>
  </si>
  <si>
    <t>Joseph Grossman</t>
  </si>
  <si>
    <t>Maxine Collier Grady</t>
  </si>
  <si>
    <t>Dwight Bishop</t>
  </si>
  <si>
    <t>Robert Brantley</t>
  </si>
  <si>
    <t>Dearborn Heights</t>
  </si>
  <si>
    <t>Wesley Field</t>
  </si>
  <si>
    <t>Xerox 1979</t>
  </si>
  <si>
    <t>Westland</t>
  </si>
  <si>
    <t>Brenda Jain</t>
  </si>
  <si>
    <t>Hon Non-Folding Utility Tables</t>
  </si>
  <si>
    <t>Sharon</t>
  </si>
  <si>
    <t>Storex Dura Pro™ Binders</t>
  </si>
  <si>
    <t>Xerox 231</t>
  </si>
  <si>
    <t>Dolores Abrams</t>
  </si>
  <si>
    <t>5180</t>
  </si>
  <si>
    <t>Lucille Rankin</t>
  </si>
  <si>
    <t>Vickie Andrews</t>
  </si>
  <si>
    <t>Belleville</t>
  </si>
  <si>
    <t>Marvin Hunt</t>
  </si>
  <si>
    <t>Abilene</t>
  </si>
  <si>
    <t>June Frank Hammond</t>
  </si>
  <si>
    <t>South Vineland</t>
  </si>
  <si>
    <t>Acme® Forged Steel Scissors with Black Enamel Handles</t>
  </si>
  <si>
    <t>Joanna Keith</t>
  </si>
  <si>
    <t>Lake Jackson</t>
  </si>
  <si>
    <t>Catherine Mullins</t>
  </si>
  <si>
    <t>Avery Hi-Liter® Smear-Safe Highlighters</t>
  </si>
  <si>
    <t>Walla Walla</t>
  </si>
  <si>
    <t>Marlene Davidson</t>
  </si>
  <si>
    <t>Avery Legal 4-Ring Binder</t>
  </si>
  <si>
    <t>Benjamin Strauss</t>
  </si>
  <si>
    <t>El Paso</t>
  </si>
  <si>
    <t>Jim Rodgers</t>
  </si>
  <si>
    <t>Hewlett Packard 6S Scientific Calculator</t>
  </si>
  <si>
    <t>Missoula</t>
  </si>
  <si>
    <t>Advantus Plastic Paper Clips</t>
  </si>
  <si>
    <t>Lifetime Advantage™ Folding Chairs, 4/Carton</t>
  </si>
  <si>
    <t>Janice Frye</t>
  </si>
  <si>
    <t>Las Cruces</t>
  </si>
  <si>
    <t>Cardinal Holdit Business Card Pockets</t>
  </si>
  <si>
    <t>Alex Harrell</t>
  </si>
  <si>
    <t>Hayes Optima 56K V.90 Internal Voice Modem</t>
  </si>
  <si>
    <t>Fred Barber</t>
  </si>
  <si>
    <t>Oak Creek</t>
  </si>
  <si>
    <t>Lester Woodward Maynard</t>
  </si>
  <si>
    <t>Boston 1799 Powerhouse™ Electric Pencil Sharpener</t>
  </si>
  <si>
    <t>Lindenhurst</t>
  </si>
  <si>
    <t>Derek Sweeney</t>
  </si>
  <si>
    <t>Gretchen Orr</t>
  </si>
  <si>
    <t>Lake Charles</t>
  </si>
  <si>
    <t>Jesse Williamson</t>
  </si>
  <si>
    <t>Spanish Fork</t>
  </si>
  <si>
    <t>Nicole Goldstein</t>
  </si>
  <si>
    <t>Wilson Jones Elliptical Ring 3 1/2" Capacity Binders, 800 sheets</t>
  </si>
  <si>
    <t>Annapolis</t>
  </si>
  <si>
    <t>Anne Armstrong</t>
  </si>
  <si>
    <t>Tenex Personal Self-Stacking Standard File Box, Black/Gray</t>
  </si>
  <si>
    <t>Millville</t>
  </si>
  <si>
    <t>Bruce Stark</t>
  </si>
  <si>
    <t>Dayton</t>
  </si>
  <si>
    <t>Soundgear Copyboard Conference Phone, Optional Battery</t>
  </si>
  <si>
    <t>Albert Tyson</t>
  </si>
  <si>
    <t>Olive Branch</t>
  </si>
  <si>
    <t>Tonya Miller</t>
  </si>
  <si>
    <t>Newell 31</t>
  </si>
  <si>
    <t>Janesville</t>
  </si>
  <si>
    <t>Barbara McNamara</t>
  </si>
  <si>
    <t>Kingman</t>
  </si>
  <si>
    <t>Malcolm Robertson</t>
  </si>
  <si>
    <t>Amarillo</t>
  </si>
  <si>
    <t>Patrick Adcock</t>
  </si>
  <si>
    <t>GBC Prepunched Paper, 19-Hole, for Binding Systems, 24-lb</t>
  </si>
  <si>
    <t>Schererville</t>
  </si>
  <si>
    <t>Mike Howard</t>
  </si>
  <si>
    <t>Kensington 6 Outlet SmartSocket Surge Protector</t>
  </si>
  <si>
    <t>Bevis Boat-Shaped Conference Table</t>
  </si>
  <si>
    <t>Dana Boyle</t>
  </si>
  <si>
    <t>Veronica Peck</t>
  </si>
  <si>
    <t>South Lake Tahoe</t>
  </si>
  <si>
    <t>Global Airflow Leather Mesh Back Chair, Black</t>
  </si>
  <si>
    <t>Thelma Abrams</t>
  </si>
  <si>
    <t>Priscilla Frank</t>
  </si>
  <si>
    <t>Self-Adhesive Removable Labels</t>
  </si>
  <si>
    <t>Gorham</t>
  </si>
  <si>
    <t>Mary Norman</t>
  </si>
  <si>
    <t>Granite Bay</t>
  </si>
  <si>
    <t>Sheryl Marsh</t>
  </si>
  <si>
    <t>Polycom VoiceStation 100</t>
  </si>
  <si>
    <t>Phone 918</t>
  </si>
  <si>
    <t>Tommy Ellis Ritchie</t>
  </si>
  <si>
    <t>Westlake</t>
  </si>
  <si>
    <t>Gordon Boswell</t>
  </si>
  <si>
    <t>Cloverleaf</t>
  </si>
  <si>
    <t>Brenda Ross</t>
  </si>
  <si>
    <t>#10-4 1/8" x 9 1/2" Premium Diagonal Seam Envelopes</t>
  </si>
  <si>
    <t>Keith R Atkinson</t>
  </si>
  <si>
    <t>Surprise</t>
  </si>
  <si>
    <t>Xerox 1883</t>
  </si>
  <si>
    <t>Jacob McNeill</t>
  </si>
  <si>
    <t>Imation Primaris 3.5" 2HD Unformatted Diskettes, 10/Pack</t>
  </si>
  <si>
    <t>Oceanside</t>
  </si>
  <si>
    <t>Tyvek ® Top-Opening Peel &amp; Seel Envelopes, Plain White</t>
  </si>
  <si>
    <t>Brandon Beach</t>
  </si>
  <si>
    <t>Kirkwood</t>
  </si>
  <si>
    <t>Leslie Woodard</t>
  </si>
  <si>
    <t>Avery Heavy-Duty EZD ™ Binder With Locking Rings</t>
  </si>
  <si>
    <t>Charleston</t>
  </si>
  <si>
    <t>Leah Pollock</t>
  </si>
  <si>
    <t>270c</t>
  </si>
  <si>
    <t>Leslie Rowland</t>
  </si>
  <si>
    <t>Los Banos</t>
  </si>
  <si>
    <t>Sam Oh</t>
  </si>
  <si>
    <t>Roberta Mullins Peters</t>
  </si>
  <si>
    <t>Everett</t>
  </si>
  <si>
    <t>Brenda Nelson Blanchard</t>
  </si>
  <si>
    <t>DIXON Oriole® Pencils</t>
  </si>
  <si>
    <t>Richfield</t>
  </si>
  <si>
    <t>StarTAC Series</t>
  </si>
  <si>
    <t>Aaron Day</t>
  </si>
  <si>
    <t>Trav-L-File Heavy-Duty Shuttle II, Black</t>
  </si>
  <si>
    <t>Greeneville</t>
  </si>
  <si>
    <t>Tracy Schultz</t>
  </si>
  <si>
    <t>Dixon My First Ticonderoga Pencil, #2</t>
  </si>
  <si>
    <t>Lindenwold</t>
  </si>
  <si>
    <t>Stanley Steele</t>
  </si>
  <si>
    <t>Ellicott City</t>
  </si>
  <si>
    <t>Hilda Bennett</t>
  </si>
  <si>
    <t>DAX Clear Channel Poster Frame</t>
  </si>
  <si>
    <t>Rosemary Stark</t>
  </si>
  <si>
    <t>TI 36X Solar Scientific Calculator</t>
  </si>
  <si>
    <t>Yvonne Mann</t>
  </si>
  <si>
    <t>Model L Table or Wall-Mount Pencil Sharpener</t>
  </si>
  <si>
    <t>Lloyd Fuller</t>
  </si>
  <si>
    <t>Bernice F Day</t>
  </si>
  <si>
    <t>Quincy</t>
  </si>
  <si>
    <t>Roger Meyer</t>
  </si>
  <si>
    <t>Staples Bulldog Clip</t>
  </si>
  <si>
    <t>Seth Thomas 13 1/2" Wall Clock</t>
  </si>
  <si>
    <t>Scott Moore</t>
  </si>
  <si>
    <t>Bravo II™ Megaboss® 12-Amp Hard Body Upright, Replacement Belts, 2 Belts per Pack</t>
  </si>
  <si>
    <t>Neil Barbee</t>
  </si>
  <si>
    <t>Moline</t>
  </si>
  <si>
    <t>Jack Morse</t>
  </si>
  <si>
    <t>Paul W French</t>
  </si>
  <si>
    <t>Plymouth Boxed Rubber Bands by Plymouth</t>
  </si>
  <si>
    <t>Newark</t>
  </si>
  <si>
    <t>Accessory32</t>
  </si>
  <si>
    <t>Artistic Insta-Plaque</t>
  </si>
  <si>
    <t>Jerome McIntosh</t>
  </si>
  <si>
    <t>Dixon Ticonderoga Core-Lock Colored Pencils</t>
  </si>
  <si>
    <t>Carol Wood</t>
  </si>
  <si>
    <t>Avery 482</t>
  </si>
  <si>
    <t>Alexandria</t>
  </si>
  <si>
    <t>Binney &amp; Smith inkTank™ Erasable Pocket Highlighter, Chisel Tip, Yellow</t>
  </si>
  <si>
    <t>Brooke Weeks Taylor</t>
  </si>
  <si>
    <t>Ansonia</t>
  </si>
  <si>
    <t>Marguerite Moss</t>
  </si>
  <si>
    <t>Yarmouth</t>
  </si>
  <si>
    <t>Norman Adams</t>
  </si>
  <si>
    <t>GBC Binding covers</t>
  </si>
  <si>
    <t>Rubber Band Ball</t>
  </si>
  <si>
    <t>Seth Thomas 8 1/2" Cubicle Clock</t>
  </si>
  <si>
    <t>Jamie Ward</t>
  </si>
  <si>
    <t>Odenton</t>
  </si>
  <si>
    <t>Jessie Houston</t>
  </si>
  <si>
    <t>5125</t>
  </si>
  <si>
    <t>Michelle Bryant Phillips</t>
  </si>
  <si>
    <t>Tucker</t>
  </si>
  <si>
    <t>Carlos Adkins</t>
  </si>
  <si>
    <t>Land O Lakes</t>
  </si>
  <si>
    <t>Marguerite Yu</t>
  </si>
  <si>
    <t>Weslaco</t>
  </si>
  <si>
    <t>Danielle Myers</t>
  </si>
  <si>
    <t>Newell 308</t>
  </si>
  <si>
    <t>Judy Frazier</t>
  </si>
  <si>
    <t>East Massapequa</t>
  </si>
  <si>
    <t>Bevis Rectangular Conference Tables</t>
  </si>
  <si>
    <t>Kathleen P Bloom</t>
  </si>
  <si>
    <t>Corvallis</t>
  </si>
  <si>
    <t>Dixon Ticonderoga® Erasable Colored Pencil Set, 12-Color</t>
  </si>
  <si>
    <t>Calvin Boyette</t>
  </si>
  <si>
    <t>Gilbert</t>
  </si>
  <si>
    <t>Tenex Antistatic Computer Chair Mats</t>
  </si>
  <si>
    <t>Mark Ritchie</t>
  </si>
  <si>
    <t>Alfred Harmon</t>
  </si>
  <si>
    <t>Xerox 1984</t>
  </si>
  <si>
    <t>Cheshire</t>
  </si>
  <si>
    <t>Jeanette Davies</t>
  </si>
  <si>
    <t>Leo E Underwood</t>
  </si>
  <si>
    <t>Sandy Mueller</t>
  </si>
  <si>
    <t>Providence</t>
  </si>
  <si>
    <t>Harriet Wooten</t>
  </si>
  <si>
    <t>Okidata ML395C Color Dot Matrix Printer</t>
  </si>
  <si>
    <t>Staples Pen Style Liquid Stix; Assorted (yellow, pink, green, blue, orange), 5/Pack</t>
  </si>
  <si>
    <t>Pam Anthony</t>
  </si>
  <si>
    <t>Winthrop</t>
  </si>
  <si>
    <t>Jordan Beard</t>
  </si>
  <si>
    <t>Xerox 1995</t>
  </si>
  <si>
    <t>Leavenworth</t>
  </si>
  <si>
    <t>Leigh Burnette Hurley</t>
  </si>
  <si>
    <t>Xerox 1994</t>
  </si>
  <si>
    <t>Alfred Barber</t>
  </si>
  <si>
    <t>Mehlville</t>
  </si>
  <si>
    <t>Eileen Dalton</t>
  </si>
  <si>
    <t>Hon Olson Stacker Stools</t>
  </si>
  <si>
    <t>Fluorescent Highlighters by Dixon</t>
  </si>
  <si>
    <t>IBM 80 Minute CD-R Spindle, 50/Pack</t>
  </si>
  <si>
    <t>Earl Buck</t>
  </si>
  <si>
    <t>Acco Smartsocket® Color-Coded Six-Outlet AC Adapter Model Surge Protectors</t>
  </si>
  <si>
    <t>Danny Vaughn</t>
  </si>
  <si>
    <t>Bloomfield</t>
  </si>
  <si>
    <t>George McLamb</t>
  </si>
  <si>
    <t>Sidney Scarborough</t>
  </si>
  <si>
    <t>Charlottesville</t>
  </si>
  <si>
    <t>Wendy Pridgen Pearce</t>
  </si>
  <si>
    <t>Okidata ML520 Series Dot Matrix Printers</t>
  </si>
  <si>
    <t>Holland</t>
  </si>
  <si>
    <t>TOPS Voice Message Log Book, Flash Format</t>
  </si>
  <si>
    <t>Ernest Peele</t>
  </si>
  <si>
    <t>Teresa Watts</t>
  </si>
  <si>
    <t>Alicia Wood Shah</t>
  </si>
  <si>
    <t>Gyration Ultra Cordless Optical Suite</t>
  </si>
  <si>
    <t>Alison Sharp</t>
  </si>
  <si>
    <t>Ibico Hi-Tech Manual Binding System</t>
  </si>
  <si>
    <t>Laconia</t>
  </si>
  <si>
    <t>Seth Matthews</t>
  </si>
  <si>
    <t>Inkster</t>
  </si>
  <si>
    <t>Edna Huang</t>
  </si>
  <si>
    <t>South Hadley</t>
  </si>
  <si>
    <t>Frances Saunders</t>
  </si>
  <si>
    <t>Brenda May</t>
  </si>
  <si>
    <t>Quartet Alpha® White Chalk, 12/Pack</t>
  </si>
  <si>
    <t>Marlene Phillips</t>
  </si>
  <si>
    <t>Imation 3.5" DS-HD Macintosh Formatted Diskettes, 10/Pack</t>
  </si>
  <si>
    <t>Brett Hawkins</t>
  </si>
  <si>
    <t>Global Adaptabilities™ Conference Tables</t>
  </si>
  <si>
    <t>Highlands Ranch</t>
  </si>
  <si>
    <t>Alexandra Wise</t>
  </si>
  <si>
    <t>GBC Standard Plastic Binding Systems Combs</t>
  </si>
  <si>
    <t>Debra P May</t>
  </si>
  <si>
    <t>Danielle Kramer</t>
  </si>
  <si>
    <t>Altus</t>
  </si>
  <si>
    <t>Jacob Burgess</t>
  </si>
  <si>
    <t>Wilson</t>
  </si>
  <si>
    <t>Peter Brooks</t>
  </si>
  <si>
    <t>Wesley Reid</t>
  </si>
  <si>
    <t>Leo J Olson</t>
  </si>
  <si>
    <t>Josephine Dalton</t>
  </si>
  <si>
    <t>T65</t>
  </si>
  <si>
    <t>Xerox 1892</t>
  </si>
  <si>
    <t>Kate McKenna</t>
  </si>
  <si>
    <t>Toledo</t>
  </si>
  <si>
    <t>Eileen Schwartz</t>
  </si>
  <si>
    <t>Xerox 199</t>
  </si>
  <si>
    <t>Liberal</t>
  </si>
  <si>
    <t>Bretford Rectangular Conference Table Tops</t>
  </si>
  <si>
    <t>Snap-A-Way® Black Print Carbonless Speed Message, No Reply Area, Duplicate</t>
  </si>
  <si>
    <t>Angela Howe</t>
  </si>
  <si>
    <t>Grand Island</t>
  </si>
  <si>
    <t>Francis Sherrill</t>
  </si>
  <si>
    <t>Asheville</t>
  </si>
  <si>
    <t>Helen Simpson</t>
  </si>
  <si>
    <t>Enid</t>
  </si>
  <si>
    <t>Bernard Thompson</t>
  </si>
  <si>
    <t>Raleigh</t>
  </si>
  <si>
    <t>Vicki Zhu Daniels</t>
  </si>
  <si>
    <t>Clearfield</t>
  </si>
  <si>
    <t>Marie Pittman</t>
  </si>
  <si>
    <t>Owatonna</t>
  </si>
  <si>
    <t>2160</t>
  </si>
  <si>
    <t>Xerox 1916</t>
  </si>
  <si>
    <t>Lester Sawyer</t>
  </si>
  <si>
    <t>Kevin Wolfe</t>
  </si>
  <si>
    <t>Kensington 7 Outlet MasterPiece Power Center</t>
  </si>
  <si>
    <t>East Point</t>
  </si>
  <si>
    <t>Logitech Internet Navigator Keyboard</t>
  </si>
  <si>
    <t>Kay Schultz</t>
  </si>
  <si>
    <t>College Station</t>
  </si>
  <si>
    <t>Ronnie Proctor</t>
  </si>
  <si>
    <t>Randall Boykin</t>
  </si>
  <si>
    <t>Xerox 1888</t>
  </si>
  <si>
    <t>Earl Watts</t>
  </si>
  <si>
    <t>Hopkins</t>
  </si>
  <si>
    <t>Lester Copeland</t>
  </si>
  <si>
    <t>Titusville</t>
  </si>
  <si>
    <t>Sam Woodward</t>
  </si>
  <si>
    <t>Marlene Kirk</t>
  </si>
  <si>
    <t>South Bend</t>
  </si>
  <si>
    <t>Henry Ball</t>
  </si>
  <si>
    <t>Morgantown</t>
  </si>
  <si>
    <t>Daniel Christian</t>
  </si>
  <si>
    <t>New Orleans</t>
  </si>
  <si>
    <t>Gina B Hess</t>
  </si>
  <si>
    <t>Webster</t>
  </si>
  <si>
    <t>Ricky Hensley</t>
  </si>
  <si>
    <t>Gresham</t>
  </si>
  <si>
    <t>Meredith Walters</t>
  </si>
  <si>
    <t>Peggy Rowe</t>
  </si>
  <si>
    <t>Stacey Hale</t>
  </si>
  <si>
    <t>Summit</t>
  </si>
  <si>
    <t>Sheryl Reese</t>
  </si>
  <si>
    <t>Owensboro</t>
  </si>
  <si>
    <t>Frances Holt</t>
  </si>
  <si>
    <t>Cambridge</t>
  </si>
  <si>
    <t>Jon Hale</t>
  </si>
  <si>
    <t>Belle Glade</t>
  </si>
  <si>
    <t>Geoffrey Rivera</t>
  </si>
  <si>
    <t>Deflect-o EconoMat Studded, No Bevel Mat for Low Pile Carpeting</t>
  </si>
  <si>
    <t>Donna Block</t>
  </si>
  <si>
    <t>Dalton</t>
  </si>
  <si>
    <t>Don Beard</t>
  </si>
  <si>
    <t>Ozark</t>
  </si>
  <si>
    <t>Pauline Boyette</t>
  </si>
  <si>
    <t>Virginia Gay</t>
  </si>
  <si>
    <t>ACCOHIDE® Binder by Acco</t>
  </si>
  <si>
    <t>Shawnee</t>
  </si>
  <si>
    <t>Robin High</t>
  </si>
  <si>
    <t>Howard Miller 13-3/4" Diameter Brushed Chrome Round Wall Clock</t>
  </si>
  <si>
    <t>Shakopee</t>
  </si>
  <si>
    <t>Dwight Stephenson</t>
  </si>
  <si>
    <t>Katherine Kearney</t>
  </si>
  <si>
    <t>Lemon Grove</t>
  </si>
  <si>
    <t>Monica McCormick</t>
  </si>
  <si>
    <t>Albemarle</t>
  </si>
  <si>
    <t>Xerox 1929</t>
  </si>
  <si>
    <t>Vickie Martinez</t>
  </si>
  <si>
    <t>William Sharma</t>
  </si>
  <si>
    <t>Maplewood</t>
  </si>
  <si>
    <t>Wayne Bean</t>
  </si>
  <si>
    <t>3M Hangers With Command Adhesive</t>
  </si>
  <si>
    <t>Kristin George</t>
  </si>
  <si>
    <t>Chromcraft Bull-Nose Wood Oval Conference Tables &amp; Bases</t>
  </si>
  <si>
    <t>Saco</t>
  </si>
  <si>
    <t>Justin Frank</t>
  </si>
  <si>
    <t>Herbert Donnelly Swanson</t>
  </si>
  <si>
    <t>Londonderry</t>
  </si>
  <si>
    <t>Ray Silverman</t>
  </si>
  <si>
    <t>Ponte Vedra Beach</t>
  </si>
  <si>
    <t>Kerry Beach</t>
  </si>
  <si>
    <t>Cumberland</t>
  </si>
  <si>
    <t>Randy Jiang</t>
  </si>
  <si>
    <t>Norwich</t>
  </si>
  <si>
    <t>Lynda Banks</t>
  </si>
  <si>
    <t>Avery 492</t>
  </si>
  <si>
    <t>Kalamazoo</t>
  </si>
  <si>
    <t>Kenneth Pollock</t>
  </si>
  <si>
    <t>Harrisonburg</t>
  </si>
  <si>
    <t>Newell 326</t>
  </si>
  <si>
    <t>Pat Kinney</t>
  </si>
  <si>
    <t>Steve O'Brien</t>
  </si>
  <si>
    <t>Bolingbrook</t>
  </si>
  <si>
    <t>Holly Pate</t>
  </si>
  <si>
    <t>Xerox 1993</t>
  </si>
  <si>
    <t>Mustang</t>
  </si>
  <si>
    <t>Joseph Dawson</t>
  </si>
  <si>
    <t>Muncie</t>
  </si>
  <si>
    <t>V 3600 Series</t>
  </si>
  <si>
    <t>Frances Johnson</t>
  </si>
  <si>
    <t>Iris Project Case</t>
  </si>
  <si>
    <t>Middle River</t>
  </si>
  <si>
    <t>Alice Berger McIntyre</t>
  </si>
  <si>
    <t>Lunenburg</t>
  </si>
  <si>
    <t>Kurt O'Connor</t>
  </si>
  <si>
    <t>Edinburg</t>
  </si>
  <si>
    <t>Lucille McGee</t>
  </si>
  <si>
    <t>Greensburg</t>
  </si>
  <si>
    <t>Claudia Boyle</t>
  </si>
  <si>
    <t>Biddeford</t>
  </si>
  <si>
    <t>Avery Durable Binders</t>
  </si>
  <si>
    <t>Tom McFarland</t>
  </si>
  <si>
    <t>Lodi</t>
  </si>
  <si>
    <t>Aaron Riggs</t>
  </si>
  <si>
    <t>Newell 333</t>
  </si>
  <si>
    <t>Megan Woods</t>
  </si>
  <si>
    <t>Green Bay</t>
  </si>
  <si>
    <t>John Bray</t>
  </si>
  <si>
    <t>Canon Image Class D660 Copier</t>
  </si>
  <si>
    <t>Christopher High</t>
  </si>
  <si>
    <t>Massillon</t>
  </si>
  <si>
    <t>Clara Kaplan</t>
  </si>
  <si>
    <t>Jay Simon</t>
  </si>
  <si>
    <t>Rogers</t>
  </si>
  <si>
    <t>Prang Drawing Pencil Set</t>
  </si>
  <si>
    <t>Laurence Flowers</t>
  </si>
  <si>
    <t>Biloxi</t>
  </si>
  <si>
    <t>Cathy Burgess</t>
  </si>
  <si>
    <t>Shreveport</t>
  </si>
  <si>
    <t>Valerie Moon</t>
  </si>
  <si>
    <t>Brooke Lancaster</t>
  </si>
  <si>
    <t>Frances Powers</t>
  </si>
  <si>
    <t>KI Conference Tables</t>
  </si>
  <si>
    <t>Reynoldsburg</t>
  </si>
  <si>
    <t>Steven Long</t>
  </si>
  <si>
    <t>Adrian</t>
  </si>
  <si>
    <t>Karen O'Donnell</t>
  </si>
  <si>
    <t>Jeanne Walker</t>
  </si>
  <si>
    <t>Kelly Shaw</t>
  </si>
  <si>
    <t>Gerald Crabtree</t>
  </si>
  <si>
    <t>Aberdeen</t>
  </si>
  <si>
    <t>Natalie Watts</t>
  </si>
  <si>
    <t>West Des Moines</t>
  </si>
  <si>
    <t>Xerox 196</t>
  </si>
  <si>
    <t>Elsie Floyd</t>
  </si>
  <si>
    <t>Beverly Hills</t>
  </si>
  <si>
    <t>Epson C62 Color Inkjet Printer</t>
  </si>
  <si>
    <t>Xerox 197</t>
  </si>
  <si>
    <t>Eric West</t>
  </si>
  <si>
    <t>Hempstead</t>
  </si>
  <si>
    <t>John Morse</t>
  </si>
  <si>
    <t>New Britain</t>
  </si>
  <si>
    <t>Judy Merritt</t>
  </si>
  <si>
    <t>Jimmy Wang</t>
  </si>
  <si>
    <t>Bionaire 99.97% HEPA Air Cleaner</t>
  </si>
  <si>
    <t>Verbatim DVD-R, 3.95GB, SR, Mitsubishi Branded, Jewel</t>
  </si>
  <si>
    <t>Melanie Morrow</t>
  </si>
  <si>
    <t>Quartet Omega® Colored Chalk, 12/Pack</t>
  </si>
  <si>
    <t>Dennis Welch</t>
  </si>
  <si>
    <t>Laredo</t>
  </si>
  <si>
    <t>Becky O'Brien</t>
  </si>
  <si>
    <t>Springville</t>
  </si>
  <si>
    <t>Staples Vinyl Coated Paper Clips, 800/Box</t>
  </si>
  <si>
    <t>Teresa Hill</t>
  </si>
  <si>
    <t>Annie Odom</t>
  </si>
  <si>
    <t>Fellowes Superior 10 Outlet Split Surge Protector</t>
  </si>
  <si>
    <t>New City</t>
  </si>
  <si>
    <t>Hewlett Packard LaserJet 3310 Copier</t>
  </si>
  <si>
    <t>Unpadded Memo Slips</t>
  </si>
  <si>
    <t>Gary Frazier</t>
  </si>
  <si>
    <t>North Royalton</t>
  </si>
  <si>
    <t>Dennis Block Richardson</t>
  </si>
  <si>
    <t>Niagara Falls</t>
  </si>
  <si>
    <t>Row Labels</t>
  </si>
  <si>
    <t>Grand Total</t>
  </si>
  <si>
    <t>Count of Customer ID</t>
  </si>
  <si>
    <t>Feb</t>
  </si>
  <si>
    <t>01-Feb</t>
  </si>
  <si>
    <t>02-Feb</t>
  </si>
  <si>
    <t>04-Feb</t>
  </si>
  <si>
    <t>05-Feb</t>
  </si>
  <si>
    <t>06-Feb</t>
  </si>
  <si>
    <t>07-Feb</t>
  </si>
  <si>
    <t>09-Feb</t>
  </si>
  <si>
    <t>10-Feb</t>
  </si>
  <si>
    <t>11-Feb</t>
  </si>
  <si>
    <t>12-Feb</t>
  </si>
  <si>
    <t>13-Feb</t>
  </si>
  <si>
    <t>14-Feb</t>
  </si>
  <si>
    <t>15-Feb</t>
  </si>
  <si>
    <t>16-Feb</t>
  </si>
  <si>
    <t>17-Feb</t>
  </si>
  <si>
    <t>18-Feb</t>
  </si>
  <si>
    <t>19-Feb</t>
  </si>
  <si>
    <t>20-Feb</t>
  </si>
  <si>
    <t>21-Feb</t>
  </si>
  <si>
    <t>22-Feb</t>
  </si>
  <si>
    <t>23-Feb</t>
  </si>
  <si>
    <t>24-Feb</t>
  </si>
  <si>
    <t>25-Feb</t>
  </si>
  <si>
    <t>26-Feb</t>
  </si>
  <si>
    <t>27-Feb</t>
  </si>
  <si>
    <t>28-Feb</t>
  </si>
  <si>
    <t>Mar</t>
  </si>
  <si>
    <t>01-Mar</t>
  </si>
  <si>
    <t>02-Mar</t>
  </si>
  <si>
    <t>03-Mar</t>
  </si>
  <si>
    <t>04-Mar</t>
  </si>
  <si>
    <t>05-Mar</t>
  </si>
  <si>
    <t>06-Mar</t>
  </si>
  <si>
    <t>07-Mar</t>
  </si>
  <si>
    <t>08-Mar</t>
  </si>
  <si>
    <t>09-Mar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</si>
  <si>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</si>
  <si>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</si>
  <si>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</si>
  <si>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</si>
  <si>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</si>
  <si>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</si>
  <si>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</si>
  <si>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</si>
  <si>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</si>
  <si>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</si>
  <si>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</si>
  <si>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</si>
  <si>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</si>
  <si>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</si>
  <si>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</si>
  <si>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</si>
  <si>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</si>
  <si>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</si>
  <si>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</si>
  <si>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</si>
  <si>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</si>
  <si>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</si>
  <si>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Sum of Profit</t>
  </si>
  <si>
    <t>Sum of Sales</t>
  </si>
  <si>
    <t>Sam</t>
  </si>
  <si>
    <t>William</t>
  </si>
  <si>
    <t>Count of Order Priority</t>
  </si>
  <si>
    <t>Sum of Shipping Cost</t>
  </si>
  <si>
    <t>Revenue</t>
  </si>
  <si>
    <t>Month</t>
  </si>
  <si>
    <t>Month Number</t>
  </si>
  <si>
    <t>Erin</t>
  </si>
  <si>
    <t>STATE</t>
  </si>
  <si>
    <t>State</t>
  </si>
  <si>
    <t>Segment</t>
  </si>
  <si>
    <t>Day</t>
  </si>
  <si>
    <t>Shipping Charges</t>
  </si>
  <si>
    <t>State/ Province</t>
  </si>
  <si>
    <t xml:space="preserve">Overall Profit </t>
  </si>
  <si>
    <t>Chris</t>
  </si>
  <si>
    <t>03-Feb</t>
  </si>
  <si>
    <t>08-Feb</t>
  </si>
  <si>
    <t>Jan</t>
  </si>
  <si>
    <t>Apr</t>
  </si>
  <si>
    <t>May</t>
  </si>
  <si>
    <t>Jun</t>
  </si>
  <si>
    <t>01-Jan</t>
  </si>
  <si>
    <t>02-Jan</t>
  </si>
  <si>
    <t>03-Jan</t>
  </si>
  <si>
    <t>04-Jan</t>
  </si>
  <si>
    <t>05-Jan</t>
  </si>
  <si>
    <t>06-Jan</t>
  </si>
  <si>
    <t>07-Jan</t>
  </si>
  <si>
    <t>08-Jan</t>
  </si>
  <si>
    <t>09-Jan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</si>
  <si>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</si>
  <si>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</si>
  <si>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</si>
  <si>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</si>
  <si>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</si>
  <si>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</si>
  <si>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</si>
  <si>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</si>
  <si>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</si>
  <si>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</si>
  <si>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</si>
  <si>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</si>
  <si>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</si>
  <si>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</si>
  <si>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</si>
  <si>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</si>
  <si>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</si>
  <si>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</si>
  <si>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</si>
  <si>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</si>
  <si>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</si>
  <si>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</si>
  <si>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01-Apr</t>
  </si>
  <si>
    <t>02-Apr</t>
  </si>
  <si>
    <t>04-Apr</t>
  </si>
  <si>
    <t>05-Apr</t>
  </si>
  <si>
    <t>06-Apr</t>
  </si>
  <si>
    <t>07-Apr</t>
  </si>
  <si>
    <t>08-Apr</t>
  </si>
  <si>
    <t>09-Apr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</si>
  <si>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</si>
  <si>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</si>
  <si>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</si>
  <si>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</si>
  <si>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</si>
  <si>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</si>
  <si>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</si>
  <si>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</si>
  <si>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</si>
  <si>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</si>
  <si>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</si>
  <si>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</si>
  <si>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</si>
  <si>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</si>
  <si>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</si>
  <si>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</si>
  <si>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</si>
  <si>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</si>
  <si>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</si>
  <si>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</si>
  <si>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</si>
  <si>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01-May</t>
  </si>
  <si>
    <t>02-May</t>
  </si>
  <si>
    <t>03-May</t>
  </si>
  <si>
    <t>04-May</t>
  </si>
  <si>
    <t>05-May</t>
  </si>
  <si>
    <t>06-May</t>
  </si>
  <si>
    <t>07-May</t>
  </si>
  <si>
    <t>08-May</t>
  </si>
  <si>
    <t>09-May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</si>
  <si>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</si>
  <si>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</si>
  <si>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</si>
  <si>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</si>
  <si>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</si>
  <si>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</si>
  <si>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</si>
  <si>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</si>
  <si>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</si>
  <si>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</si>
  <si>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</si>
  <si>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</si>
  <si>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</si>
  <si>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</si>
  <si>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</si>
  <si>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</si>
  <si>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</si>
  <si>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</si>
  <si>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</si>
  <si>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</si>
  <si>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</si>
  <si>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01-Jun</t>
  </si>
  <si>
    <t>02-Jun</t>
  </si>
  <si>
    <t>03-Jun</t>
  </si>
  <si>
    <t>04-Jun</t>
  </si>
  <si>
    <t>05-Jun</t>
  </si>
  <si>
    <t>06-Jun</t>
  </si>
  <si>
    <t>07-Jun</t>
  </si>
  <si>
    <t>08-Jun</t>
  </si>
  <si>
    <t>09-Jun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</si>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</sst>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 #,##0.00"/>
    <numFmt numFmtId="165" formatCode="[$$-409]#,##0.00"/>
    <numFmt numFmtId="166" formatCode="[$$-409]#,##0"/>
  </numFmts>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8"/>
        <bgColor theme="8"/>
      </patternFill>
    </fill>
  </fills>
  <borders count="2">
    <border>
      <left/>
      <right/>
      <top/>
      <bottom/>
      <diagonal/>
    </border>
    <border>
      <left/>
      <right/>
      <top style="medium">
        <color theme="8" tint="-0.249977111117893"/>
      </top>
      <bottom/>
      <diagonal/>
    </border>
  </borders>
  <cellStyleXfs count="1">
    <xf numFmtId="0" fontId="0" fillId="0" borderId="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10" fontId="0" fillId="0" borderId="0" xfId="0" applyNumberFormat="1"/>
    <xf numFmtId="164" fontId="0" fillId="0" borderId="0" xfId="0" applyNumberFormat="1"/>
    <xf numFmtId="165" fontId="0" fillId="0" borderId="0" xfId="0" applyNumberFormat="1"/>
    <xf numFmtId="166" fontId="0" fillId="0" borderId="0" xfId="0" applyNumberFormat="1"/>
    <xf numFmtId="0" fontId="1" fillId="2" borderId="1" xfId="0" applyFont="1" applyFill="1" applyBorder="1"/>
  </cellXfs>
  <cellStyles count="1">
    <cellStyle name="Normal" xfId="0" builtinId="0"/>
  </cellStyles>
  <dxfs count="41">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409]#,##0.00"/>
    </dxf>
    <dxf>
      <numFmt numFmtId="165" formatCode="[$$-409]#,##0.00"/>
    </dxf>
    <dxf>
      <numFmt numFmtId="165" formatCode="[$$-409]#,##0.00"/>
    </dxf>
    <dxf>
      <numFmt numFmtId="166" formatCode="[$$-409]#,##0"/>
    </dxf>
    <dxf>
      <numFmt numFmtId="165" formatCode="[$$-409]#,##0.00"/>
    </dxf>
    <dxf>
      <numFmt numFmtId="164" formatCode="&quot;₹&quot;\ #,##0.00"/>
    </dxf>
    <dxf>
      <numFmt numFmtId="165" formatCode="[$$-409]#,##0.00"/>
    </dxf>
    <dxf>
      <numFmt numFmtId="164" formatCode="&quot;₹&quot;\ #,##0.00"/>
    </dxf>
    <dxf>
      <font>
        <b/>
        <color theme="1"/>
      </font>
      <border diagonalUp="0" diagonalDown="0">
        <left/>
        <right/>
        <top/>
        <bottom/>
        <vertical/>
        <horizontal/>
      </border>
    </dxf>
    <dxf>
      <font>
        <sz val="11"/>
        <color theme="1"/>
        <name val="Bitsumishi"/>
        <scheme val="none"/>
      </font>
      <fill>
        <patternFill patternType="solid">
          <fgColor auto="1"/>
          <bgColor rgb="FF777777"/>
        </patternFill>
      </fill>
      <border diagonalUp="0" diagonalDown="0">
        <left/>
        <right/>
        <top/>
        <bottom/>
        <vertical/>
        <horizontal/>
      </border>
    </dxf>
  </dxfs>
  <tableStyles count="1" defaultTableStyle="TableStyleMedium2" defaultPivotStyle="PivotStyleLight16">
    <tableStyle name="SlicerStyleDark3 2" pivot="0" table="0" count="10" xr9:uid="{7AF2DFE0-BE75-4A3D-8D47-757974D3D982}">
      <tableStyleElement type="wholeTable" dxfId="40"/>
      <tableStyleElement type="headerRow" dxfId="39"/>
    </tableStyle>
  </tableStyles>
  <colors>
    <mruColors>
      <color rgb="FF777777"/>
      <color rgb="FFFF0000"/>
      <color rgb="FFFF339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name val="Bitsumishi"/>
          </font>
          <fill>
            <patternFill patternType="solid">
              <fgColor auto="1"/>
              <bgColor rgb="FF00B05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1"/>
            <name val="Bitsumishi"/>
          </font>
          <fill>
            <patternFill patternType="solid">
              <fgColor theme="6"/>
              <bgColor rgb="FF0070C0"/>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dashboards and data.xlsx]Sales Trend!PivotTable3</c:name>
    <c:fmtId val="2"/>
  </c:pivotSource>
  <c:chart>
    <c:autoTitleDeleted val="1"/>
    <c:pivotFmts>
      <c:pivotFmt>
        <c:idx val="0"/>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258712914050282E-2"/>
          <c:y val="3.9293795479316315E-2"/>
          <c:w val="0.89377294926741757"/>
          <c:h val="0.71221270035379214"/>
        </c:manualLayout>
      </c:layout>
      <c:lineChart>
        <c:grouping val="stacked"/>
        <c:varyColors val="0"/>
        <c:ser>
          <c:idx val="0"/>
          <c:order val="0"/>
          <c:tx>
            <c:strRef>
              <c:f>'Sales Trend'!$B$3</c:f>
              <c:strCache>
                <c:ptCount val="1"/>
                <c:pt idx="0">
                  <c:v>Total</c:v>
                </c:pt>
              </c:strCache>
            </c:strRef>
          </c:tx>
          <c:spPr>
            <a:ln w="28575" cap="rnd">
              <a:solidFill>
                <a:schemeClr val="accent6"/>
              </a:solidFill>
              <a:round/>
            </a:ln>
            <a:effectLst/>
          </c:spPr>
          <c:marker>
            <c:symbol val="none"/>
          </c:marker>
          <c:cat>
            <c:strRef>
              <c:f>'Sales Trend'!$A$4:$A$183</c:f>
              <c:strCache>
                <c:ptCount val="179"/>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04-Apr</c:v>
                </c:pt>
                <c:pt idx="93">
                  <c:v>05-Apr</c:v>
                </c:pt>
                <c:pt idx="94">
                  <c:v>06-Apr</c:v>
                </c:pt>
                <c:pt idx="95">
                  <c:v>07-Apr</c:v>
                </c:pt>
                <c:pt idx="96">
                  <c:v>08-Apr</c:v>
                </c:pt>
                <c:pt idx="97">
                  <c:v>09-Apr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01-May</c:v>
                </c:pt>
                <c:pt idx="120">
                  <c:v>02-May</c:v>
                </c:pt>
                <c:pt idx="121">
                  <c:v>03-May</c:v>
                </c:pt>
                <c:pt idx="122">
                  <c:v>04-May</c:v>
                </c:pt>
                <c:pt idx="123">
                  <c:v>05-May</c:v>
                </c:pt>
                <c:pt idx="124">
                  <c:v>06-May</c:v>
                </c:pt>
                <c:pt idx="125">
                  <c:v>07-May</c:v>
                </c:pt>
                <c:pt idx="126">
                  <c:v>08-May</c:v>
                </c:pt>
                <c:pt idx="127">
                  <c:v>09-May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01-Jun</c:v>
                </c:pt>
                <c:pt idx="150">
                  <c:v>02-Jun</c:v>
                </c:pt>
                <c:pt idx="151">
                  <c:v>03-Jun</c:v>
                </c:pt>
                <c:pt idx="152">
                  <c:v>04-Jun</c:v>
                </c:pt>
                <c:pt idx="153">
                  <c:v>05-Jun</c:v>
                </c:pt>
                <c:pt idx="154">
                  <c:v>06-Jun</c:v>
                </c:pt>
                <c:pt idx="155">
                  <c:v>07-Jun</c:v>
                </c:pt>
                <c:pt idx="156">
                  <c:v>08-Jun</c:v>
                </c:pt>
                <c:pt idx="157">
                  <c:v>09-Jun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strCache>
            </c:strRef>
          </c:cat>
          <c:val>
            <c:numRef>
              <c:f>'Sales Trend'!$B$4:$B$183</c:f>
              <c:numCache>
                <c:formatCode>[$$-409]#,##0.00</c:formatCode>
                <c:ptCount val="179"/>
                <c:pt idx="0">
                  <c:v>8666.18</c:v>
                </c:pt>
                <c:pt idx="1">
                  <c:v>24319.920000000002</c:v>
                </c:pt>
                <c:pt idx="2">
                  <c:v>10134.420000000002</c:v>
                </c:pt>
                <c:pt idx="3">
                  <c:v>5470.58</c:v>
                </c:pt>
                <c:pt idx="4">
                  <c:v>20160.509999999998</c:v>
                </c:pt>
                <c:pt idx="5">
                  <c:v>11123.41</c:v>
                </c:pt>
                <c:pt idx="6">
                  <c:v>16551.82</c:v>
                </c:pt>
                <c:pt idx="7">
                  <c:v>5388.8399999999992</c:v>
                </c:pt>
                <c:pt idx="8">
                  <c:v>13926.830000000002</c:v>
                </c:pt>
                <c:pt idx="9">
                  <c:v>11520.37</c:v>
                </c:pt>
                <c:pt idx="10">
                  <c:v>3355.1199999999994</c:v>
                </c:pt>
                <c:pt idx="11">
                  <c:v>14882.67</c:v>
                </c:pt>
                <c:pt idx="12">
                  <c:v>1772.04</c:v>
                </c:pt>
                <c:pt idx="13">
                  <c:v>5200.1900000000005</c:v>
                </c:pt>
                <c:pt idx="14">
                  <c:v>4829.95</c:v>
                </c:pt>
                <c:pt idx="15">
                  <c:v>3964.13</c:v>
                </c:pt>
                <c:pt idx="16">
                  <c:v>6667.6900000000005</c:v>
                </c:pt>
                <c:pt idx="17">
                  <c:v>2987.38</c:v>
                </c:pt>
                <c:pt idx="18">
                  <c:v>1652.89</c:v>
                </c:pt>
                <c:pt idx="19">
                  <c:v>6109.01</c:v>
                </c:pt>
                <c:pt idx="20">
                  <c:v>12281.51</c:v>
                </c:pt>
                <c:pt idx="21">
                  <c:v>13513.64</c:v>
                </c:pt>
                <c:pt idx="22">
                  <c:v>765.90000000000009</c:v>
                </c:pt>
                <c:pt idx="23">
                  <c:v>8376.5799999999981</c:v>
                </c:pt>
                <c:pt idx="24">
                  <c:v>445.25</c:v>
                </c:pt>
                <c:pt idx="25">
                  <c:v>7035.7300000000005</c:v>
                </c:pt>
                <c:pt idx="26">
                  <c:v>4036.3900000000003</c:v>
                </c:pt>
                <c:pt idx="27">
                  <c:v>6617.65</c:v>
                </c:pt>
                <c:pt idx="28">
                  <c:v>11666.61</c:v>
                </c:pt>
                <c:pt idx="29">
                  <c:v>5276.23</c:v>
                </c:pt>
                <c:pt idx="30">
                  <c:v>16299.11</c:v>
                </c:pt>
                <c:pt idx="31">
                  <c:v>7529.03</c:v>
                </c:pt>
                <c:pt idx="32">
                  <c:v>20691.02</c:v>
                </c:pt>
                <c:pt idx="33">
                  <c:v>3485.71</c:v>
                </c:pt>
                <c:pt idx="34">
                  <c:v>8893.91</c:v>
                </c:pt>
                <c:pt idx="35">
                  <c:v>17906.149999999998</c:v>
                </c:pt>
                <c:pt idx="36">
                  <c:v>9149.27</c:v>
                </c:pt>
                <c:pt idx="37">
                  <c:v>4720.2899999999991</c:v>
                </c:pt>
                <c:pt idx="38">
                  <c:v>1404.04</c:v>
                </c:pt>
                <c:pt idx="39">
                  <c:v>570.14</c:v>
                </c:pt>
                <c:pt idx="40">
                  <c:v>13160.580000000004</c:v>
                </c:pt>
                <c:pt idx="41">
                  <c:v>23856.929999999993</c:v>
                </c:pt>
                <c:pt idx="42">
                  <c:v>3233.9</c:v>
                </c:pt>
                <c:pt idx="43">
                  <c:v>14090.4</c:v>
                </c:pt>
                <c:pt idx="44">
                  <c:v>22401.480000000003</c:v>
                </c:pt>
                <c:pt idx="45">
                  <c:v>16533.18</c:v>
                </c:pt>
                <c:pt idx="46">
                  <c:v>16120.570000000002</c:v>
                </c:pt>
                <c:pt idx="47">
                  <c:v>1076.3899999999999</c:v>
                </c:pt>
                <c:pt idx="48">
                  <c:v>28264.33</c:v>
                </c:pt>
                <c:pt idx="49">
                  <c:v>2676.23</c:v>
                </c:pt>
                <c:pt idx="50">
                  <c:v>5978.24</c:v>
                </c:pt>
                <c:pt idx="51">
                  <c:v>56764.539999999994</c:v>
                </c:pt>
                <c:pt idx="52">
                  <c:v>11464.77</c:v>
                </c:pt>
                <c:pt idx="53">
                  <c:v>6812.64</c:v>
                </c:pt>
                <c:pt idx="54">
                  <c:v>5160.96</c:v>
                </c:pt>
                <c:pt idx="55">
                  <c:v>10752.130000000001</c:v>
                </c:pt>
                <c:pt idx="56">
                  <c:v>5425.5</c:v>
                </c:pt>
                <c:pt idx="57">
                  <c:v>3537.5</c:v>
                </c:pt>
                <c:pt idx="58">
                  <c:v>3842.61</c:v>
                </c:pt>
                <c:pt idx="59">
                  <c:v>14138.970000000001</c:v>
                </c:pt>
                <c:pt idx="60">
                  <c:v>6407.95</c:v>
                </c:pt>
                <c:pt idx="61">
                  <c:v>262.78000000000003</c:v>
                </c:pt>
                <c:pt idx="62">
                  <c:v>14738.710000000001</c:v>
                </c:pt>
                <c:pt idx="63">
                  <c:v>6541.1299999999992</c:v>
                </c:pt>
                <c:pt idx="64">
                  <c:v>2218.25</c:v>
                </c:pt>
                <c:pt idx="65">
                  <c:v>2711.04</c:v>
                </c:pt>
                <c:pt idx="66">
                  <c:v>5373.52</c:v>
                </c:pt>
                <c:pt idx="67">
                  <c:v>3255.53</c:v>
                </c:pt>
                <c:pt idx="68">
                  <c:v>7421.7899999999991</c:v>
                </c:pt>
                <c:pt idx="69">
                  <c:v>2619.3700000000003</c:v>
                </c:pt>
                <c:pt idx="70">
                  <c:v>6679.66</c:v>
                </c:pt>
                <c:pt idx="71">
                  <c:v>6648.4900000000007</c:v>
                </c:pt>
                <c:pt idx="72">
                  <c:v>25783.09</c:v>
                </c:pt>
                <c:pt idx="73">
                  <c:v>2943.8199999999997</c:v>
                </c:pt>
                <c:pt idx="74">
                  <c:v>16728.53</c:v>
                </c:pt>
                <c:pt idx="75">
                  <c:v>5244.52</c:v>
                </c:pt>
                <c:pt idx="76">
                  <c:v>16840.650000000001</c:v>
                </c:pt>
                <c:pt idx="77">
                  <c:v>5402.4800000000005</c:v>
                </c:pt>
                <c:pt idx="78">
                  <c:v>16675.579999999998</c:v>
                </c:pt>
                <c:pt idx="79">
                  <c:v>25857.3</c:v>
                </c:pt>
                <c:pt idx="80">
                  <c:v>9403.5600000000013</c:v>
                </c:pt>
                <c:pt idx="81">
                  <c:v>3850.97</c:v>
                </c:pt>
                <c:pt idx="82">
                  <c:v>7449.4500000000007</c:v>
                </c:pt>
                <c:pt idx="83">
                  <c:v>9686.0699999999979</c:v>
                </c:pt>
                <c:pt idx="84">
                  <c:v>5237.6000000000004</c:v>
                </c:pt>
                <c:pt idx="85">
                  <c:v>15468.489999999998</c:v>
                </c:pt>
                <c:pt idx="86">
                  <c:v>2783.93</c:v>
                </c:pt>
                <c:pt idx="87">
                  <c:v>1516.49</c:v>
                </c:pt>
                <c:pt idx="88">
                  <c:v>15175.699999999997</c:v>
                </c:pt>
                <c:pt idx="89">
                  <c:v>101.71</c:v>
                </c:pt>
                <c:pt idx="90">
                  <c:v>5203.5200000000004</c:v>
                </c:pt>
                <c:pt idx="91">
                  <c:v>25267.499999999996</c:v>
                </c:pt>
                <c:pt idx="92">
                  <c:v>67267.77</c:v>
                </c:pt>
                <c:pt idx="93">
                  <c:v>10775.669999999998</c:v>
                </c:pt>
                <c:pt idx="94">
                  <c:v>16890.22</c:v>
                </c:pt>
                <c:pt idx="95">
                  <c:v>13355.85</c:v>
                </c:pt>
                <c:pt idx="96">
                  <c:v>3637.02</c:v>
                </c:pt>
                <c:pt idx="97">
                  <c:v>19709.510000000002</c:v>
                </c:pt>
                <c:pt idx="98">
                  <c:v>13636.130000000001</c:v>
                </c:pt>
                <c:pt idx="99">
                  <c:v>954.94</c:v>
                </c:pt>
                <c:pt idx="100">
                  <c:v>490</c:v>
                </c:pt>
                <c:pt idx="101">
                  <c:v>3318.9299999999994</c:v>
                </c:pt>
                <c:pt idx="102">
                  <c:v>1809.72</c:v>
                </c:pt>
                <c:pt idx="103">
                  <c:v>6553.25</c:v>
                </c:pt>
                <c:pt idx="104">
                  <c:v>5886.630000000001</c:v>
                </c:pt>
                <c:pt idx="105">
                  <c:v>13273.29</c:v>
                </c:pt>
                <c:pt idx="106">
                  <c:v>10317.049999999999</c:v>
                </c:pt>
                <c:pt idx="107">
                  <c:v>7818.3</c:v>
                </c:pt>
                <c:pt idx="108">
                  <c:v>19795.489999999998</c:v>
                </c:pt>
                <c:pt idx="109">
                  <c:v>23413.18</c:v>
                </c:pt>
                <c:pt idx="110">
                  <c:v>2565.9</c:v>
                </c:pt>
                <c:pt idx="111">
                  <c:v>10621.21</c:v>
                </c:pt>
                <c:pt idx="112">
                  <c:v>2152.5299999999997</c:v>
                </c:pt>
                <c:pt idx="113">
                  <c:v>37768.200000000004</c:v>
                </c:pt>
                <c:pt idx="114">
                  <c:v>12354.359999999999</c:v>
                </c:pt>
                <c:pt idx="115">
                  <c:v>5296.63</c:v>
                </c:pt>
                <c:pt idx="116">
                  <c:v>31319.000000000007</c:v>
                </c:pt>
                <c:pt idx="117">
                  <c:v>3561.5900000000006</c:v>
                </c:pt>
                <c:pt idx="118">
                  <c:v>9015.7999999999993</c:v>
                </c:pt>
                <c:pt idx="119">
                  <c:v>1701.6</c:v>
                </c:pt>
                <c:pt idx="120">
                  <c:v>12530.77</c:v>
                </c:pt>
                <c:pt idx="121">
                  <c:v>21562.16</c:v>
                </c:pt>
                <c:pt idx="122">
                  <c:v>7375.22</c:v>
                </c:pt>
                <c:pt idx="123">
                  <c:v>25136.13</c:v>
                </c:pt>
                <c:pt idx="124">
                  <c:v>992.06999999999994</c:v>
                </c:pt>
                <c:pt idx="125">
                  <c:v>3652.4900000000002</c:v>
                </c:pt>
                <c:pt idx="126">
                  <c:v>8591.7799999999988</c:v>
                </c:pt>
                <c:pt idx="127">
                  <c:v>909.09</c:v>
                </c:pt>
                <c:pt idx="128">
                  <c:v>4957.99</c:v>
                </c:pt>
                <c:pt idx="129">
                  <c:v>10693.7</c:v>
                </c:pt>
                <c:pt idx="130">
                  <c:v>6177.1699999999992</c:v>
                </c:pt>
                <c:pt idx="131">
                  <c:v>2629.9400000000005</c:v>
                </c:pt>
                <c:pt idx="132">
                  <c:v>7935.95</c:v>
                </c:pt>
                <c:pt idx="133">
                  <c:v>6688.9899999999989</c:v>
                </c:pt>
                <c:pt idx="134">
                  <c:v>10835.31</c:v>
                </c:pt>
                <c:pt idx="135">
                  <c:v>7930.9</c:v>
                </c:pt>
                <c:pt idx="136">
                  <c:v>1916.8</c:v>
                </c:pt>
                <c:pt idx="137">
                  <c:v>7445.03</c:v>
                </c:pt>
                <c:pt idx="138">
                  <c:v>24061.33</c:v>
                </c:pt>
                <c:pt idx="139">
                  <c:v>6585.4</c:v>
                </c:pt>
                <c:pt idx="140">
                  <c:v>13664.44</c:v>
                </c:pt>
                <c:pt idx="141">
                  <c:v>20716.77</c:v>
                </c:pt>
                <c:pt idx="142">
                  <c:v>11562.93</c:v>
                </c:pt>
                <c:pt idx="143">
                  <c:v>12568.219999999998</c:v>
                </c:pt>
                <c:pt idx="144">
                  <c:v>3439.7799999999993</c:v>
                </c:pt>
                <c:pt idx="145">
                  <c:v>1071.55</c:v>
                </c:pt>
                <c:pt idx="146">
                  <c:v>5378.71</c:v>
                </c:pt>
                <c:pt idx="147">
                  <c:v>36735.800000000003</c:v>
                </c:pt>
                <c:pt idx="148">
                  <c:v>4782.83</c:v>
                </c:pt>
                <c:pt idx="149">
                  <c:v>6929.8200000000006</c:v>
                </c:pt>
                <c:pt idx="150">
                  <c:v>4790.6899999999996</c:v>
                </c:pt>
                <c:pt idx="151">
                  <c:v>10096.130000000001</c:v>
                </c:pt>
                <c:pt idx="152">
                  <c:v>4178.5700000000006</c:v>
                </c:pt>
                <c:pt idx="153">
                  <c:v>30105.889999999996</c:v>
                </c:pt>
                <c:pt idx="154">
                  <c:v>23121.019999999997</c:v>
                </c:pt>
                <c:pt idx="155">
                  <c:v>16260.810000000001</c:v>
                </c:pt>
                <c:pt idx="156">
                  <c:v>5137.93</c:v>
                </c:pt>
                <c:pt idx="157">
                  <c:v>1229.0700000000002</c:v>
                </c:pt>
                <c:pt idx="158">
                  <c:v>1807.72</c:v>
                </c:pt>
                <c:pt idx="159">
                  <c:v>19228.73</c:v>
                </c:pt>
                <c:pt idx="160">
                  <c:v>26689.089999999997</c:v>
                </c:pt>
                <c:pt idx="161">
                  <c:v>10284.630000000001</c:v>
                </c:pt>
                <c:pt idx="162">
                  <c:v>26719.229999999996</c:v>
                </c:pt>
                <c:pt idx="163">
                  <c:v>3011.6000000000004</c:v>
                </c:pt>
                <c:pt idx="164">
                  <c:v>3219.8900000000003</c:v>
                </c:pt>
                <c:pt idx="165">
                  <c:v>3968.5299999999993</c:v>
                </c:pt>
                <c:pt idx="166">
                  <c:v>10185.36</c:v>
                </c:pt>
                <c:pt idx="167">
                  <c:v>12684.679999999998</c:v>
                </c:pt>
                <c:pt idx="168">
                  <c:v>49028.219999999994</c:v>
                </c:pt>
                <c:pt idx="169">
                  <c:v>2367.9900000000002</c:v>
                </c:pt>
                <c:pt idx="170">
                  <c:v>13650.95</c:v>
                </c:pt>
                <c:pt idx="171">
                  <c:v>15196.84</c:v>
                </c:pt>
                <c:pt idx="172">
                  <c:v>572.28</c:v>
                </c:pt>
                <c:pt idx="173">
                  <c:v>10768.77</c:v>
                </c:pt>
                <c:pt idx="174">
                  <c:v>7888.86</c:v>
                </c:pt>
                <c:pt idx="175">
                  <c:v>338.41</c:v>
                </c:pt>
                <c:pt idx="176">
                  <c:v>7990.0900000000011</c:v>
                </c:pt>
                <c:pt idx="177">
                  <c:v>3635.91</c:v>
                </c:pt>
                <c:pt idx="178">
                  <c:v>20508.900000000001</c:v>
                </c:pt>
              </c:numCache>
            </c:numRef>
          </c:val>
          <c:smooth val="0"/>
          <c:extLst>
            <c:ext xmlns:c16="http://schemas.microsoft.com/office/drawing/2014/chart" uri="{C3380CC4-5D6E-409C-BE32-E72D297353CC}">
              <c16:uniqueId val="{00000000-EB68-4234-9106-C08CE8C14E35}"/>
            </c:ext>
          </c:extLst>
        </c:ser>
        <c:dLbls>
          <c:showLegendKey val="0"/>
          <c:showVal val="0"/>
          <c:showCatName val="0"/>
          <c:showSerName val="0"/>
          <c:showPercent val="0"/>
          <c:showBubbleSize val="0"/>
        </c:dLbls>
        <c:smooth val="0"/>
        <c:axId val="762093984"/>
        <c:axId val="762086112"/>
      </c:lineChart>
      <c:catAx>
        <c:axId val="76209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rgbClr val="00B0F0"/>
                </a:solidFill>
                <a:latin typeface="+mn-lt"/>
                <a:ea typeface="+mn-ea"/>
                <a:cs typeface="+mn-cs"/>
              </a:defRPr>
            </a:pPr>
            <a:endParaRPr lang="en-US"/>
          </a:p>
        </c:txPr>
        <c:crossAx val="762086112"/>
        <c:crosses val="autoZero"/>
        <c:auto val="1"/>
        <c:lblAlgn val="ctr"/>
        <c:lblOffset val="100"/>
        <c:tickLblSkip val="7"/>
        <c:noMultiLvlLbl val="0"/>
      </c:catAx>
      <c:valAx>
        <c:axId val="762086112"/>
        <c:scaling>
          <c:orientation val="minMax"/>
          <c:max val="70000"/>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76209398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dashboards and data.xlsx]Manager Performance!PivotTable5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41777204287104"/>
          <c:y val="7.407407407407407E-2"/>
          <c:w val="0.72365053551906111"/>
          <c:h val="0.8416746864975212"/>
        </c:manualLayout>
      </c:layout>
      <c:barChart>
        <c:barDir val="col"/>
        <c:grouping val="clustered"/>
        <c:varyColors val="0"/>
        <c:ser>
          <c:idx val="0"/>
          <c:order val="0"/>
          <c:tx>
            <c:strRef>
              <c:f>'Manager Performance'!$B$3:$B$4</c:f>
              <c:strCache>
                <c:ptCount val="1"/>
                <c:pt idx="0">
                  <c:v>Chris</c:v>
                </c:pt>
              </c:strCache>
            </c:strRef>
          </c:tx>
          <c:spPr>
            <a:solidFill>
              <a:schemeClr val="accent4">
                <a:lumMod val="75000"/>
              </a:schemeClr>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Performance'!$B$5:$B$11</c:f>
              <c:numCache>
                <c:formatCode>[$$-409]#,##0</c:formatCode>
                <c:ptCount val="6"/>
                <c:pt idx="0">
                  <c:v>59702.73</c:v>
                </c:pt>
                <c:pt idx="1">
                  <c:v>70282.439999999973</c:v>
                </c:pt>
                <c:pt idx="2">
                  <c:v>62075.31</c:v>
                </c:pt>
                <c:pt idx="3">
                  <c:v>64058.379999999983</c:v>
                </c:pt>
                <c:pt idx="4">
                  <c:v>79253.140000000058</c:v>
                </c:pt>
                <c:pt idx="5">
                  <c:v>106073.62000000001</c:v>
                </c:pt>
              </c:numCache>
            </c:numRef>
          </c:val>
          <c:extLst>
            <c:ext xmlns:c16="http://schemas.microsoft.com/office/drawing/2014/chart" uri="{C3380CC4-5D6E-409C-BE32-E72D297353CC}">
              <c16:uniqueId val="{00000000-6D00-4849-8FEC-D3BD9D0D3E15}"/>
            </c:ext>
          </c:extLst>
        </c:ser>
        <c:ser>
          <c:idx val="1"/>
          <c:order val="1"/>
          <c:tx>
            <c:strRef>
              <c:f>'Manager Performance'!$C$3:$C$4</c:f>
              <c:strCache>
                <c:ptCount val="1"/>
                <c:pt idx="0">
                  <c:v>Erin</c:v>
                </c:pt>
              </c:strCache>
            </c:strRef>
          </c:tx>
          <c:spPr>
            <a:solidFill>
              <a:srgbClr val="C00000"/>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Performance'!$C$5:$C$11</c:f>
              <c:numCache>
                <c:formatCode>[$$-409]#,##0</c:formatCode>
                <c:ptCount val="6"/>
                <c:pt idx="0">
                  <c:v>59185.16</c:v>
                </c:pt>
                <c:pt idx="1">
                  <c:v>69109.8</c:v>
                </c:pt>
                <c:pt idx="2">
                  <c:v>59137.039999999994</c:v>
                </c:pt>
                <c:pt idx="3">
                  <c:v>189208.29000000004</c:v>
                </c:pt>
                <c:pt idx="4">
                  <c:v>84858.810000000012</c:v>
                </c:pt>
                <c:pt idx="5">
                  <c:v>123225.08999999997</c:v>
                </c:pt>
              </c:numCache>
            </c:numRef>
          </c:val>
          <c:extLst>
            <c:ext xmlns:c16="http://schemas.microsoft.com/office/drawing/2014/chart" uri="{C3380CC4-5D6E-409C-BE32-E72D297353CC}">
              <c16:uniqueId val="{00000000-7F6D-440B-BD25-AF1C64C60FA9}"/>
            </c:ext>
          </c:extLst>
        </c:ser>
        <c:ser>
          <c:idx val="2"/>
          <c:order val="2"/>
          <c:tx>
            <c:strRef>
              <c:f>'Manager Performance'!$D$3:$D$4</c:f>
              <c:strCache>
                <c:ptCount val="1"/>
                <c:pt idx="0">
                  <c:v>Sam</c:v>
                </c:pt>
              </c:strCache>
            </c:strRef>
          </c:tx>
          <c:spPr>
            <a:solidFill>
              <a:schemeClr val="accent6">
                <a:lumMod val="50000"/>
              </a:schemeClr>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Performance'!$D$5:$D$11</c:f>
              <c:numCache>
                <c:formatCode>[$$-409]#,##0</c:formatCode>
                <c:ptCount val="6"/>
                <c:pt idx="0">
                  <c:v>73062.34</c:v>
                </c:pt>
                <c:pt idx="1">
                  <c:v>31754.39</c:v>
                </c:pt>
                <c:pt idx="2">
                  <c:v>77874.78</c:v>
                </c:pt>
                <c:pt idx="3">
                  <c:v>58285.109999999986</c:v>
                </c:pt>
                <c:pt idx="4">
                  <c:v>50887.390000000007</c:v>
                </c:pt>
                <c:pt idx="5">
                  <c:v>49464.309999999976</c:v>
                </c:pt>
              </c:numCache>
            </c:numRef>
          </c:val>
          <c:extLst>
            <c:ext xmlns:c16="http://schemas.microsoft.com/office/drawing/2014/chart" uri="{C3380CC4-5D6E-409C-BE32-E72D297353CC}">
              <c16:uniqueId val="{00000001-7F6D-440B-BD25-AF1C64C60FA9}"/>
            </c:ext>
          </c:extLst>
        </c:ser>
        <c:ser>
          <c:idx val="3"/>
          <c:order val="3"/>
          <c:tx>
            <c:strRef>
              <c:f>'Manager Performance'!$E$3:$E$4</c:f>
              <c:strCache>
                <c:ptCount val="1"/>
                <c:pt idx="0">
                  <c:v>William</c:v>
                </c:pt>
              </c:strCache>
            </c:strRef>
          </c:tx>
          <c:spPr>
            <a:solidFill>
              <a:schemeClr val="accent5">
                <a:lumMod val="50000"/>
              </a:schemeClr>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Performance'!$E$5:$E$11</c:f>
              <c:numCache>
                <c:formatCode>[$$-409]#,##0</c:formatCode>
                <c:ptCount val="6"/>
                <c:pt idx="0">
                  <c:v>73048.319999999992</c:v>
                </c:pt>
                <c:pt idx="1">
                  <c:v>154355.81000000003</c:v>
                </c:pt>
                <c:pt idx="2">
                  <c:v>66080</c:v>
                </c:pt>
                <c:pt idx="3">
                  <c:v>72477.409999999974</c:v>
                </c:pt>
                <c:pt idx="4">
                  <c:v>75231.509999999995</c:v>
                </c:pt>
                <c:pt idx="5">
                  <c:v>72833.589999999967</c:v>
                </c:pt>
              </c:numCache>
            </c:numRef>
          </c:val>
          <c:extLst>
            <c:ext xmlns:c16="http://schemas.microsoft.com/office/drawing/2014/chart" uri="{C3380CC4-5D6E-409C-BE32-E72D297353CC}">
              <c16:uniqueId val="{00000002-7F6D-440B-BD25-AF1C64C60FA9}"/>
            </c:ext>
          </c:extLst>
        </c:ser>
        <c:dLbls>
          <c:showLegendKey val="0"/>
          <c:showVal val="0"/>
          <c:showCatName val="0"/>
          <c:showSerName val="0"/>
          <c:showPercent val="0"/>
          <c:showBubbleSize val="0"/>
        </c:dLbls>
        <c:gapWidth val="219"/>
        <c:overlap val="-27"/>
        <c:axId val="767681704"/>
        <c:axId val="767684328"/>
      </c:barChart>
      <c:catAx>
        <c:axId val="767681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767684328"/>
        <c:crosses val="autoZero"/>
        <c:auto val="1"/>
        <c:lblAlgn val="ctr"/>
        <c:lblOffset val="100"/>
        <c:noMultiLvlLbl val="0"/>
      </c:catAx>
      <c:valAx>
        <c:axId val="767684328"/>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767681704"/>
        <c:crosses val="autoZero"/>
        <c:crossBetween val="between"/>
      </c:valAx>
      <c:spPr>
        <a:noFill/>
        <a:ln>
          <a:noFill/>
        </a:ln>
        <a:effectLst/>
      </c:spPr>
    </c:plotArea>
    <c:legend>
      <c:legendPos val="r"/>
      <c:layout>
        <c:manualLayout>
          <c:xMode val="edge"/>
          <c:yMode val="edge"/>
          <c:x val="0.72553291694564059"/>
          <c:y val="3.7407209619575263E-2"/>
          <c:w val="0.20696937816263003"/>
          <c:h val="0.35385477134062659"/>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dashboards and data.xlsx]Shipping Expenses!PivotTable1</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w="19050">
            <a:solidFill>
              <a:schemeClr val="lt1"/>
            </a:solidFill>
          </a:ln>
          <a:effectLst/>
        </c:spPr>
      </c:pivotFmt>
      <c:pivotFmt>
        <c:idx val="2"/>
        <c:spPr>
          <a:solidFill>
            <a:schemeClr val="accent6">
              <a:lumMod val="60000"/>
              <a:lumOff val="40000"/>
            </a:schemeClr>
          </a:solidFill>
          <a:ln w="19050">
            <a:solidFill>
              <a:schemeClr val="lt1"/>
            </a:solidFill>
          </a:ln>
          <a:effectLst/>
        </c:spPr>
      </c:pivotFmt>
      <c:pivotFmt>
        <c:idx val="3"/>
        <c:spPr>
          <a:solidFill>
            <a:schemeClr val="accent6">
              <a:lumMod val="7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w="19050">
            <a:solidFill>
              <a:schemeClr val="lt1"/>
            </a:solidFill>
          </a:ln>
          <a:effectLst/>
        </c:spPr>
      </c:pivotFmt>
      <c:pivotFmt>
        <c:idx val="6"/>
        <c:spPr>
          <a:solidFill>
            <a:schemeClr val="accent6">
              <a:lumMod val="60000"/>
              <a:lumOff val="40000"/>
            </a:schemeClr>
          </a:solidFill>
          <a:ln w="19050">
            <a:solidFill>
              <a:schemeClr val="lt1"/>
            </a:solidFill>
          </a:ln>
          <a:effectLst/>
        </c:spPr>
      </c:pivotFmt>
      <c:pivotFmt>
        <c:idx val="7"/>
        <c:spPr>
          <a:solidFill>
            <a:schemeClr val="accent6">
              <a:lumMod val="5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7030A0"/>
          </a:solidFill>
          <a:ln w="19050">
            <a:solidFill>
              <a:schemeClr val="lt1"/>
            </a:solidFill>
          </a:ln>
          <a:effectLst/>
        </c:spPr>
      </c:pivotFmt>
      <c:pivotFmt>
        <c:idx val="10"/>
        <c:spPr>
          <a:solidFill>
            <a:srgbClr val="FFC000"/>
          </a:solidFill>
          <a:ln w="19050">
            <a:solidFill>
              <a:schemeClr val="lt1"/>
            </a:solidFill>
          </a:ln>
          <a:effectLst/>
        </c:spPr>
      </c:pivotFmt>
      <c:pivotFmt>
        <c:idx val="11"/>
        <c:spPr>
          <a:solidFill>
            <a:schemeClr val="accent6">
              <a:lumMod val="50000"/>
            </a:schemeClr>
          </a:solidFill>
          <a:ln w="19050">
            <a:solidFill>
              <a:schemeClr val="lt1"/>
            </a:solidFill>
          </a:ln>
          <a:effectLst/>
        </c:spPr>
      </c:pivotFmt>
    </c:pivotFmts>
    <c:plotArea>
      <c:layout>
        <c:manualLayout>
          <c:layoutTarget val="inner"/>
          <c:xMode val="edge"/>
          <c:yMode val="edge"/>
          <c:x val="5.5696246942088662E-2"/>
          <c:y val="0.24405934501335938"/>
          <c:w val="0.61530677987184679"/>
          <c:h val="0.6127217795563813"/>
        </c:manualLayout>
      </c:layout>
      <c:doughnutChart>
        <c:varyColors val="1"/>
        <c:ser>
          <c:idx val="0"/>
          <c:order val="0"/>
          <c:tx>
            <c:strRef>
              <c:f>'Shipping Expenses'!$B$3</c:f>
              <c:strCache>
                <c:ptCount val="1"/>
                <c:pt idx="0">
                  <c:v>Total</c:v>
                </c:pt>
              </c:strCache>
            </c:strRef>
          </c:tx>
          <c:dPt>
            <c:idx val="0"/>
            <c:bubble3D val="0"/>
            <c:spPr>
              <a:solidFill>
                <a:srgbClr val="7030A0"/>
              </a:solidFill>
              <a:ln w="19050">
                <a:solidFill>
                  <a:schemeClr val="lt1"/>
                </a:solidFill>
              </a:ln>
              <a:effectLst/>
            </c:spPr>
            <c:extLst>
              <c:ext xmlns:c16="http://schemas.microsoft.com/office/drawing/2014/chart" uri="{C3380CC4-5D6E-409C-BE32-E72D297353CC}">
                <c16:uniqueId val="{00000001-A030-4DF6-9EE8-1B5893E012B1}"/>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A030-4DF6-9EE8-1B5893E012B1}"/>
              </c:ext>
            </c:extLst>
          </c:dPt>
          <c:dPt>
            <c:idx val="2"/>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5-A030-4DF6-9EE8-1B5893E012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'Shipping Expenses'!$A$4:$A$7</c:f>
              <c:strCache>
                <c:ptCount val="3"/>
                <c:pt idx="0">
                  <c:v>Delivery Truck</c:v>
                </c:pt>
                <c:pt idx="1">
                  <c:v>Express Air</c:v>
                </c:pt>
                <c:pt idx="2">
                  <c:v>Regular Air</c:v>
                </c:pt>
              </c:strCache>
            </c:strRef>
          </c:cat>
          <c:val>
            <c:numRef>
              <c:f>'Shipping Expenses'!$B$4:$B$7</c:f>
              <c:numCache>
                <c:formatCode>0.00%</c:formatCode>
                <c:ptCount val="3"/>
                <c:pt idx="0">
                  <c:v>0.47832529174578037</c:v>
                </c:pt>
                <c:pt idx="1">
                  <c:v>8.6145666614003566E-2</c:v>
                </c:pt>
                <c:pt idx="2">
                  <c:v>0.43552904164021605</c:v>
                </c:pt>
              </c:numCache>
            </c:numRef>
          </c:val>
          <c:extLst>
            <c:ext xmlns:c16="http://schemas.microsoft.com/office/drawing/2014/chart" uri="{C3380CC4-5D6E-409C-BE32-E72D297353CC}">
              <c16:uniqueId val="{00000006-A030-4DF6-9EE8-1B5893E012B1}"/>
            </c:ext>
          </c:extLst>
        </c:ser>
        <c:dLbls>
          <c:showLegendKey val="0"/>
          <c:showVal val="0"/>
          <c:showCatName val="0"/>
          <c:showSerName val="0"/>
          <c:showPercent val="0"/>
          <c:showBubbleSize val="0"/>
          <c:showLeaderLines val="1"/>
        </c:dLbls>
        <c:firstSliceAng val="175"/>
        <c:holeSize val="41"/>
      </c:doughnutChart>
      <c:spPr>
        <a:noFill/>
        <a:ln>
          <a:noFill/>
        </a:ln>
        <a:effectLst/>
      </c:spPr>
    </c:plotArea>
    <c:legend>
      <c:legendPos val="r"/>
      <c:layout>
        <c:manualLayout>
          <c:xMode val="edge"/>
          <c:yMode val="edge"/>
          <c:x val="0.64062325575461443"/>
          <c:y val="0.19590206564158755"/>
          <c:w val="0.34418685871572507"/>
          <c:h val="0.25525422517597457"/>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[Data Analysis dashboards and data.xlsx]Revenue !PivotTable2</c:name>
    <c:fmtId val="3"/>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'!$B$3</c:f>
              <c:strCache>
                <c:ptCount val="1"/>
                <c:pt idx="0">
                  <c:v>Total</c:v>
                </c:pt>
              </c:strCache>
            </c:strRef>
          </c:tx>
          <c:spPr>
            <a:solidFill>
              <a:schemeClr val="accent6"/>
            </a:solidFill>
            <a:ln>
              <a:noFill/>
            </a:ln>
            <a:effectLst/>
          </c:spPr>
          <c:invertIfNegative val="0"/>
          <c:cat>
            <c:strRef>
              <c:f>'Revenue '!$A$4:$A$21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'Revenue '!$B$4:$B$21</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8824.3905639999939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6="http://schemas.microsoft.com/office/drawing/2014/chart" uri="{C3380CC4-5D6E-409C-BE32-E72D297353CC}">
              <c16:uniqueId val="{00000000-AA07-44DC-97FB-9374C8654882}"/>
            </c:ext>
          </c:extLst>
        </c:ser>
        <c:dLbls>
          <c:showLegendKey val="0"/>
          <c:showVal val="0"/>
          <c:showCatName val="0"/>
          <c:showSerName val="0"/>
          <c:showPercent val="0"/>
          <c:showBubbleSize val="0"/>
        </c:dLbls>
        <c:gapWidth val="182"/>
        <c:axId val="1033082920"/>
        <c:axId val="1033087512"/>
      </c:barChart>
      <c:catAx>
        <c:axId val="1033082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1033087512"/>
        <c:crosses val="autoZero"/>
        <c:auto val="1"/>
        <c:lblAlgn val="ctr"/>
        <c:lblOffset val="100"/>
        <c:noMultiLvlLbl val="0"/>
      </c:catAx>
      <c:valAx>
        <c:axId val="1033087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1033082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dashboards and data.xlsx]Customer Segment!PivotTable1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Times New Roman" panose="02020603050405020304" pitchFamily="18" charset="0"/>
                <a:cs typeface="Times New Roman" panose="02020603050405020304" pitchFamily="18" charset="0"/>
              </a:rPr>
              <a:t>Customer Segment</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'Customer 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3FB-4CC1-8605-10FC6940A8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3FB-4CC1-8605-10FC6940A8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3FB-4CC1-8605-10FC6940A85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3FB-4CC1-8605-10FC6940A85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Segment'!$A$4:$A$8</c:f>
              <c:strCache>
                <c:ptCount val="4"/>
                <c:pt idx="0">
                  <c:v>Consumer</c:v>
                </c:pt>
                <c:pt idx="1">
                  <c:v>Corporate</c:v>
                </c:pt>
                <c:pt idx="2">
                  <c:v>Home Office</c:v>
                </c:pt>
                <c:pt idx="3">
                  <c:v>Small Business</c:v>
                </c:pt>
              </c:strCache>
            </c:strRef>
          </c:cat>
          <c:val>
            <c:numRef>
              <c:f>'Customer Segment'!$B$4:$B$8</c:f>
              <c:numCache>
                <c:formatCode>General</c:formatCode>
                <c:ptCount val="4"/>
                <c:pt idx="0">
                  <c:v>408</c:v>
                </c:pt>
                <c:pt idx="1">
                  <c:v>675</c:v>
                </c:pt>
                <c:pt idx="2">
                  <c:v>468</c:v>
                </c:pt>
                <c:pt idx="3">
                  <c:v>385</c:v>
                </c:pt>
              </c:numCache>
            </c:numRef>
          </c:val>
          <c:extLst>
            <c:ext xmlns:c16="http://schemas.microsoft.com/office/drawing/2014/chart" uri="{C3380CC4-5D6E-409C-BE32-E72D297353CC}">
              <c16:uniqueId val="{00000000-2EC2-42F4-B29F-63BE974799FF}"/>
            </c:ext>
          </c:extLst>
        </c:ser>
        <c:dLbls>
          <c:showLegendKey val="0"/>
          <c:showVal val="0"/>
          <c:showCatName val="0"/>
          <c:showSerName val="0"/>
          <c:showPercent val="0"/>
          <c:showBubbleSize val="0"/>
          <c:showLeaderLines val="1"/>
        </c:dLbls>
        <c:firstSliceAng val="9"/>
        <c:holeSize val="50"/>
      </c:doughnutChart>
      <c:spPr>
        <a:noFill/>
        <a:ln>
          <a:noFill/>
        </a:ln>
        <a:effectLst/>
      </c:spPr>
    </c:plotArea>
    <c:legend>
      <c:legendPos val="r"/>
      <c:layout>
        <c:manualLayout>
          <c:xMode val="edge"/>
          <c:yMode val="edge"/>
          <c:x val="0.64939260717410319"/>
          <c:y val="0.43224190726159228"/>
          <c:w val="0.1950518372703412"/>
          <c:h val="0.29380285797608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[Data Analysis dashboards and data.xlsx]Monthly Profit!PivotTable2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tx1"/>
                </a:solidFill>
                <a:latin typeface="Times New Roman" panose="02020603050405020304" pitchFamily="18" charset="0"/>
                <a:cs typeface="Times New Roman" panose="02020603050405020304" pitchFamily="18" charset="0"/>
              </a:rPr>
              <a:t>Monthly</a:t>
            </a:r>
            <a:r>
              <a:rPr lang="en-US" sz="1400" baseline="0">
                <a:solidFill>
                  <a:schemeClr val="tx1"/>
                </a:solidFill>
                <a:latin typeface="Times New Roman" panose="02020603050405020304" pitchFamily="18" charset="0"/>
                <a:cs typeface="Times New Roman" panose="02020603050405020304" pitchFamily="18" charset="0"/>
              </a:rPr>
              <a:t> Profit Trend</a:t>
            </a:r>
            <a:endParaRPr lang="en-US" sz="1400">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'Monthly Profit'!$B$3</c:f>
              <c:strCache>
                <c:ptCount val="1"/>
                <c:pt idx="0">
                  <c:v>Total</c:v>
                </c:pt>
              </c:strCache>
            </c:strRef>
          </c:tx>
          <c:spPr>
            <a:solidFill>
              <a:schemeClr val="accent6"/>
            </a:solidFill>
            <a:ln>
              <a:noFill/>
            </a:ln>
            <a:effectLst/>
          </c:spPr>
          <c:invertIfNegative val="0"/>
          <c:cat>
            <c:strRef>
              <c:f>'Monthly Profit'!$A$4:$A$10</c:f>
              <c:strCache>
                <c:ptCount val="6"/>
                <c:pt idx="0">
                  <c:v>Jan</c:v>
                </c:pt>
                <c:pt idx="1">
                  <c:v>Feb</c:v>
                </c:pt>
                <c:pt idx="2">
                  <c:v>Mar</c:v>
                </c:pt>
                <c:pt idx="3">
                  <c:v>Apr</c:v>
                </c:pt>
                <c:pt idx="4">
                  <c:v>May</c:v>
                </c:pt>
                <c:pt idx="5">
                  <c:v>Jun</c:v>
                </c:pt>
              </c:strCache>
            </c:strRef>
          </c:cat>
          <c:val>
            <c:numRef>
              <c:f>'Monthly Profit'!$B$4:$B$10</c:f>
              <c:numCache>
                <c:formatCode>[$$-409]#,##0.00</c:formatCode>
                <c:ptCount val="6"/>
                <c:pt idx="0">
                  <c:v>-657.53850031999627</c:v>
                </c:pt>
                <c:pt idx="1">
                  <c:v>36266.168780320018</c:v>
                </c:pt>
                <c:pt idx="2">
                  <c:v>1881.830586749998</c:v>
                </c:pt>
                <c:pt idx="3">
                  <c:v>50182.103101999965</c:v>
                </c:pt>
                <c:pt idx="4">
                  <c:v>61026.94915840005</c:v>
                </c:pt>
                <c:pt idx="5">
                  <c:v>66323.886609999987</c:v>
                </c:pt>
              </c:numCache>
            </c:numRef>
          </c:val>
          <c:extLst>
            <c:ext xmlns:c16="http://schemas.microsoft.com/office/drawing/2014/chart" uri="{C3380CC4-5D6E-409C-BE32-E72D297353CC}">
              <c16:uniqueId val="{00000000-AFE5-4A66-835F-F2B215B7CCC8}"/>
            </c:ext>
          </c:extLst>
        </c:ser>
        <c:dLbls>
          <c:showLegendKey val="0"/>
          <c:showVal val="0"/>
          <c:showCatName val="0"/>
          <c:showSerName val="0"/>
          <c:showPercent val="0"/>
          <c:showBubbleSize val="0"/>
        </c:dLbls>
        <c:gapWidth val="150"/>
        <c:overlap val="100"/>
        <c:axId val="762069384"/>
        <c:axId val="762071024"/>
      </c:barChart>
      <c:catAx>
        <c:axId val="762069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62071024"/>
        <c:crosses val="autoZero"/>
        <c:auto val="1"/>
        <c:lblAlgn val="ctr"/>
        <c:lblOffset val="100"/>
        <c:noMultiLvlLbl val="0"/>
      </c:catAx>
      <c:valAx>
        <c:axId val="762071024"/>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69384"/>
        <c:crosses val="autoZero"/>
        <c:crossBetween val="between"/>
        <c:dispUnits>
          <c:builtInUnit val="thousands"/>
          <c:dispUnitsLbl>
            <c:layout>
              <c:manualLayout>
                <c:xMode val="edge"/>
                <c:yMode val="edge"/>
                <c:x val="2.4464829662091143E-2"/>
                <c:y val="0.46861724176937358"/>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tx1"/>
                      </a:solidFill>
                    </a:rPr>
                    <a:t>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dashboards and data.xlsx]Sales Trend!PivotTable3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tx1"/>
                </a:solidFill>
                <a:latin typeface="Times New Roman" panose="02020603050405020304" pitchFamily="18" charset="0"/>
                <a:cs typeface="Times New Roman" panose="02020603050405020304" pitchFamily="18" charset="0"/>
              </a:rPr>
              <a:t>Weekly Sales</a:t>
            </a:r>
            <a:r>
              <a:rPr lang="en-US" sz="1400" baseline="0">
                <a:solidFill>
                  <a:schemeClr val="tx1"/>
                </a:solidFill>
                <a:latin typeface="Times New Roman" panose="02020603050405020304" pitchFamily="18" charset="0"/>
                <a:cs typeface="Times New Roman" panose="02020603050405020304" pitchFamily="18" charset="0"/>
              </a:rPr>
              <a: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Trend'!$B$3</c:f>
              <c:strCache>
                <c:ptCount val="1"/>
                <c:pt idx="0">
                  <c:v>Total</c:v>
                </c:pt>
              </c:strCache>
            </c:strRef>
          </c:tx>
          <c:spPr>
            <a:ln w="28575" cap="rnd">
              <a:solidFill>
                <a:schemeClr val="accent6"/>
              </a:solidFill>
              <a:round/>
            </a:ln>
            <a:effectLst/>
          </c:spPr>
          <c:marker>
            <c:symbol val="none"/>
          </c:marker>
          <c:cat>
            <c:strRef>
              <c:f>'Sales Trend'!$A$4:$A$183</c:f>
              <c:strCache>
                <c:ptCount val="179"/>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04-Apr</c:v>
                </c:pt>
                <c:pt idx="93">
                  <c:v>05-Apr</c:v>
                </c:pt>
                <c:pt idx="94">
                  <c:v>06-Apr</c:v>
                </c:pt>
                <c:pt idx="95">
                  <c:v>07-Apr</c:v>
                </c:pt>
                <c:pt idx="96">
                  <c:v>08-Apr</c:v>
                </c:pt>
                <c:pt idx="97">
                  <c:v>09-Apr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01-May</c:v>
                </c:pt>
                <c:pt idx="120">
                  <c:v>02-May</c:v>
                </c:pt>
                <c:pt idx="121">
                  <c:v>03-May</c:v>
                </c:pt>
                <c:pt idx="122">
                  <c:v>04-May</c:v>
                </c:pt>
                <c:pt idx="123">
                  <c:v>05-May</c:v>
                </c:pt>
                <c:pt idx="124">
                  <c:v>06-May</c:v>
                </c:pt>
                <c:pt idx="125">
                  <c:v>07-May</c:v>
                </c:pt>
                <c:pt idx="126">
                  <c:v>08-May</c:v>
                </c:pt>
                <c:pt idx="127">
                  <c:v>09-May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01-Jun</c:v>
                </c:pt>
                <c:pt idx="150">
                  <c:v>02-Jun</c:v>
                </c:pt>
                <c:pt idx="151">
                  <c:v>03-Jun</c:v>
                </c:pt>
                <c:pt idx="152">
                  <c:v>04-Jun</c:v>
                </c:pt>
                <c:pt idx="153">
                  <c:v>05-Jun</c:v>
                </c:pt>
                <c:pt idx="154">
                  <c:v>06-Jun</c:v>
                </c:pt>
                <c:pt idx="155">
                  <c:v>07-Jun</c:v>
                </c:pt>
                <c:pt idx="156">
                  <c:v>08-Jun</c:v>
                </c:pt>
                <c:pt idx="157">
                  <c:v>09-Jun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strCache>
            </c:strRef>
          </c:cat>
          <c:val>
            <c:numRef>
              <c:f>'Sales Trend'!$B$4:$B$183</c:f>
              <c:numCache>
                <c:formatCode>[$$-409]#,##0.00</c:formatCode>
                <c:ptCount val="179"/>
                <c:pt idx="0">
                  <c:v>8666.18</c:v>
                </c:pt>
                <c:pt idx="1">
                  <c:v>24319.920000000002</c:v>
                </c:pt>
                <c:pt idx="2">
                  <c:v>10134.420000000002</c:v>
                </c:pt>
                <c:pt idx="3">
                  <c:v>5470.58</c:v>
                </c:pt>
                <c:pt idx="4">
                  <c:v>20160.509999999998</c:v>
                </c:pt>
                <c:pt idx="5">
                  <c:v>11123.41</c:v>
                </c:pt>
                <c:pt idx="6">
                  <c:v>16551.82</c:v>
                </c:pt>
                <c:pt idx="7">
                  <c:v>5388.8399999999992</c:v>
                </c:pt>
                <c:pt idx="8">
                  <c:v>13926.830000000002</c:v>
                </c:pt>
                <c:pt idx="9">
                  <c:v>11520.37</c:v>
                </c:pt>
                <c:pt idx="10">
                  <c:v>3355.1199999999994</c:v>
                </c:pt>
                <c:pt idx="11">
                  <c:v>14882.67</c:v>
                </c:pt>
                <c:pt idx="12">
                  <c:v>1772.04</c:v>
                </c:pt>
                <c:pt idx="13">
                  <c:v>5200.1900000000005</c:v>
                </c:pt>
                <c:pt idx="14">
                  <c:v>4829.95</c:v>
                </c:pt>
                <c:pt idx="15">
                  <c:v>3964.13</c:v>
                </c:pt>
                <c:pt idx="16">
                  <c:v>6667.6900000000005</c:v>
                </c:pt>
                <c:pt idx="17">
                  <c:v>2987.38</c:v>
                </c:pt>
                <c:pt idx="18">
                  <c:v>1652.89</c:v>
                </c:pt>
                <c:pt idx="19">
                  <c:v>6109.01</c:v>
                </c:pt>
                <c:pt idx="20">
                  <c:v>12281.51</c:v>
                </c:pt>
                <c:pt idx="21">
                  <c:v>13513.64</c:v>
                </c:pt>
                <c:pt idx="22">
                  <c:v>765.90000000000009</c:v>
                </c:pt>
                <c:pt idx="23">
                  <c:v>8376.5799999999981</c:v>
                </c:pt>
                <c:pt idx="24">
                  <c:v>445.25</c:v>
                </c:pt>
                <c:pt idx="25">
                  <c:v>7035.7300000000005</c:v>
                </c:pt>
                <c:pt idx="26">
                  <c:v>4036.3900000000003</c:v>
                </c:pt>
                <c:pt idx="27">
                  <c:v>6617.65</c:v>
                </c:pt>
                <c:pt idx="28">
                  <c:v>11666.61</c:v>
                </c:pt>
                <c:pt idx="29">
                  <c:v>5276.23</c:v>
                </c:pt>
                <c:pt idx="30">
                  <c:v>16299.11</c:v>
                </c:pt>
                <c:pt idx="31">
                  <c:v>7529.03</c:v>
                </c:pt>
                <c:pt idx="32">
                  <c:v>20691.02</c:v>
                </c:pt>
                <c:pt idx="33">
                  <c:v>3485.71</c:v>
                </c:pt>
                <c:pt idx="34">
                  <c:v>8893.91</c:v>
                </c:pt>
                <c:pt idx="35">
                  <c:v>17906.149999999998</c:v>
                </c:pt>
                <c:pt idx="36">
                  <c:v>9149.27</c:v>
                </c:pt>
                <c:pt idx="37">
                  <c:v>4720.2899999999991</c:v>
                </c:pt>
                <c:pt idx="38">
                  <c:v>1404.04</c:v>
                </c:pt>
                <c:pt idx="39">
                  <c:v>570.14</c:v>
                </c:pt>
                <c:pt idx="40">
                  <c:v>13160.580000000004</c:v>
                </c:pt>
                <c:pt idx="41">
                  <c:v>23856.929999999993</c:v>
                </c:pt>
                <c:pt idx="42">
                  <c:v>3233.9</c:v>
                </c:pt>
                <c:pt idx="43">
                  <c:v>14090.4</c:v>
                </c:pt>
                <c:pt idx="44">
                  <c:v>22401.480000000003</c:v>
                </c:pt>
                <c:pt idx="45">
                  <c:v>16533.18</c:v>
                </c:pt>
                <c:pt idx="46">
                  <c:v>16120.570000000002</c:v>
                </c:pt>
                <c:pt idx="47">
                  <c:v>1076.3899999999999</c:v>
                </c:pt>
                <c:pt idx="48">
                  <c:v>28264.33</c:v>
                </c:pt>
                <c:pt idx="49">
                  <c:v>2676.23</c:v>
                </c:pt>
                <c:pt idx="50">
                  <c:v>5978.24</c:v>
                </c:pt>
                <c:pt idx="51">
                  <c:v>56764.539999999994</c:v>
                </c:pt>
                <c:pt idx="52">
                  <c:v>11464.77</c:v>
                </c:pt>
                <c:pt idx="53">
                  <c:v>6812.64</c:v>
                </c:pt>
                <c:pt idx="54">
                  <c:v>5160.96</c:v>
                </c:pt>
                <c:pt idx="55">
                  <c:v>10752.130000000001</c:v>
                </c:pt>
                <c:pt idx="56">
                  <c:v>5425.5</c:v>
                </c:pt>
                <c:pt idx="57">
                  <c:v>3537.5</c:v>
                </c:pt>
                <c:pt idx="58">
                  <c:v>3842.61</c:v>
                </c:pt>
                <c:pt idx="59">
                  <c:v>14138.970000000001</c:v>
                </c:pt>
                <c:pt idx="60">
                  <c:v>6407.95</c:v>
                </c:pt>
                <c:pt idx="61">
                  <c:v>262.78000000000003</c:v>
                </c:pt>
                <c:pt idx="62">
                  <c:v>14738.710000000001</c:v>
                </c:pt>
                <c:pt idx="63">
                  <c:v>6541.1299999999992</c:v>
                </c:pt>
                <c:pt idx="64">
                  <c:v>2218.25</c:v>
                </c:pt>
                <c:pt idx="65">
                  <c:v>2711.04</c:v>
                </c:pt>
                <c:pt idx="66">
                  <c:v>5373.52</c:v>
                </c:pt>
                <c:pt idx="67">
                  <c:v>3255.53</c:v>
                </c:pt>
                <c:pt idx="68">
                  <c:v>7421.7899999999991</c:v>
                </c:pt>
                <c:pt idx="69">
                  <c:v>2619.3700000000003</c:v>
                </c:pt>
                <c:pt idx="70">
                  <c:v>6679.66</c:v>
                </c:pt>
                <c:pt idx="71">
                  <c:v>6648.4900000000007</c:v>
                </c:pt>
                <c:pt idx="72">
                  <c:v>25783.09</c:v>
                </c:pt>
                <c:pt idx="73">
                  <c:v>2943.8199999999997</c:v>
                </c:pt>
                <c:pt idx="74">
                  <c:v>16728.53</c:v>
                </c:pt>
                <c:pt idx="75">
                  <c:v>5244.52</c:v>
                </c:pt>
                <c:pt idx="76">
                  <c:v>16840.650000000001</c:v>
                </c:pt>
                <c:pt idx="77">
                  <c:v>5402.4800000000005</c:v>
                </c:pt>
                <c:pt idx="78">
                  <c:v>16675.579999999998</c:v>
                </c:pt>
                <c:pt idx="79">
                  <c:v>25857.3</c:v>
                </c:pt>
                <c:pt idx="80">
                  <c:v>9403.5600000000013</c:v>
                </c:pt>
                <c:pt idx="81">
                  <c:v>3850.97</c:v>
                </c:pt>
                <c:pt idx="82">
                  <c:v>7449.4500000000007</c:v>
                </c:pt>
                <c:pt idx="83">
                  <c:v>9686.0699999999979</c:v>
                </c:pt>
                <c:pt idx="84">
                  <c:v>5237.6000000000004</c:v>
                </c:pt>
                <c:pt idx="85">
                  <c:v>15468.489999999998</c:v>
                </c:pt>
                <c:pt idx="86">
                  <c:v>2783.93</c:v>
                </c:pt>
                <c:pt idx="87">
                  <c:v>1516.49</c:v>
                </c:pt>
                <c:pt idx="88">
                  <c:v>15175.699999999997</c:v>
                </c:pt>
                <c:pt idx="89">
                  <c:v>101.71</c:v>
                </c:pt>
                <c:pt idx="90">
                  <c:v>5203.5200000000004</c:v>
                </c:pt>
                <c:pt idx="91">
                  <c:v>25267.499999999996</c:v>
                </c:pt>
                <c:pt idx="92">
                  <c:v>67267.77</c:v>
                </c:pt>
                <c:pt idx="93">
                  <c:v>10775.669999999998</c:v>
                </c:pt>
                <c:pt idx="94">
                  <c:v>16890.22</c:v>
                </c:pt>
                <c:pt idx="95">
                  <c:v>13355.85</c:v>
                </c:pt>
                <c:pt idx="96">
                  <c:v>3637.02</c:v>
                </c:pt>
                <c:pt idx="97">
                  <c:v>19709.510000000002</c:v>
                </c:pt>
                <c:pt idx="98">
                  <c:v>13636.130000000001</c:v>
                </c:pt>
                <c:pt idx="99">
                  <c:v>954.94</c:v>
                </c:pt>
                <c:pt idx="100">
                  <c:v>490</c:v>
                </c:pt>
                <c:pt idx="101">
                  <c:v>3318.9299999999994</c:v>
                </c:pt>
                <c:pt idx="102">
                  <c:v>1809.72</c:v>
                </c:pt>
                <c:pt idx="103">
                  <c:v>6553.25</c:v>
                </c:pt>
                <c:pt idx="104">
                  <c:v>5886.630000000001</c:v>
                </c:pt>
                <c:pt idx="105">
                  <c:v>13273.29</c:v>
                </c:pt>
                <c:pt idx="106">
                  <c:v>10317.049999999999</c:v>
                </c:pt>
                <c:pt idx="107">
                  <c:v>7818.3</c:v>
                </c:pt>
                <c:pt idx="108">
                  <c:v>19795.489999999998</c:v>
                </c:pt>
                <c:pt idx="109">
                  <c:v>23413.18</c:v>
                </c:pt>
                <c:pt idx="110">
                  <c:v>2565.9</c:v>
                </c:pt>
                <c:pt idx="111">
                  <c:v>10621.21</c:v>
                </c:pt>
                <c:pt idx="112">
                  <c:v>2152.5299999999997</c:v>
                </c:pt>
                <c:pt idx="113">
                  <c:v>37768.200000000004</c:v>
                </c:pt>
                <c:pt idx="114">
                  <c:v>12354.359999999999</c:v>
                </c:pt>
                <c:pt idx="115">
                  <c:v>5296.63</c:v>
                </c:pt>
                <c:pt idx="116">
                  <c:v>31319.000000000007</c:v>
                </c:pt>
                <c:pt idx="117">
                  <c:v>3561.5900000000006</c:v>
                </c:pt>
                <c:pt idx="118">
                  <c:v>9015.7999999999993</c:v>
                </c:pt>
                <c:pt idx="119">
                  <c:v>1701.6</c:v>
                </c:pt>
                <c:pt idx="120">
                  <c:v>12530.77</c:v>
                </c:pt>
                <c:pt idx="121">
                  <c:v>21562.16</c:v>
                </c:pt>
                <c:pt idx="122">
                  <c:v>7375.22</c:v>
                </c:pt>
                <c:pt idx="123">
                  <c:v>25136.13</c:v>
                </c:pt>
                <c:pt idx="124">
                  <c:v>992.06999999999994</c:v>
                </c:pt>
                <c:pt idx="125">
                  <c:v>3652.4900000000002</c:v>
                </c:pt>
                <c:pt idx="126">
                  <c:v>8591.7799999999988</c:v>
                </c:pt>
                <c:pt idx="127">
                  <c:v>909.09</c:v>
                </c:pt>
                <c:pt idx="128">
                  <c:v>4957.99</c:v>
                </c:pt>
                <c:pt idx="129">
                  <c:v>10693.7</c:v>
                </c:pt>
                <c:pt idx="130">
                  <c:v>6177.1699999999992</c:v>
                </c:pt>
                <c:pt idx="131">
                  <c:v>2629.9400000000005</c:v>
                </c:pt>
                <c:pt idx="132">
                  <c:v>7935.95</c:v>
                </c:pt>
                <c:pt idx="133">
                  <c:v>6688.9899999999989</c:v>
                </c:pt>
                <c:pt idx="134">
                  <c:v>10835.31</c:v>
                </c:pt>
                <c:pt idx="135">
                  <c:v>7930.9</c:v>
                </c:pt>
                <c:pt idx="136">
                  <c:v>1916.8</c:v>
                </c:pt>
                <c:pt idx="137">
                  <c:v>7445.03</c:v>
                </c:pt>
                <c:pt idx="138">
                  <c:v>24061.33</c:v>
                </c:pt>
                <c:pt idx="139">
                  <c:v>6585.4</c:v>
                </c:pt>
                <c:pt idx="140">
                  <c:v>13664.44</c:v>
                </c:pt>
                <c:pt idx="141">
                  <c:v>20716.77</c:v>
                </c:pt>
                <c:pt idx="142">
                  <c:v>11562.93</c:v>
                </c:pt>
                <c:pt idx="143">
                  <c:v>12568.219999999998</c:v>
                </c:pt>
                <c:pt idx="144">
                  <c:v>3439.7799999999993</c:v>
                </c:pt>
                <c:pt idx="145">
                  <c:v>1071.55</c:v>
                </c:pt>
                <c:pt idx="146">
                  <c:v>5378.71</c:v>
                </c:pt>
                <c:pt idx="147">
                  <c:v>36735.800000000003</c:v>
                </c:pt>
                <c:pt idx="148">
                  <c:v>4782.83</c:v>
                </c:pt>
                <c:pt idx="149">
                  <c:v>6929.8200000000006</c:v>
                </c:pt>
                <c:pt idx="150">
                  <c:v>4790.6899999999996</c:v>
                </c:pt>
                <c:pt idx="151">
                  <c:v>10096.130000000001</c:v>
                </c:pt>
                <c:pt idx="152">
                  <c:v>4178.5700000000006</c:v>
                </c:pt>
                <c:pt idx="153">
                  <c:v>30105.889999999996</c:v>
                </c:pt>
                <c:pt idx="154">
                  <c:v>23121.019999999997</c:v>
                </c:pt>
                <c:pt idx="155">
                  <c:v>16260.810000000001</c:v>
                </c:pt>
                <c:pt idx="156">
                  <c:v>5137.93</c:v>
                </c:pt>
                <c:pt idx="157">
                  <c:v>1229.0700000000002</c:v>
                </c:pt>
                <c:pt idx="158">
                  <c:v>1807.72</c:v>
                </c:pt>
                <c:pt idx="159">
                  <c:v>19228.73</c:v>
                </c:pt>
                <c:pt idx="160">
                  <c:v>26689.089999999997</c:v>
                </c:pt>
                <c:pt idx="161">
                  <c:v>10284.630000000001</c:v>
                </c:pt>
                <c:pt idx="162">
                  <c:v>26719.229999999996</c:v>
                </c:pt>
                <c:pt idx="163">
                  <c:v>3011.6000000000004</c:v>
                </c:pt>
                <c:pt idx="164">
                  <c:v>3219.8900000000003</c:v>
                </c:pt>
                <c:pt idx="165">
                  <c:v>3968.5299999999993</c:v>
                </c:pt>
                <c:pt idx="166">
                  <c:v>10185.36</c:v>
                </c:pt>
                <c:pt idx="167">
                  <c:v>12684.679999999998</c:v>
                </c:pt>
                <c:pt idx="168">
                  <c:v>49028.219999999994</c:v>
                </c:pt>
                <c:pt idx="169">
                  <c:v>2367.9900000000002</c:v>
                </c:pt>
                <c:pt idx="170">
                  <c:v>13650.95</c:v>
                </c:pt>
                <c:pt idx="171">
                  <c:v>15196.84</c:v>
                </c:pt>
                <c:pt idx="172">
                  <c:v>572.28</c:v>
                </c:pt>
                <c:pt idx="173">
                  <c:v>10768.77</c:v>
                </c:pt>
                <c:pt idx="174">
                  <c:v>7888.86</c:v>
                </c:pt>
                <c:pt idx="175">
                  <c:v>338.41</c:v>
                </c:pt>
                <c:pt idx="176">
                  <c:v>7990.0900000000011</c:v>
                </c:pt>
                <c:pt idx="177">
                  <c:v>3635.91</c:v>
                </c:pt>
                <c:pt idx="178">
                  <c:v>20508.900000000001</c:v>
                </c:pt>
              </c:numCache>
            </c:numRef>
          </c:val>
          <c:smooth val="0"/>
          <c:extLst>
            <c:ext xmlns:c16="http://schemas.microsoft.com/office/drawing/2014/chart" uri="{C3380CC4-5D6E-409C-BE32-E72D297353CC}">
              <c16:uniqueId val="{00000000-FE0D-4C4C-A5F1-5B5AD2B751E0}"/>
            </c:ext>
          </c:extLst>
        </c:ser>
        <c:dLbls>
          <c:showLegendKey val="0"/>
          <c:showVal val="0"/>
          <c:showCatName val="0"/>
          <c:showSerName val="0"/>
          <c:showPercent val="0"/>
          <c:showBubbleSize val="0"/>
        </c:dLbls>
        <c:smooth val="0"/>
        <c:axId val="762093984"/>
        <c:axId val="762086112"/>
      </c:lineChart>
      <c:catAx>
        <c:axId val="76209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86112"/>
        <c:crosses val="autoZero"/>
        <c:auto val="1"/>
        <c:lblAlgn val="ctr"/>
        <c:lblOffset val="100"/>
        <c:noMultiLvlLbl val="0"/>
      </c:catAx>
      <c:valAx>
        <c:axId val="762086112"/>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9398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dashboards and data.xlsx]Manager Performance!PivotTable5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69203849518812"/>
          <c:y val="7.407407407407407E-2"/>
          <c:w val="0.71427537182852141"/>
          <c:h val="0.8416746864975212"/>
        </c:manualLayout>
      </c:layout>
      <c:barChart>
        <c:barDir val="col"/>
        <c:grouping val="clustered"/>
        <c:varyColors val="0"/>
        <c:ser>
          <c:idx val="0"/>
          <c:order val="0"/>
          <c:tx>
            <c:strRef>
              <c:f>'Manager Performance'!$B$3:$B$4</c:f>
              <c:strCache>
                <c:ptCount val="1"/>
                <c:pt idx="0">
                  <c:v>Chris</c:v>
                </c:pt>
              </c:strCache>
            </c:strRef>
          </c:tx>
          <c:spPr>
            <a:solidFill>
              <a:schemeClr val="accent1"/>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Performance'!$B$5:$B$11</c:f>
              <c:numCache>
                <c:formatCode>[$$-409]#,##0</c:formatCode>
                <c:ptCount val="6"/>
                <c:pt idx="0">
                  <c:v>59702.73</c:v>
                </c:pt>
                <c:pt idx="1">
                  <c:v>70282.439999999973</c:v>
                </c:pt>
                <c:pt idx="2">
                  <c:v>62075.31</c:v>
                </c:pt>
                <c:pt idx="3">
                  <c:v>64058.379999999983</c:v>
                </c:pt>
                <c:pt idx="4">
                  <c:v>79253.140000000058</c:v>
                </c:pt>
                <c:pt idx="5">
                  <c:v>106073.62000000001</c:v>
                </c:pt>
              </c:numCache>
            </c:numRef>
          </c:val>
          <c:extLst>
            <c:ext xmlns:c16="http://schemas.microsoft.com/office/drawing/2014/chart" uri="{C3380CC4-5D6E-409C-BE32-E72D297353CC}">
              <c16:uniqueId val="{00000000-F4FB-4D51-828B-3C020E95CE51}"/>
            </c:ext>
          </c:extLst>
        </c:ser>
        <c:ser>
          <c:idx val="1"/>
          <c:order val="1"/>
          <c:tx>
            <c:strRef>
              <c:f>'Manager Performance'!$C$3:$C$4</c:f>
              <c:strCache>
                <c:ptCount val="1"/>
                <c:pt idx="0">
                  <c:v>Erin</c:v>
                </c:pt>
              </c:strCache>
            </c:strRef>
          </c:tx>
          <c:spPr>
            <a:solidFill>
              <a:schemeClr val="accent2"/>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Performance'!$C$5:$C$11</c:f>
              <c:numCache>
                <c:formatCode>[$$-409]#,##0</c:formatCode>
                <c:ptCount val="6"/>
                <c:pt idx="0">
                  <c:v>59185.16</c:v>
                </c:pt>
                <c:pt idx="1">
                  <c:v>69109.8</c:v>
                </c:pt>
                <c:pt idx="2">
                  <c:v>59137.039999999994</c:v>
                </c:pt>
                <c:pt idx="3">
                  <c:v>189208.29000000004</c:v>
                </c:pt>
                <c:pt idx="4">
                  <c:v>84858.810000000012</c:v>
                </c:pt>
                <c:pt idx="5">
                  <c:v>123225.08999999997</c:v>
                </c:pt>
              </c:numCache>
            </c:numRef>
          </c:val>
          <c:extLst>
            <c:ext xmlns:c16="http://schemas.microsoft.com/office/drawing/2014/chart" uri="{C3380CC4-5D6E-409C-BE32-E72D297353CC}">
              <c16:uniqueId val="{00000000-3F47-46C3-A581-9B28126980F6}"/>
            </c:ext>
          </c:extLst>
        </c:ser>
        <c:ser>
          <c:idx val="2"/>
          <c:order val="2"/>
          <c:tx>
            <c:strRef>
              <c:f>'Manager Performance'!$D$3:$D$4</c:f>
              <c:strCache>
                <c:ptCount val="1"/>
                <c:pt idx="0">
                  <c:v>Sam</c:v>
                </c:pt>
              </c:strCache>
            </c:strRef>
          </c:tx>
          <c:spPr>
            <a:solidFill>
              <a:schemeClr val="accent3"/>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Performance'!$D$5:$D$11</c:f>
              <c:numCache>
                <c:formatCode>[$$-409]#,##0</c:formatCode>
                <c:ptCount val="6"/>
                <c:pt idx="0">
                  <c:v>73062.34</c:v>
                </c:pt>
                <c:pt idx="1">
                  <c:v>31754.39</c:v>
                </c:pt>
                <c:pt idx="2">
                  <c:v>77874.78</c:v>
                </c:pt>
                <c:pt idx="3">
                  <c:v>58285.109999999986</c:v>
                </c:pt>
                <c:pt idx="4">
                  <c:v>50887.390000000007</c:v>
                </c:pt>
                <c:pt idx="5">
                  <c:v>49464.309999999976</c:v>
                </c:pt>
              </c:numCache>
            </c:numRef>
          </c:val>
          <c:extLst>
            <c:ext xmlns:c16="http://schemas.microsoft.com/office/drawing/2014/chart" uri="{C3380CC4-5D6E-409C-BE32-E72D297353CC}">
              <c16:uniqueId val="{00000001-3F47-46C3-A581-9B28126980F6}"/>
            </c:ext>
          </c:extLst>
        </c:ser>
        <c:ser>
          <c:idx val="3"/>
          <c:order val="3"/>
          <c:tx>
            <c:strRef>
              <c:f>'Manager Performance'!$E$3:$E$4</c:f>
              <c:strCache>
                <c:ptCount val="1"/>
                <c:pt idx="0">
                  <c:v>William</c:v>
                </c:pt>
              </c:strCache>
            </c:strRef>
          </c:tx>
          <c:spPr>
            <a:solidFill>
              <a:schemeClr val="accent4"/>
            </a:solidFill>
            <a:ln>
              <a:noFill/>
            </a:ln>
            <a:effectLst/>
          </c:spPr>
          <c:invertIfNegative val="0"/>
          <c:cat>
            <c:strRef>
              <c:f>'Manager Performance'!$A$5:$A$11</c:f>
              <c:strCache>
                <c:ptCount val="6"/>
                <c:pt idx="0">
                  <c:v>Jan</c:v>
                </c:pt>
                <c:pt idx="1">
                  <c:v>Feb</c:v>
                </c:pt>
                <c:pt idx="2">
                  <c:v>Mar</c:v>
                </c:pt>
                <c:pt idx="3">
                  <c:v>Apr</c:v>
                </c:pt>
                <c:pt idx="4">
                  <c:v>May</c:v>
                </c:pt>
                <c:pt idx="5">
                  <c:v>Jun</c:v>
                </c:pt>
              </c:strCache>
            </c:strRef>
          </c:cat>
          <c:val>
            <c:numRef>
              <c:f>'Manager Performance'!$E$5:$E$11</c:f>
              <c:numCache>
                <c:formatCode>[$$-409]#,##0</c:formatCode>
                <c:ptCount val="6"/>
                <c:pt idx="0">
                  <c:v>73048.319999999992</c:v>
                </c:pt>
                <c:pt idx="1">
                  <c:v>154355.81000000003</c:v>
                </c:pt>
                <c:pt idx="2">
                  <c:v>66080</c:v>
                </c:pt>
                <c:pt idx="3">
                  <c:v>72477.409999999974</c:v>
                </c:pt>
                <c:pt idx="4">
                  <c:v>75231.509999999995</c:v>
                </c:pt>
                <c:pt idx="5">
                  <c:v>72833.589999999967</c:v>
                </c:pt>
              </c:numCache>
            </c:numRef>
          </c:val>
          <c:extLst>
            <c:ext xmlns:c16="http://schemas.microsoft.com/office/drawing/2014/chart" uri="{C3380CC4-5D6E-409C-BE32-E72D297353CC}">
              <c16:uniqueId val="{00000002-3F47-46C3-A581-9B28126980F6}"/>
            </c:ext>
          </c:extLst>
        </c:ser>
        <c:dLbls>
          <c:showLegendKey val="0"/>
          <c:showVal val="0"/>
          <c:showCatName val="0"/>
          <c:showSerName val="0"/>
          <c:showPercent val="0"/>
          <c:showBubbleSize val="0"/>
        </c:dLbls>
        <c:gapWidth val="219"/>
        <c:overlap val="-27"/>
        <c:axId val="767681704"/>
        <c:axId val="767684328"/>
      </c:barChart>
      <c:catAx>
        <c:axId val="767681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684328"/>
        <c:crosses val="autoZero"/>
        <c:auto val="1"/>
        <c:lblAlgn val="ctr"/>
        <c:lblOffset val="100"/>
        <c:noMultiLvlLbl val="0"/>
      </c:catAx>
      <c:valAx>
        <c:axId val="767684328"/>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7681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[Data Analysis dashboards and data.xlsx]Order Share!PivotTable6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a:solidFill>
                  <a:schemeClr val="tx1"/>
                </a:solidFill>
                <a:latin typeface="Times New Roman" panose="02020603050405020304" pitchFamily="18" charset="0"/>
                <a:cs typeface="Times New Roman" panose="02020603050405020304" pitchFamily="18" charset="0"/>
              </a:rPr>
              <a:t>Priority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w="19050">
            <a:solidFill>
              <a:schemeClr val="lt1"/>
            </a:solidFill>
          </a:ln>
          <a:effectLst/>
        </c:spPr>
      </c:pivotFmt>
      <c:pivotFmt>
        <c:idx val="2"/>
        <c:spPr>
          <a:solidFill>
            <a:schemeClr val="accent6">
              <a:lumMod val="20000"/>
              <a:lumOff val="80000"/>
            </a:schemeClr>
          </a:solidFill>
          <a:ln w="19050">
            <a:solidFill>
              <a:schemeClr val="lt1"/>
            </a:solidFill>
          </a:ln>
          <a:effectLst/>
        </c:spPr>
      </c:pivotFmt>
      <c:pivotFmt>
        <c:idx val="3"/>
        <c:spPr>
          <a:solidFill>
            <a:schemeClr val="accent6">
              <a:lumMod val="40000"/>
              <a:lumOff val="60000"/>
            </a:schemeClr>
          </a:solidFill>
          <a:ln w="19050">
            <a:solidFill>
              <a:schemeClr val="lt1"/>
            </a:solidFill>
          </a:ln>
          <a:effectLst/>
        </c:spPr>
      </c:pivotFmt>
      <c:pivotFmt>
        <c:idx val="4"/>
        <c:spPr>
          <a:solidFill>
            <a:schemeClr val="accent6">
              <a:lumMod val="75000"/>
            </a:schemeClr>
          </a:solidFill>
          <a:ln w="19050">
            <a:solidFill>
              <a:schemeClr val="lt1"/>
            </a:solidFill>
          </a:ln>
          <a:effectLst/>
        </c:spPr>
      </c:pivotFmt>
      <c:pivotFmt>
        <c:idx val="5"/>
        <c:spPr>
          <a:solidFill>
            <a:schemeClr val="accent6">
              <a:lumMod val="50000"/>
            </a:schemeClr>
          </a:solidFill>
          <a:ln w="19050">
            <a:solidFill>
              <a:schemeClr val="lt1"/>
            </a:solidFill>
          </a:ln>
          <a:effectLst/>
        </c:spPr>
      </c:pivotFmt>
    </c:pivotFmts>
    <c:plotArea>
      <c:layout/>
      <c:doughnutChart>
        <c:varyColors val="1"/>
        <c:ser>
          <c:idx val="0"/>
          <c:order val="0"/>
          <c:tx>
            <c:strRef>
              <c:f>'Order Share'!$B$3</c:f>
              <c:strCache>
                <c:ptCount val="1"/>
                <c:pt idx="0">
                  <c:v>Total</c:v>
                </c:pt>
              </c:strCache>
            </c:strRef>
          </c:tx>
          <c:explosion val="2"/>
          <c:dPt>
            <c:idx val="0"/>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1-9614-42E0-BB7C-69A6362D2F8D}"/>
              </c:ext>
            </c:extLst>
          </c:dPt>
          <c:dPt>
            <c:idx val="1"/>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6F24-459D-AC72-3E7CA198B476}"/>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9614-42E0-BB7C-69A6362D2F8D}"/>
              </c:ext>
            </c:extLst>
          </c:dPt>
          <c:dPt>
            <c:idx val="3"/>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2-6F24-459D-AC72-3E7CA198B476}"/>
              </c:ext>
            </c:extLst>
          </c:dPt>
          <c:dPt>
            <c:idx val="4"/>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6F24-459D-AC72-3E7CA198B476}"/>
              </c:ext>
            </c:extLst>
          </c:dPt>
          <c:cat>
            <c:strRef>
              <c:f>'Order Share'!$A$4:$A$9</c:f>
              <c:strCache>
                <c:ptCount val="5"/>
                <c:pt idx="0">
                  <c:v>Medium</c:v>
                </c:pt>
                <c:pt idx="1">
                  <c:v>Critical</c:v>
                </c:pt>
                <c:pt idx="2">
                  <c:v>High</c:v>
                </c:pt>
                <c:pt idx="3">
                  <c:v>Not Specified</c:v>
                </c:pt>
                <c:pt idx="4">
                  <c:v>Low</c:v>
                </c:pt>
              </c:strCache>
            </c:strRef>
          </c:cat>
          <c:val>
            <c:numRef>
              <c:f>'Order Share'!$B$4:$B$9</c:f>
              <c:numCache>
                <c:formatCode>0.00%</c:formatCode>
                <c:ptCount val="5"/>
                <c:pt idx="0">
                  <c:v>0.19369834710743802</c:v>
                </c:pt>
                <c:pt idx="1">
                  <c:v>0.19886363636363635</c:v>
                </c:pt>
                <c:pt idx="2">
                  <c:v>0.20041322314049587</c:v>
                </c:pt>
                <c:pt idx="3">
                  <c:v>0.2024793388429752</c:v>
                </c:pt>
                <c:pt idx="4">
                  <c:v>0.20454545454545456</c:v>
                </c:pt>
              </c:numCache>
            </c:numRef>
          </c:val>
          <c:extLst>
            <c:ext xmlns:c16="http://schemas.microsoft.com/office/drawing/2014/chart" uri="{C3380CC4-5D6E-409C-BE32-E72D297353CC}">
              <c16:uniqueId val="{00000000-6F24-459D-AC72-3E7CA198B476}"/>
            </c:ext>
          </c:extLst>
        </c:ser>
        <c:dLbls>
          <c:showLegendKey val="0"/>
          <c:showVal val="0"/>
          <c:showCatName val="0"/>
          <c:showSerName val="0"/>
          <c:showPercent val="0"/>
          <c:showBubbleSize val="0"/>
          <c:showLeaderLines val="1"/>
        </c:dLbls>
        <c:firstSliceAng val="0"/>
        <c:holeSize val="2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[Data Analysis dashboards and data.xlsx]Shipping Charges!PivotTable7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latin typeface="Times New Roman" panose="02020603050405020304" pitchFamily="18" charset="0"/>
                <a:cs typeface="Times New Roman" panose="02020603050405020304" pitchFamily="18" charset="0"/>
              </a:rPr>
              <a:t>Shipping Charges</a:t>
            </a:r>
          </a:p>
          <a:p>
            <a:pPr>
              <a:defRPr/>
            </a:pPr>
            <a:endParaRPr lang="en-US" sz="1400">
              <a:latin typeface="Times New Roman" panose="02020603050405020304" pitchFamily="18" charset="0"/>
              <a:cs typeface="Times New Roman" panose="02020603050405020304" pitchFamily="18" charset="0"/>
            </a:endParaRPr>
          </a:p>
        </c:rich>
      </c:tx>
      <c:layout>
        <c:manualLayout>
          <c:xMode val="edge"/>
          <c:yMode val="edge"/>
          <c:x val="0.38322316232135739"/>
          <c:y val="2.11081794195250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'Shipping Charges'!$B$3</c:f>
              <c:strCache>
                <c:ptCount val="1"/>
                <c:pt idx="0">
                  <c:v>Total</c:v>
                </c:pt>
              </c:strCache>
            </c:strRef>
          </c:tx>
          <c:spPr>
            <a:solidFill>
              <a:schemeClr val="accent6"/>
            </a:solidFill>
            <a:ln>
              <a:noFill/>
            </a:ln>
            <a:effectLst/>
          </c:spPr>
          <c:invertIfNegative val="0"/>
          <c:cat>
            <c:strRef>
              <c:f>'Shipping Charges'!$A$4:$A$21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'Shipping Charges'!$B$4:$B$21</c:f>
              <c:numCache>
                <c:formatCode>[$$-409]#,##0.00</c:formatCode>
                <c:ptCount val="17"/>
                <c:pt idx="0">
                  <c:v>1589.65</c:v>
                </c:pt>
                <c:pt idx="1">
                  <c:v>1493.3600000000006</c:v>
                </c:pt>
                <c:pt idx="2">
                  <c:v>1957.71</c:v>
                </c:pt>
                <c:pt idx="3">
                  <c:v>3560.5899999999997</c:v>
                </c:pt>
                <c:pt idx="4">
                  <c:v>1094.8399999999999</c:v>
                </c:pt>
                <c:pt idx="5">
                  <c:v>476.99000000000007</c:v>
                </c:pt>
                <c:pt idx="6">
                  <c:v>334.03</c:v>
                </c:pt>
                <c:pt idx="7">
                  <c:v>93.029999999999916</c:v>
                </c:pt>
                <c:pt idx="8">
                  <c:v>1942.0300000000009</c:v>
                </c:pt>
                <c:pt idx="9">
                  <c:v>1903.6400000000006</c:v>
                </c:pt>
                <c:pt idx="10">
                  <c:v>1777.1899999999989</c:v>
                </c:pt>
                <c:pt idx="11">
                  <c:v>498.15999999999991</c:v>
                </c:pt>
                <c:pt idx="12">
                  <c:v>46.54</c:v>
                </c:pt>
                <c:pt idx="13">
                  <c:v>163.94999999999996</c:v>
                </c:pt>
                <c:pt idx="14">
                  <c:v>2349.5399999999986</c:v>
                </c:pt>
                <c:pt idx="15">
                  <c:v>4397.5099999999984</c:v>
                </c:pt>
                <c:pt idx="16">
                  <c:v>1069.6700000000005</c:v>
                </c:pt>
              </c:numCache>
            </c:numRef>
          </c:val>
          <c:extLst>
            <c:ext xmlns:c16="http://schemas.microsoft.com/office/drawing/2014/chart" uri="{C3380CC4-5D6E-409C-BE32-E72D297353CC}">
              <c16:uniqueId val="{00000000-7363-48F9-8DD9-89892E990B47}"/>
            </c:ext>
          </c:extLst>
        </c:ser>
        <c:dLbls>
          <c:showLegendKey val="0"/>
          <c:showVal val="0"/>
          <c:showCatName val="0"/>
          <c:showSerName val="0"/>
          <c:showPercent val="0"/>
          <c:showBubbleSize val="0"/>
        </c:dLbls>
        <c:gapWidth val="182"/>
        <c:axId val="762066104"/>
        <c:axId val="762067416"/>
      </c:barChart>
      <c:catAx>
        <c:axId val="762066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67416"/>
        <c:crosses val="autoZero"/>
        <c:auto val="1"/>
        <c:lblAlgn val="ctr"/>
        <c:lblOffset val="100"/>
        <c:noMultiLvlLbl val="0"/>
      </c:catAx>
      <c:valAx>
        <c:axId val="762067416"/>
        <c:scaling>
          <c:orientation val="minMax"/>
        </c:scaling>
        <c:delete val="0"/>
        <c:axPos val="b"/>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66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[Data Analysis dashboards and data.xlsx]Revenue!PivotTable8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Revenue!$B$3</c:f>
              <c:strCache>
                <c:ptCount val="1"/>
                <c:pt idx="0">
                  <c:v>Total</c:v>
                </c:pt>
              </c:strCache>
            </c:strRef>
          </c:tx>
          <c:spPr>
            <a:solidFill>
              <a:schemeClr val="accent6"/>
            </a:solidFill>
            <a:ln>
              <a:noFill/>
            </a:ln>
            <a:effectLst/>
          </c:spPr>
          <c:invertIfNegative val="0"/>
          <c:cat>
            <c:strRef>
              <c:f>Revenue!$A$4:$A$21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Revenue!$B$4:$B$21</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8824.3905639999939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6="http://schemas.microsoft.com/office/drawing/2014/chart" uri="{C3380CC4-5D6E-409C-BE32-E72D297353CC}">
              <c16:uniqueId val="{00000000-D507-4168-BF24-D918DCC6636E}"/>
            </c:ext>
          </c:extLst>
        </c:ser>
        <c:dLbls>
          <c:showLegendKey val="0"/>
          <c:showVal val="0"/>
          <c:showCatName val="0"/>
          <c:showSerName val="0"/>
          <c:showPercent val="0"/>
          <c:showBubbleSize val="0"/>
        </c:dLbls>
        <c:gapWidth val="182"/>
        <c:axId val="870334976"/>
        <c:axId val="870335304"/>
      </c:barChart>
      <c:catAx>
        <c:axId val="87033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335304"/>
        <c:crosses val="autoZero"/>
        <c:auto val="1"/>
        <c:lblAlgn val="ctr"/>
        <c:lblOffset val="100"/>
        <c:noMultiLvlLbl val="0"/>
      </c:catAx>
      <c:valAx>
        <c:axId val="870335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334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dashboards and data.xlsx]Shipping Expenses!PivotTable1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w="19050">
            <a:solidFill>
              <a:schemeClr val="lt1"/>
            </a:solidFill>
          </a:ln>
          <a:effectLst/>
        </c:spPr>
      </c:pivotFmt>
      <c:pivotFmt>
        <c:idx val="2"/>
        <c:spPr>
          <a:solidFill>
            <a:schemeClr val="accent6">
              <a:lumMod val="60000"/>
              <a:lumOff val="40000"/>
            </a:schemeClr>
          </a:solidFill>
          <a:ln w="19050">
            <a:solidFill>
              <a:schemeClr val="lt1"/>
            </a:solidFill>
          </a:ln>
          <a:effectLst/>
        </c:spPr>
      </c:pivotFmt>
      <c:pivotFmt>
        <c:idx val="3"/>
        <c:spPr>
          <a:solidFill>
            <a:schemeClr val="accent6">
              <a:lumMod val="75000"/>
            </a:schemeClr>
          </a:solidFill>
          <a:ln w="19050">
            <a:solidFill>
              <a:schemeClr val="lt1"/>
            </a:solidFill>
          </a:ln>
          <a:effectLst/>
        </c:spPr>
      </c:pivotFmt>
    </c:pivotFmts>
    <c:plotArea>
      <c:layout/>
      <c:doughnutChart>
        <c:varyColors val="1"/>
        <c:ser>
          <c:idx val="0"/>
          <c:order val="0"/>
          <c:tx>
            <c:strRef>
              <c:f>'Shipping Expenses'!$B$3</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E2E-4939-B0A6-0A7EBEA52C1F}"/>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2-FE2E-4939-B0A6-0A7EBEA52C1F}"/>
              </c:ext>
            </c:extLst>
          </c:dPt>
          <c:dPt>
            <c:idx val="2"/>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1-FE2E-4939-B0A6-0A7EBEA52C1F}"/>
              </c:ext>
            </c:extLst>
          </c:dPt>
          <c:cat>
            <c:strRef>
              <c:f>'Shipping Expenses'!$A$4:$A$7</c:f>
              <c:strCache>
                <c:ptCount val="3"/>
                <c:pt idx="0">
                  <c:v>Delivery Truck</c:v>
                </c:pt>
                <c:pt idx="1">
                  <c:v>Express Air</c:v>
                </c:pt>
                <c:pt idx="2">
                  <c:v>Regular Air</c:v>
                </c:pt>
              </c:strCache>
            </c:strRef>
          </c:cat>
          <c:val>
            <c:numRef>
              <c:f>'Shipping Expenses'!$B$4:$B$7</c:f>
              <c:numCache>
                <c:formatCode>0.00%</c:formatCode>
                <c:ptCount val="3"/>
                <c:pt idx="0">
                  <c:v>0.47832529174578037</c:v>
                </c:pt>
                <c:pt idx="1">
                  <c:v>8.6145666614003566E-2</c:v>
                </c:pt>
                <c:pt idx="2">
                  <c:v>0.43552904164021605</c:v>
                </c:pt>
              </c:numCache>
            </c:numRef>
          </c:val>
          <c:extLst>
            <c:ext xmlns:c16="http://schemas.microsoft.com/office/drawing/2014/chart" uri="{C3380CC4-5D6E-409C-BE32-E72D297353CC}">
              <c16:uniqueId val="{00000000-FE2E-4939-B0A6-0A7EBEA52C1F}"/>
            </c:ext>
          </c:extLst>
        </c:ser>
        <c:dLbls>
          <c:showLegendKey val="0"/>
          <c:showVal val="0"/>
          <c:showCatName val="0"/>
          <c:showSerName val="0"/>
          <c:showPercent val="0"/>
          <c:showBubbleSize val="0"/>
          <c:showLeaderLines val="1"/>
        </c:dLbls>
        <c:firstSliceAng val="175"/>
        <c:holeSize val="4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[Data Analysis dashboards and data.xlsx]Revenue !PivotTable2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143387981284093"/>
          <c:y val="0.10168640684620305"/>
          <c:w val="0.649928485693545"/>
          <c:h val="0.81776395597609119"/>
        </c:manualLayout>
      </c:layout>
      <c:barChart>
        <c:barDir val="bar"/>
        <c:grouping val="clustered"/>
        <c:varyColors val="0"/>
        <c:ser>
          <c:idx val="0"/>
          <c:order val="0"/>
          <c:tx>
            <c:strRef>
              <c:f>'Revenue '!$B$3</c:f>
              <c:strCache>
                <c:ptCount val="1"/>
                <c:pt idx="0">
                  <c:v>Total</c:v>
                </c:pt>
              </c:strCache>
            </c:strRef>
          </c:tx>
          <c:spPr>
            <a:solidFill>
              <a:schemeClr val="accent6"/>
            </a:solidFill>
            <a:ln>
              <a:noFill/>
            </a:ln>
            <a:effectLst/>
          </c:spPr>
          <c:invertIfNegative val="0"/>
          <c:cat>
            <c:strRef>
              <c:f>'Revenue '!$A$4:$A$21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'Revenue '!$B$4:$B$21</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8824.3905639999939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6="http://schemas.microsoft.com/office/drawing/2014/chart" uri="{C3380CC4-5D6E-409C-BE32-E72D297353CC}">
              <c16:uniqueId val="{00000000-CB8D-4216-8727-5204D6FF93C8}"/>
            </c:ext>
          </c:extLst>
        </c:ser>
        <c:dLbls>
          <c:showLegendKey val="0"/>
          <c:showVal val="0"/>
          <c:showCatName val="0"/>
          <c:showSerName val="0"/>
          <c:showPercent val="0"/>
          <c:showBubbleSize val="0"/>
        </c:dLbls>
        <c:gapWidth val="182"/>
        <c:axId val="1033082920"/>
        <c:axId val="1033087512"/>
      </c:barChart>
      <c:catAx>
        <c:axId val="1033082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087512"/>
        <c:crosses val="autoZero"/>
        <c:auto val="1"/>
        <c:lblAlgn val="ctr"/>
        <c:lblOffset val="100"/>
        <c:noMultiLvlLbl val="0"/>
      </c:catAx>
      <c:valAx>
        <c:axId val="1033087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082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dashboards and data.xlsx]Top 10 Regions!PivotTable3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Staye wise Share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'Top 10 Regions'!$B$3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4B2-41B9-BCA9-720976BC0DA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4B2-41B9-BCA9-720976BC0DA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4B2-41B9-BCA9-720976BC0DA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4B2-41B9-BCA9-720976BC0DA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4B2-41B9-BCA9-720976BC0DA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4B2-41B9-BCA9-720976BC0DA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44B2-41B9-BCA9-720976BC0DA1}"/>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44B2-41B9-BCA9-720976BC0DA1}"/>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44B2-41B9-BCA9-720976BC0DA1}"/>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44B2-41B9-BCA9-720976BC0DA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10 Regions'!$A$4:$A$14</c:f>
              <c:strCache>
                <c:ptCount val="10"/>
                <c:pt idx="0">
                  <c:v>California</c:v>
                </c:pt>
                <c:pt idx="1">
                  <c:v>Colorado</c:v>
                </c:pt>
                <c:pt idx="2">
                  <c:v>District of Columbia</c:v>
                </c:pt>
                <c:pt idx="3">
                  <c:v>Georgia</c:v>
                </c:pt>
                <c:pt idx="4">
                  <c:v>Illinois</c:v>
                </c:pt>
                <c:pt idx="5">
                  <c:v>Michigan</c:v>
                </c:pt>
                <c:pt idx="6">
                  <c:v>New York</c:v>
                </c:pt>
                <c:pt idx="7">
                  <c:v>Ohio</c:v>
                </c:pt>
                <c:pt idx="8">
                  <c:v>Oregon</c:v>
                </c:pt>
                <c:pt idx="9">
                  <c:v>Texas</c:v>
                </c:pt>
              </c:strCache>
            </c:strRef>
          </c:cat>
          <c:val>
            <c:numRef>
              <c:f>'Top 10 Regions'!$B$4:$B$14</c:f>
              <c:numCache>
                <c:formatCode>[$$-409]#,##0.00</c:formatCode>
                <c:ptCount val="10"/>
                <c:pt idx="0">
                  <c:v>36187.568192000006</c:v>
                </c:pt>
                <c:pt idx="1">
                  <c:v>6965.4626600000011</c:v>
                </c:pt>
                <c:pt idx="2">
                  <c:v>11677.363099999999</c:v>
                </c:pt>
                <c:pt idx="3">
                  <c:v>8645.2074137499967</c:v>
                </c:pt>
                <c:pt idx="4">
                  <c:v>12321.579311999994</c:v>
                </c:pt>
                <c:pt idx="5">
                  <c:v>12307.551891600004</c:v>
                </c:pt>
                <c:pt idx="6">
                  <c:v>27611.943318600006</c:v>
                </c:pt>
                <c:pt idx="7">
                  <c:v>23410.842026000006</c:v>
                </c:pt>
                <c:pt idx="8">
                  <c:v>15291.572600000001</c:v>
                </c:pt>
                <c:pt idx="9">
                  <c:v>27288.38666</c:v>
                </c:pt>
              </c:numCache>
            </c:numRef>
          </c:val>
          <c:extLst>
            <c:ext xmlns:c16="http://schemas.microsoft.com/office/drawing/2014/chart" uri="{C3380CC4-5D6E-409C-BE32-E72D297353CC}">
              <c16:uniqueId val="{00000000-8CF0-4F93-8EAE-A0AA05409C3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4CFFBD82-4921-4124-B7D4-58078DC92372}">
          <cx:tx>
            <cx:txData>
              <cx:f>_xlchart.v5.2</cx:f>
              <cx:v>Sum of Sales</cx:v>
            </cx:txData>
          </cx:tx>
          <cx:dataId val="0"/>
          <cx:layoutPr>
            <cx:geography cultureLanguage="en-US" cultureRegion="IN" attribution="Powered by Bing">
              <cx:geoCache provider="{E9337A44-BEBE-4D9F-B70C-5C5E7DAFC167}">
                <cx:binary>1H1pb9u4t/dXKfr6UYYSSVH8484FRt7ieMnWNGnfCG6SkaiN2rdPf4/oJLZVd5qLycUDAwUrHh7K
lH4iz0rmvx6b/zyGz5vsUxOFcf6fx+bPz15RJP/544/80XuONvlZJB4zmcu/i7NHGf0h//5bPD7/
8ZRtahG7fxhIJ388epuseG4+//d/wd3cZ7mUj5tCyPi6fM7am+e8DIv8H9qONn3aPEUiHou8yMRj
of/5+a9w82MTbT5/eo4LUbRf2uT5z88HTJ8//TG81U8/+ymEkRXlE/TFxhkzTYoMbCHMdMTJ50+h
jN2XZs0yzyyCMOI6wcg0CTJff3u9iaD/OwakhrN5esqe8xweSP2/1/Fg9EBffv70KMu46F+aC+/v
z893sSienz7dFpviOf/8SeRytGUYyf4R7m7VM/9x+Nr/+78GBHgLA8oeMsNX9rumn4BZylLkYhN/
JDTojAM0OmLMYIgiZh1Cw/Uzi+ocUcswGMV8CM27hnQcnL2uA3iWf50kPH9lopMfCg45MzhGjGNm
GgZiCB+Co+v6GUwXk1OGOSMm4oN58/sBHYfm7UkGwPz1/SSB+fLcbGBOf9hypp8RE2YDNRA2CEPs
EBXOzzDGsJwxhEwL03612/70djX77WiOY/LSbYDIl4eTRGQts8L7NNpkMhQfOmPoGSxSmBpENzk3
dGuwnDF+plsUM44MCwN8unGIzfvHdRykYf8BWuvRSaL1VxZs4vxDpxA5s3gPENGZgU1sDHDixhnB
lmVS09RNY6sx7M+h94zoOEK7ngNs/ro5SWzuN7kH6mEh49cv+d/ra4SdEV03uGkRQiyDGDBL9vU1
3UBnlJqGaTKLQMFhBdxH531jOo7Pft8BQvenqRZcBuHGkx+qT8MqZxkmt0ApQzCHrIE+zdkZRRbM
G0MHvp9XufeM6Dg6u54DbC4XJzl7RptQ/C2zWHykSs3ODAoaNTLA4iEElrjB7NH5makzamCdY1AP
MKx9+7PnfWM6js9+3wFCo9OcPV+e4xhsuufn15f075c3TMHcxIDPHgD7yxuYoxjaiYVAse5nD339
7VcF7h1DOo7P3tMM4PmyPskJdOkJ+fp2/j0yBIHgwYjqJqKGsTVoDpABRwIIJp0zi1HOQD14/e0t
Mr8bzXFQtr0GeFyenyQeq03Whpv46fW9/HtMsHXGqQFwGIxtdebD5YyZZwwBJoCGjk2mVO795ew9
IzqOy67nAJvV+CSxmT3LzP1QSWOcmcQCW9O0LNLPhoGeZuEzUOAoBVA4B0E0dN68Y0DHkXnrOABm
dpoy5tX3+Un+/WkkwzL68aEowQRCJswLDmARzECa7K9pjJ0hMIJMCtKo17X1gRPnfzu444gdv8sA
vvFpmqcAmcw2Tx8oh/o1j1uUGMyiJswgPFThEGjghFk6Jjq4gRgeuHjeM6LjOO16DrAZXZ7kmjeS
oCs9FuKxLD5OJBH9DDyeFIF1Y0LMAA3XPQZqArZAg9OxpR/xwL1zUL9CaO+JhiB9OUmQxs/hpt5k
H6li8zOELNCce2WOUZgpg0WPggsVPNZgxeognfo1cV9neM+AjqOz6zmAZjw5SWjuWwnBOff19fx7
dY4YsLSBXQPagmUiDKr2ITIQCQLfjk4N0MN18DFQiDnsQ/OOAR1H5q3jAJj7bycJzGqT55tHr8yf
i+IDYwsAj05BWQAEIN7bKwyH8DBY+sAnyg3wvgE2P9mm7x7WcZAG3QdQrU5TvZuCeiCeNq/f8b+f
Q4Z1RrhBrZ2AOQTJAu81A4NJx4xQHRa4gUr3jgEdh+et4wCY6WnGs7fRkvEmkMUHotN7ryE+B2Ft
DnbPMeUNvAwmJwZHuqnrKvawv8K9d1THITrsPcBpPT7JtW7+BA7sj5s+hJxhiyMM6rVuEHDDDdY4
XSdnJoRNAR1uMVDjBuGF3w7nODIv3QaQzE8Tkrti430cIhhC1gYGnRlxSz9m7/SJBswCFg5y6ecs
kN+N5jgg214DPO6+nOQUWYk87/8lifhAWMCOgRg2uAd6Dbp3Q+87DiwII4DLhwAqCPylsKS9/vLW
GfrOIR3H5qDzAKLV7YlC9OgJd/ORcVKIYoMepjPQBswjVo5FwQ4Frygk8Cg5NAwkrMTvR/QreF57
DrGZnyQ28xDyQKT4SEUanYFsh8wpzBjvQ9mDDAOYPeA+YCaDLB1dadKHs+c9IzqOza7nAJv5aWpp
8/jpg3MO+RkHyY4wyHfcO64HJijE3wxLZ5xjvc8FHc6ad4znF8C8PsgQl9MMvc1l/ZFas3GGwCED
cQIE1udWmuxLGw6xBHAcgN6snNQ/uWx+N5pfQKKeYYjHaZqZi4/OkQIrE2aHQSH81ud49HkCB4hY
oEb3oQNmcBBAPwXefj+e45i89hugsjhNqb9+rj+tnhvx+IEGDCZnEKfB8MpBrKioziEyOjLPdAQp
7SZksysT9FC2vG9Mx9HZ7ztAaL06Sdm/AOO7fAza13f07/0zGFyYMCswuMe20n+QoQt6mQGi3wCl
mZA+BQcM0H0PwHtGdBydXc8BNotvJ4nNaiPiDwwLEHqGwbUMZubLTg/9cOKY/AzS1UDEbLPZVax0
H5jfDuc4Ki/dBpCsTjMisBJ99tHHesz6hCfImmYmIqCXKUvyQNKQM9DXYOeOZTG1DQFgO4DlPUP6
BTS7rkN4TlMru5Xl/01mO4YsAgwxabD2e5fyT/YMgoxq2CdiYb33Bfykn71/XMeBGvYfoHU7Os31
DXw2sszE6/f8AbIHtDLIiAbPzDabY4hTn9kOiVTgS7Mgq+pnV1rvePndiI4jtOs5wGZ1mqkDKxkX
H7rXDQIDCGNi6ZA6yBHImYH0gW0GkE8FmdMIQmxHDM93DOgXyLw+yRCY0/R1rp9/ZJs82HzcpOkT
OkBhg3AA7KaC7YZ90PlAAPEzCza7wfpnADqwSXEggN4zouPQ7HoOsFmfpnawfq42Hxnq7CMDkAIF
lg7i4K45ksxugheaEkgbME0TMnIGGbm/H8+vcNk+xxCVrycpZnqj7XwTJbBV5yOzbAg+M8FXA1lq
8OL75NtB/mefLMAgUdqCDFDGIEttYOe8e1i/wujgqYZQnWYCdf9OLp6z/PkD7VFIa4dMNJD6kHID
2z5+8uQwiHcyiFYj0kulnz2e7xvTr0F6fZ4hQhcnOZnun/Pi01cBqdQfu23HAuEP+0YJgi3XKuJ2
KIMsBLt2wGUNHlC1a2eYs/buYR3HadB9ANX96a5732QWfKCmAOlrYAFB8KDPe99qAvuaAqOAEuq9
1MfV634q/W5ExwHa9Rxgsz4N187jP553sTXnt+bPAef/9qgPDmECCnoCodwwII1tENvhkFkNmxEg
73Pnath3JQyO4fj1sI6DNOh+8CSnccbHZfbsfuheXvAbwE5q3YA9iRZsNhxuP9ju5bUgkxqu+jSC
QbLN78dzHInXfoPJcnmau6yvYBdi3obV5kNFDugFED6ADEE4fcWyEMBzKHJga4gFegMoeMTcbuR9
XUi3GR7vHdVxhA57D3C6+uskdYMbD07r+TTPP3YLHJinIE/AOgXfGmRAQdrgACdoB8cc6OAqcvqT
7+29ozqO02HvAU4385PE6VZ5ST888xPicqCh9QKI6b0TbjCfYE/2mQE7EmC/HLTBnivAcV/4vHdU
x3E67D3A6XZ8kjh9fc4icF69vqZ/7x6F3E/w8MCpBZDeeSw5F7bumJBSZXFw9PCX3XL7EL1jQMfR
ees4AObrafrg/g/sHwiagv/tzUYdKgoM7CMIDsG0gcTpIzmg7xnRL6B5s+WG2JymELoX+aOMc/Gx
mYbghHs5bWUb3Nm3eiCZjYH7B1J3QEZB/K4POuzPmneN6Dg4e10H6Nz/fxI9vz5g7+0MwvGm2EzU
4YV7Z+z9c6t6ejhRcdD15TUeNYy2b3j+9OdnOOZjz07qb3Hw+gdWyaDf8yYv/vysmeYZh9MmIDSh
knn66VeDp+PPz5DhAzYVAXEGC2efyghSLe7Pz/rzMzj4MGjs6gAllR+c93IVuoCVhQ1wpHOY0XBa
gsHeToy8kmELBsbby3ipf4rL6EqKuMjhuEYdnibZ8vVP139PYByA/xcb4KYCJzx8Xsnj5gY2pgG7
/v9C3c9ivQ7oc4rlisYI3zVpaIwTr+MzvTKNu5qkxjjqMj5TrcjS9G2rkcV42xqGwUvrsb7qVor5
WF+db4QrvbFbJelCFVYYpom9q/OmTResLwY03+2SV0YtX5px0Zy7pMuWuyJM+H5VkEhbyOCcpxzf
u0kYLbHJ3ZHWV9M2RpO69tjMMFNyb7DiKYiL+tJtOlv3vIlkmT8Nurr9TpN0FBc6v6/cZkq5XxSO
jVhHxqHTOYu2TZ2FujIT7ixixzUze1cPHB1fVJVvBy1yJ4Q5rV1k2HfHVt3piybUWTqFlDF9oeqe
WV5q0kE/kkD4561P4qXfeXIZ9oXnNGwUooSMBg2qqgpTZHIZJIGW2+oyOeduHSxVW9g02sT1Gn/i
um01bXBnrf08q6Zu4lhrr7/qmqaxM07lONFnMsf5V45S7aoIZTALNE/aTVLJddUXjhZAwdLWpklc
20VRu2Vik8iMxknq8hkuirXuFt3aTTRyq0PC8MSoHHeaNRm99dykXrlJfpdGkTNGHqLVTRD4+UXj
jWC7Y35TorC4geeozmMhxJamGvq5YnPhu3NVNTvDvfmnTupGIa3OcSblvG6wTG0qynZRW8F+oWiJ
wZq9BkWrSHL3grmF161fnRO9Di8zLLxbx9HoLCemPsqI6d02eavbVZ03Y9+oi1kaFHgBq3x5kbC6
Orf0VKxp45uT2OrkjdFYeES1wLsPQhbbdcOrRRKnaCyNJhz5de5/VVfh21Vea2JL210xbBjnfuiZ
Ez3MxEhnMZ1xzym9karXcUVnbsTd80pvy3HVeamt5bV3y5ogPu+yKj13G2TdJHmV2ZUW+U9eU0+K
1Iu+F06rjz2iiRUtDGfp4oCMnaJ1prIk1I4Sx9Vt8OpRGz56OU1CQ6691pNrxDK5bvsiZTW1G54l
U9WQWa2nw7yBFs0rqG2lySMrm1XqhN8NP6q9UcJT7aKvxnFVeSPJOu0Cl/I7TE94oLdqFpPsOu/m
Ou6iRUcLnNokIPrCj8PAHRewQ22C6y7bErftfq7/MJPIO2cRFRPpaeaorDTfmlHtUSuiZhUwB6+j
ho8sn4Xd1yqsQxulwrVi23KL0NZp0touDdor3tFmW8RkDD3EPsVtLFumWTdzCLA2YTNqiNHOQuaK
a+lIwzbaLHoUtXve+GVzT/NszeJ0FvTriCpg1XMWtF9HVDVSi8muDgBeOl0sbJbp/rKo9GjlZYSN
Qdx0D66DlmZumE+e6G5JR8V9ZPF6gqjjL2WXRSvB+QtrFXdLn0Tyfk8UHpEukJU/kC4ccQNsNpOo
LXsG6qXPnnRheiRKz/Ss58AU4VzwwA9tg4vkQktMeVEEBtTV5bA+ZN2r/3Q57Ju3XTDSioZMCO7Q
XZm6Nyltm8tICP9O1iMnyqORI1tnEvYwq0I3OwJrWBQs47DY0iNDethWrVbfo9EyZ6L4dt3eeuzo
1OhcbKsev/+NNM5WaVzHt62VBXZeyfpaGFm2dEzPH1OzSDZuUF24DXa/RlwTc2I50dTNrGRTLQrh
Bps8kvkUjpG2zs0wyL9qWjSP/MCuu+K2cbv4SjMLehN55cptWfnQUuqdd5AhMdFZUT7EVRrZUZZ7
lxHN3fPMZfpIz/TI5lnrfa+cvB1FCDXLKrba2yhIr1hPz63Gm6Coc+apoPF9V6KRopfcZ9O28I2Z
EwXed724rNuGPThtrJ1XZUYmiuxWZF74ibhzuVUsCtIFY6d2xXds+OPffH0WxEgPdBsOgVFY8SAo
h0HDgU/x8OvrfGzlkMcrnnw9wIEYgejyUdB9J6gzR3VrgM6QOPim7CwQ5bL9jkJujjS3yJdd3uIb
z9XuW5iwU72W/rgNnWCZYRQsoyR7uVI0zYqugrhzzwd0xduUZpPbim/X7JvpVYYzeONHbqdoKPdn
iVdeM0rkpCnLeomKiC6DzPInkezch8L0L1k/ualDr1JIeblXrIZHXlirzthjlSxkT1LDV34S6fem
08qJnujeOPMKl3i2RrQuia+ssp7DlJzWPvFdu79CIQlc2y29l6vD1iGf1ohpE0joccgnrVy/MLKS
jKyYo6XWdvsFT/S5j81sPqDveAMnQUtVNalcFk3knIugbUt7x7Lrq2hUxpdGHTbnqqtqVPRht4ij
Gy0w6nEjg6nThe0XEJ7+SLf07MFsC2GLwqp/uEmx6gLXc20/KGwhtFLYkUjsgvLsRhdRNtJofKf7
jX9peMi4e6t13MV3QqR3RhX5l3pf69tUzQBJteN8V7+u/4W3u+x+z4VfULW3tt3v9W272tvIaByy
eZCI0vZ14a2sxCWjhhpyHDHirhRNXe2KQDW4IRmZevPCd4zZaxwH8gfeTpk/IkcYBCr2JzLYTn1y
F9gnvQewN3oOJ3LjCc3wMqw9CR/dFl1mXVvM91d54FQjNaNBJXgsY2xdg+ojVukb3QJ6/kavOlGP
ZGq0vQrx2DDB9/gVHbvsMXQ2IuM3vAi70obJrS+dt692e9XTUJenE1+YxOZejoCx/6hVsyrU16au
FCNsaCe2iQncURG3N7d0Jx6lnYfGmgSlOA2DxI4rHi/SXimOJEYzD2ExVlUUW+F1ofvbmuw5sOMm
tmgiuRD0e1eEI8tp6SJMi/yyNupkVIggekypN/Ids/kegZo82XGY9MmhF3llmXOGcWAXuglK1q6e
4N9oA32+0BDF3tiFcBX4CCHneIBiUraSwRpkPWluqFPNpnpqTJRhKPVZWBraF1UJgvOaJtqXRJjy
VrSbKmILJ/fdlWlmoBW+VRMHwYD92tm2csGya+62YwTyhnapscQkdM/zBBlL2l/hnqauFG3XKhNH
m+341FUt6hs97sSyZhxsEGI00yLN8sugc18K1SBL3oBR+EpTLB0I2ZFqSGjYUDvr+8FZUy+3UdyK
kQctt/95ppg/zxQGxiFs5IJdqf25/j0GewqXSyuhocbDTzQu3FEuhL4s3wozF/ClqnpRENAOE3eC
C5Ff7EhpDMCEosKTTlCy1kRA1kEe2j728hVpS7I2+kLRhU/CCW91Mho0qNaGh2DZGmJSlFwr5rIT
LFwjWfljYUQPaSP0OZU0v8ybMr/E/VVPl8Rsz7e8gU+CS1IGi4pUxl1nSH7FmFhkdYLvcNBaV31b
iqy9tryvEVJ/kTJsJ9LQ0nleJ/5CXfl1+3IVvl3tWndXbs38RWDk2eyfsYGMkp8mgAVO2D7ghyDh
G7bjHYLjMc8J/RZlT0ERdzmZsIRPM6/VVqGVXiVaU81VbUtiutPZWVy2YxeOXBiF23rPrdr9QLQX
NcvmbWxpKxx5tJq1XO7dRjUoXgFbzceFrAvbSTJ/5MtO+0aN+EYmme7a4CBpCwb/u/iqMeL0e+0k
7igsYnSLvK6ZxFJzVmmC/Lkh4nRumR5eBSA0J3rtZ7c4iv1Rm3vu9/6OXsBQf0fiuMGNhb1sRrQE
20WdRo+QITVLm7p9EFXkTDqN1Rd6aDpXiiPMzHod+r5vF+pz7T/PhpRoydQ3W6dtYlPshtPyrWXH
KI0yHGO3ikdxjfNr3kg7TBvvlqTcuzXq0hgLbuVTRXvjKJo0GOuNc5P29iPtvHhqOI4Y531V0UTI
omnKQfdjyuJ03+oxWGrXilHRNO77407382vVsLtXpAzX2CC2nmvFBUm9SVpY8bp0G7CH+ytmRHKd
0Jgu9NSdDOiKQzX2PRXrrhPte2Z9z7fbKg5FV2yGaLa3VaRB98Pb5lz+RmZbP33s1IAzjiAzoT/J
ANLhB6t9YQrkt0HswPaweAzbHkxpl10KFjoCMx2OSYoWqppSR7dp5ndj2YFNaKvmAaNveYyNtuyK
qenvoTh37OqWqqpuaSX0MjRwNBV+0a4FwYlhF05YrpOFonQ1bteBIrPEd6ZujRo7BKFu2Lt28NqW
NmNhMOt00a63zS930cGLZGdZRCfSnSSZVRbgMSmzpe7LNBqrS1XkWugsIneiKqgm2XKPecfW9i0e
RM4WWjiBsyjgdoq0vXRKAQKIYWfq5KFc5XHcThPQ2W0GvreVoqmCgmehsdWlVbNlgtpsbnqF90Lb
MXq8eLmDovGEckgp/CelDbZ9DZc7yhEB8wvsf1ihYEPr4XLn8s6nPCm0H0EeTArwXWBby6x0rMuy
GSsZsZMlVsWbtfVdEUScAKuSKW2E03HQdS/8iqZ6dqJr1tUjrCT9XXsptb3X4f23Pyp89jeDjyBo
ovw66ouK3XiIpFdbnaFXHMAE31FcKwquEn9JSmPUAC7XQRHSW65V7jgnksxch9PbuDP9hZkaqa1a
G72ht30H4sA6oEjgcYUOdWeHeR7PlG6j8aAcw5yR56rqRmk5NkJdnqPeme45r63K875rVZ531Yp6
5kFfPUDxnYzqaN4lzd9Oa0RXHvLibaG51VOXBPpckVRjaYXV3DeyvyM9j69CZHTjhhsYngQCxuXU
x+646jVHv8qDUWu09DJtUblgOU0mNHfc7znTRpnj4Yeuc8aum8qZ05TeGISLd1ul2LvVg2bC3UK7
VKRGNBIU2cQb19QHGVfWxoQXZTz1NFGNqC75ZQqb1y5Zf5VQ17XBmxLOdw1NwMkq1bqRYtvR1U3K
Iq72GsBX2NkYaaBsCId0iypLwbsRgDbnJ/IKaeZj0bLmoa1kPGU6bWdmkrQPTikvzdKqbwLP+81C
yCCGc6D2glcMEYLguLB+/wM2Bz6wsnasDKVd86PJwNOP7LjRYtskDV2BnnYtaeQkI1aQv3Hl8UXn
o+oW3Lb5ecCieqSqqqiSL2bcpTeqYgj4bmAvkjNVVU+P6cr16bWqlU5c3VbC+TsI03JhVFqyBt8q
2fq52labyLrWFsqHtfVVhRb3pl4VBqMdH1ZeLF46k5TTsRZeKCUs4qApB0mIxkrvkodV3vJoXLBk
CmEvusKhvFXOfVUkQXTlVlmyVjUHIJiEsOVtso0G+Jm545d6i0cVKKgXxG/wWF1FZmN9SdtsWfd+
GkUnbUAueOFYXworGdJxjUAd8kU2qnXkOr/T5GgfFQOVEaJrKmoGJ5X3R1zC6cx9IgMB/+bh0mal
Rl60uSl/5G1tjWPHyeZFVK79pg1au4m9ZuXKrFmpKxnE+dzM8jXYczm9UMx9Naodv7U5vglRyFZc
iug84dy7KLQ6WjG/MycsjppbkCzczoSINixqFkGZ5KBghZbNqsB4Ym3r2zGiawN8gitw4sfg4bJa
iCuBRpJ2yLJsM2zjq5gFNmfdrIwcw/YqIxDPBvzVtHHcetGo60XPrjA9kS+tvtjRqjixkd64NhxY
oE84qHfFjazMeexk55HR4Hvse3LcJoTOaajh+8K0lo7Bk5sybOsbv3AWsAQGXxN2yVgXLGEowVJd
qcLqsja3/apYyDzUzxUt4xVEiAwXzbZmMwSevoRJ7sx2hrayzXdVZVgru/uNV5EUh6klE4dWxTxP
3HaxK7oqaRdRGJ1HUWGcY+wmqb1r3daZBwEr0+nm1K/JZWfW4zKO0hXua4pUgNRZoKJZqRqsMS/0
SiIxbX1Uj3Y0xQIxnO962eazGny82Q8fo3hSF405x7EJ5lfSut8iHOMR+C7bhWyj+F7P/C1dOo6c
t57vT8Az533DMgdfFGzvuSRRbF7rpLgzezqcjwPRSt44s1hjMQSRWq+rbSdt9HZRNbV5G2Mp7go5
VY4nkuuqovxHxLO8vkVVwp7NrfbYXDFNfe7BHqt/0hYgVeunKQVrIyRuwVlk8Nfq4HCFwynV4DpO
eNzhH5EH8wUSIqylKjSr86dpGxb2jka8oq1sAxzhW544DNESZh5966V4B1XFT1Eb22EEj8TS4tbT
uvbCrzg4RvuipWhECGgiO5IpcmS3qRGfp4YkWzYPm8HURLk1UjRcB/qYpjydwhlszShp8miuNyn/
kpoampg4gYhuX006kp0HheWB2QFVv40hHiiTwlbVEjKuLytEVqoWeJ384tJtR0WJzOrc8X125XLx
6KMoXkQmOJ1L0ji2CoG1vQEyoKGeFhzy7Wgahcj1NtY26Fdiq13Q2gjsTnO/lUEUfM2rSpvohgci
pXWdldmhahzSAH1DnTtHemk+HbIGDKQP6VlpWlVj0TT1zMo8BpGXyltbfZEicOci5I08EXprk6YR
slWrqtdWswZjj8y1zAiRrWi8ot4604JihL02nuz1SzWDzUIL8gBSzwsvcVd872Cr6FffBDWNROAc
U9UsqcmMBV48UdXcCMUEW7Uz2zKHjjcywipbqKqrpQ+MeuWl6Wb6Vy/IR3Ai9XPplBBMpJjetjQV
q8TUH5QUUySIzS3AvhWXTHK2dANyQ1oJcU5lkOlRh+xEB1/SzlLbmWWq1UjBoTSw1zQHyXmjC+uC
dw6sPkXZ+hepIHOvQZHtGxaE3Nt8gfvChZ1qEDCEq04GElY7Pt6R1JViUxyqqgpUsHzhOHo+g6i7
sH23tGaGw/BESiEeTClbW3Rttwpq1/nK20uPVeIBOdRZdE4cj1TV4BEZwzEE0VxVZREvqlh3bvzM
/+bk5ibQWzZ2Tae54PAnle4KL1xkYdV+V3TR0+FAyaN0Bj71C6Hhzlbh0MbkwURVVUxURUNVwy5s
uqOVXXGedGiu5QivHOTJKQg/BEFvqO4K/lZ1EI1smhIxU60u+D7aLXeWGv6qE3MnSfHK5346cRsS
T3CHrVUDZrjt1nX6DRwH3Uh4prOowDN5l5QOTHaRfiOBRma+ERbTvEPJt9QgKwGS/dYiHt9273q2
Qfeo1MaKDqoSmVDhL0VqaXvpD1gmvu1HDF+o9AfQBPTLvNMBB0iaaGNWjGgHWqJVusElK+9E4zDL
BqscjAMINo4boWWTyocAlqLB6cUQwWB3vJQHbDF9CGqwfGwv0fg1aW86cO7Jkc5jbRwYWEwpLr1b
xFOnb0z73AenMmHr+j9JCDhMZCAh4Di+PrkXtqLCvlU4Omng22SRFqdVXCXfE4dUowj0rwWqRJzZ
WOhQbq9Nh9JFxRI0MjyTjKhq2jKopm2R0WTm1yK0IfiZzqooDreOaNjmmc4s+DYnyuRypJnMpJaH
E2WQmZV8afWrSF5zmKoqf0HlM6irMi/vMlaK+Y6+S4WoXxsVv8qJ2LFxVN/5XX4jjdju4kDcBX4z
YVXUPRh6CHNKRBq4uLL2gdddY3Pw8a4DXm/ZtI5Vq6jRjJFSeEC7QFOH6mIbH1O0nSY0iGjsmAfq
1KC6uzPIKbGNYuxuajTVssC+dcmbYq3ikpGor3UtqO9JRtMJ8cNiybWALzW39Saa5kcPOc7W8Ddx
202pHMTwh/DcGwdkqa0nRXpJKOi+tYEuQGq3Dzin0XneZhAv6KuKzYBUpmWiV7EtnTYFt3YTXe2+
ZbeN7qqkQRfbjxmbSXOOI7BxFYsqiv7D90x5V9YSXezoO151z+2k0ajc3s+XrRjlnZeNwEgNbsAT
rY+bnPJJwql/owojEt+7iLQLVXNq3bpyggdVUX085hhzXPAckmWgz7H7NHGAfqNiwRkUP00gDAm+
sIULUkl7t9zAagmaII8cTybfC8+ILsAv561Cwt1Vk7fRKADjY0xzGudjRTzWrBqKhH7Lc5IslKFZ
8MvSdKsbVQmyLB8bjuXNVFVrSn2FnOZma+QGAXpOJXOXVWbR81anYuQ0Da3HPi/dMU4TOa6z1jxP
/fJegOkzkcKDBJ6u45eU1DoD/yG+t2LiXyia2bsL/FaDWJyTzlSta0nZ59pBblNdJbACSpkTO3Y4
uba8bqIGFRngeUCB6U2UtezI0ruGQPbIlG59qzgyEkIAJw7lXFVTOJnlou4dPaqq45DYaSDqWUi6
eJmQZlyAtrQ2k7Zdd2kBfkbd+x/KvqxJTh7p+hcRwS64hdqXrurq3TeE2wsgISFAYvv170HtcXv8
zDcT34UJpZbqdjVImSfPSexhnWtLpUWkRbgyQ51lf4ll5O+mOJ/TPM+LXT2JfpWPo3MrSNevZoA7
t5xN/WpcWnTpq7PIPVvGbSfMiXFGlkilV8U1KFykTZZLt+SXTD+Cvqux5tJeI48dH6OQkets9W9m
6+jqfN700uJbpx3yo1Y03Bciu1fV2J0NZU25gu2LuM2QrMSWbi4Wz+4ZI93ZWJ8zDOXNrPr9GWZG
mY9T4uGJTz73RbPZuU5XnFX2/a9uY5LeLc6AqozxuWWa/dGMZfr752ZpWo1/7ruoDe+Ww0pGlJ1Q
rbU4IG4EGYYGw9l2apBlomoE3leU+FID+qwLv0+4auqvDVfXuPKzn6F678UUggXhyHUNBuH3Tjlf
RBiLt5yFeSqQ8DhIFwG1a3nkPLmUnClR5FwGXb0XDruPmPDmVbH0mQERPYQFfMDetpYAfMxpKno3
335Cc6OoNnXcn3EX3Ed54X/73ahy+tFD/9VYhpRDLlbRs2NoV9HZKjo9J0MLaFEHVotQBJ2xAwbn
qlGZ3IiBlPclDYKDtMcyKbSyq7Tzg3xl2SzeGOcAu097T6dLZUXbBiS20+f+R/BtbODv8fRj6+u7
myoia00c0CyHklWPmP/qZL5+12XIk95Bsifw4+5AbOmtmxY5JMK7xMyotVOuVNuyM9ea3IWZL1PW
EHdvRTUO3SgOjhKR67FdLsb8vLSNvR28qth/dumQDVtvwtuxn52201sA3muAb8Wdi2zkdUQm+xpZ
NERINZNtT3wrS+qI9puiCe3UDPvLxHIsKCKPHInMhm6jsooTr/fiLa3a+eBwIU4VU85GOy1uHlSa
S7sgIy8NCb6NcyB+SOYlJAaNL5nzaWc17fjOLHApXN1lqwmgeBL1dftQW0UCKW14X3VR81BTXa5t
zdjGDHqlIpfMijdm0HTljrASBUByb0zLroZjkAcI8AemJHCa6qmiXnWeGylWMgAfd9N0Nl+XHOmQ
okJyBQIC5FBM03SaC1uGP1p4sWWdSIHky+ccY2K7DbeRP1oHlhUuSUa/LQ9FSV/HeowvWcPjS7+0
Gre0UpvJaW0GBlaPu6zNrQTRC0lZVmJbicbp1XWRORvJi+zd7JiPsksFIJ6G+3R+noVt48Z16c1c
cutJZ012tQA631QgxqMztV8+x73Wj9aDHN2V6XPt7mtUjxSOAgHBbFtNJTIlufyqAh6u4tCtT+Vg
kzvHmYYUdwr/9h9myNx2NoP0Xz2EZ7cc+KeHIOPJWDTI/7CWMXgaSDkvM2vHWn9ay9gUhuwHB4h7
rGpNrxqcuY/nrakA+o9AQj/cdUM8Fl1/zHwQ9jLJ7yblWM9B1KVtO/ePmdX1N9sRKEFcW8++CMZT
41VOMiyzqBzIljaFXJvRihbdqugk2MUSFALz0W5dVVdH6T+Cg37o622b0V+/Ac09vlU5o0nHIu80
zu5NczJX+MuU1boPkep1hqi7mQvypXejrIO1yrpLYIgrbYcMWVEqgPcLH+ajs5qCetu7SKVmOcUR
FlqIzVwmrtLrBaiw1nChxd70fHZ/Ti2cgF/NQMWdcZlqEyve9hLaiF1Z2+4aGHmXgF1a/ehALnPq
7AfhUYkMgVJPQRWDsu/o+TRKxzkSKxl1CifRWn2QearyEIdz/2TnpD30efRHvz969FzP9TvPuXfD
4ZPalRc/GqSljrI0Lgd5MxbNyKvTZ9kHLuMCBE173dQHM9jnKl4hEVdtjVl6odrSkrgr82nh1E4H
4lokCaKs2/ROTQFpxsgVZ21wsn1kVlqoHZMhU8U7nr373mH5k+/hAJMu9zZ2WTfnaclwIZredq1V
fieVxxNswfohm3Nrq4tp2oGF1N+qOdKJmUIZ0BawQL5Ug4W/SF+AvOby/n9g4P5/cCZR0QnV6rzl
/YSo5/zveJ0HXmfuxLL6UpYsCftGXx3P6m5MuewgO9YkYC2pm+mTpHOw6Vd6a0wzMHvk71Wj5eym
OlbWQxD2iZjTaIw5S3z92QC3gt97du6ugUaBEkA81R3NJeNBs6kD++tsWd1R5GSUCepSdUd7uZgp
xvSFwjrT/Fz8xxrzOePUvv2P6NWQO+o/UgYuwTm01JVFBQUw2f7+vrrW7oqBe8Ob2wu+4blDE2/x
J5zlYlqyqHCsl7a6tSWhe9NXLk7F0AQYQB6g2xLLo4np1KyMzhxVUk+sJwiB6hzBaOhc/mr1buV+
9I2/W///8wa33aggn7cmTxmAEJwUPoA1ExYbM/cpO5rEpDGZP9I/TDP6Oflzrar7KPlr8qeZdy1+
UGVlqT065BTVdX2JJrbjC7vDXIDXeynHy5i3AGCLh2qOxSUkXuq7dvPesslKwFFW99BpuDvJEEQW
kc8QF3heQsc+/M6ypMNf+3vItJXwaqQH6WBLDmUnk2isxGs+Ycu3itHZGlOM5NGqibgXLpJxYOfd
oVA9fy2rutsVlobUwJh0npNwyKbzQPvp2RM/KJ/F61AJcfT8aLmz8dFQGpSrOrK7gxmdfCuNC9GC
MGqPCCfwG5gPs3mZb8xv8GH68WMd9eJex6K5dX1wx/MiWAcBLfcaxLpVO5IAKQ2ZXUu6cGRZU77j
4Xgro9p78Gzq7cPSKTZdQNsvEXm3FCne/1qYaeflv9//KALyV/AJiCp0Cbggi0QYrzb9a7+YPeya
Vhzy53CEL/IMDbG/6QoaTpu8WuleZ0cr9LJj0Tf3RZ77W2OZfmTWSJt82lDTAHkHDWw3DD7fTyFF
jFf4NU+Jq52EZHO39/pgvDVNKK91qNO8raab6RL12G96S6iVMc2A78YPYatBGFwWEYhzTl0xPxnL
XMbMkRB3AVXpQfldUxe6JTJ3ZFvrbF6PFFRJOJlF2tqqOgUgI7yMJVgJEZ+ewKTL9w0lNC36PlAL
HWpOXbx/cmUe4o9H3jzKpaq3vt8ec227SYBjaUvjubv4SHp9XCTz3cSvguqPgWKZYlaQZYWZLGT4
7nhZCP2MhD6uzzWSUzFrjup3qzUjxkaiN4pSlEj4NsoYhO9lojXad8oOr3/hAMb87CunZAaL7WR6
ahxH50/IQLl5gyxb5idFJIoDFCDWc06zLz72/ouxtLpUfh09cTfj9zYpLkg7Wc+uLsajbftl2gba
eoZIqdyGgFq7AezUGwQ44oa9mt53+IMUzA4eLIpLUwx1EkvaHE0fl/G2VnzaZlT2Ryuz9NGqp/4Y
V24kk0/btD7nRMtsYyLsuysAMru9M+4+grgC4MWhyOSToVEY4oRp+YVukrGOwTSfJIK9HFDy57yg
hgKss+gM98DxL04ZBGnYwoPyFtNcbJUHF+HL+4XRe5jaoCSJ6ll2bvss+WsabdSUfKjj7Dnzj6xr
i4u5iLFld9F0NQbQQMDOQJafa+3OezEP3E/MCCmX5JPvALZdlsa4mY6RomfsOPQ2diSp6qG6GkuG
jCN/US67Eb2ZC6+Q4pqhr4J78a8+Xxbw5WWUctYXZ9FO37us955YKCNjyZJ6T9Sa/7CQc/uwOu66
T4xlf4z1EEWtAL3yVS7D+RAU1D6YlhrG+aNl+qDD9BJ7qEDQ11VzIEEkD17tZEi3ES2q5KPt+NAp
clqJhCDnvY+aadqPXFcnN8qgx7Om7E4PfF5bSHXeai7LlS8K9SSChiTZgLzF2Jc/KOLJb4FwcDuP
CgqAkiZ+XyLo6No2ISznOeQd+sQbK3oPi+5nFqroVcR1nPjS4U81VGKrLIIY6b9vqP9Q7qJIVmQj
eMSmis0Uw3/Rq1iYFWJoOvJUqMxOzNE7SN2k1UCrg4GvRwtKVWnb1cEcvWaUl92vUdupfo1+rjWj
bjDutVvL+/+03nycWVC4YBgHbetOR9GM4LWoQiR/KQJCDco9guHeTT5ArIjGw8l3yy5FvDw8yTZr
0zwOhycfQbsG2dWy3Ivvl/Jljsr5MJJ6ycjCBFJor6Pcm7BJwgxzAip9o5rzrJz6JQjqtJmaaqsD
Fa9zVYQ7aH+abdC74ZOeg5sJBCc1F0kEwvMDHYJg1+V2s80VJU9W791KSKV2eVD4O29sDnZXi7fA
AjUfSmnn7HvCPRZ4ceA6rsP+mXfhs0G5f0/lnfg1lfSZ8zE1iseXepDWCopJcvYjyJJXTgXtFK31
UcUFfDo95dHZRQr27Kkhenf5fAvxUL7bXvODFGP45kmuk5hn8wtUa5BEhmH/NBKIMHjs6oeKimnV
aIAUtqX6ddQU/kUIq9+AGFzcZa20t6P21SkcfLJzrTE+4K1s/OBZ9bgnw2Afo6apd1MIMWBc1uVW
j5LcSRpY6zCa5qsLWjBSgIO+CVpXK1pG6rFrXcTyrhiesXF5ieaj81oSqwJrYrC+kHl+xf+k/QYH
4EzmhvwIBr7xdV0cciRtds2A/07vi+oy1VNzL2TzPlLPeXNy3151udMcWAchpFMNiennoyLbFty2
zZgT+63Ig11RRcXjoC8jHu79HE90JyGVhlKqK1Mktdg3v9FJ0TD9Y2qiPNGhlk9lVuUbN7C8o2pE
fo7ygK8ru8lf2BA+D/Gsf1iMbrQO/E1YU3c3IaZJa4/pG68zb+Npuz8SsFmxIeZyo9tCPnScYrss
PP4eNPPGka06srqsUsJkdETin3xcjBkiGwcfJChWZgAlwIc2MU2bUzTNpI9mvCz31CyOrPzjY8zk
qFRDSuy62rtW3K3GwW7vMrt0DzoU7iYHa/ERhEeBA8cXP7zibZiL+ZvAwZyOrbDv3WYWO4v60c63
cvdqFREevYY0713epmaNiKKf2rXrJ8l9ttG49Y6BB2W25QgCCm8xAo5ubRyLlB+wGz6UxvtYLt7i
pZj+Vs8PYH7+6vrsR1bywVhD5kIUUZXdx2f8P/vMh5ifMPbVK/dAEwjLKFhBLJQ/6r7p7hSPrq5F
i0fTFQbq0CGZfLGXrihuOQSUpb01gzSIOOhkSAYYM3Yn4HHh1ic27dJu7NeQ19151awuobLUgyrK
Y14xwFhOX+0aJ/DW/YJqQTpNk96Nu0vjefrB1fkf0/QEpiWPXzxGpp0ETMfjASxet4na0xiAu2Yu
xuRswt8vCMQK8JF3zZw6v9LyAGku8ErTZQ3BF8+O1a++OcSDDhpAszaj8DLk8b+fJ8AZ/t1BjyAY
QelyF6lVPJwoXPYXAafxBJ9rKtwn5D+RjNlgr5WHYY62IXC3+2Y5yOc43kK2+ctaxj6tZczMVMux
Pv7bzH+uMzO75TN//4Tf60pmtduhFXOS9RnSKZkekF6JT3bXgzMZhdOd6TGXCWSprUUrlCL494Eu
rBAFGKA4iri9iltxKFgAJcOScsMDXt8FbbYzlrn4XRlssVG0qRMUAwMDMdJpH0fTthBOOoO3BA2g
ji9kKrND6dH7UtD4YrpMyyqRrtH5bOHE+NcA0K12I3g+3dG4W/t8dq/54rVOvJGrkFkNaCcieCgc
ah/hP7Bk4u57C5z3sXSiH7Nyi6fW6YfNJDLn4GQsuMNLTwowhvNuL+shXgONgnpLBTciuXxgUmwZ
D+uXUAz0FGhgg8YcwVfErhWoTTsK+TLNbplaziGspb6zKsFXwKRc8O/rEI/5ENR3ebuenQ6U0c6y
9nAl1LrnEMFup3n+Grj1kEysV2sg09GTlu7NQ7L1G++RQhlrSEJADQp3lYdM+n+YAXSzXqnMcbcQ
8jibWSokNVzOz4iB5ZpLmz/jLPsOoUj2w3XftNLdtYKy2N9lpM0ROskA6E0VXIeqdg4USMkaoovg
1ZbWphgD/s2xql8z8Nvbh0V0tsa74rpzJ/0uLTiDC75QfgGp67RqESu7EiQXcE5LKxqOHxS5rND5
qZzG02jnTQ6IoEyU1UEP2tEAlTsG92fu+HeAmdl7C11w0oMK+xLJRqRwStnj1JfOKsN/5lqVsdoI
UMfPQcGn3ahAZZnKvjhmY1Dv6qiOzoAbqw1FTdx7/MVQlMFDQnnKedht4IPPZ6+ZoI1wa2+f29b0
ykacAXKMgZln7XmE/iAx/X7WzSuvGDFt2bjGZvxjms2aIFHLDmZNAp+mgl/TGIPEm8U/cbSzFx9f
IYootG85yh2sqzAqToo27V3lsCzNIdB7d1B5JLfDb6Vt1+msWAxmVOweOtWW+GXd5oXV/I6HLPzG
q+qHsIb2kTSN/F+u71Iz/k/6Lbaq2PF81wGcZqNAuf/XVqVG5pBK19MT2DrxrfWfI09j40W5jEPQ
x1AMVKx54yWVSWgpfemHxrsfXQelNdDPZrbup2FVQIeRenJkexOIGLPsgj9NMxrW6tiU8j6eo+qU
OeWwKdpR3qqWtekItOPN4/N9aXi5cbSXAWl+dqH86k1V9GJB4pnyweF7JH9+4nXj9tGyOyRvtJy+
FETcOlQMemiX/gJk/FXue9OX/tTQrL4MNqB3E9HXbLY3w1znqYn3DS6ABNd4Ll0Z7MOK+Gob1LZI
msCjW1L18CwhHEeuMhLtLzCdDM4KbOn+RKjI4SDZ43AydpbXwykfA42sxEj/HjBTQhliiZmo4nZc
82h8Un54NUxCwz2Eyr06LV0WRAP3hSQVSkxEwwriS/scEdWs8eoTBEO2LVECpBy/qxLKVTcPfpKo
udEssl5RUCBIGW2d6wyxOvZ/B1jc7+VlBs6YWY5v7mN5GOT+z7bsb7M35RftZ8OOlKO4dJAVJHUe
ite2LdUGb4viW6vtxGtBwjed+cO1bObyIYZs1nRPsYh2KJ6AEj/LIjEh+vPdNjv5ha1eynrnexl/
jWsZHpElblNjjtb0AP3NhS4FgUSb3REaNI/5oKrj4Hj9yvTnIr+AVNc8empaiXh2EruSG18puODw
5E8gj/95+eyziRrWft16iZnyOWBMMEWHNTRLZCWGblqNLq/u40bEa7gbNg7Kst+WlDenvJnqPYNb
eOBgLhw9PKA7j2qNGiHc2dh5H4G+PPP1xOl4q6o4S2Ukuiem6iwZHUe/2kXHEk4n76ubLTlgWf9o
ZbeZWJYVyRxsowBc1MSbskSzvMwTu0YSJiPqm87LB6+fBf3Zg0yxNxmzsUNeINPs3l6yaXVUHjLs
b/dmDBmdjzFvEcX/HjM5uX+ui1lbrPpBuB/qgdgvQ5BK42JnGJjQxnqHWhYQZy0aaZUTa+MPlQTV
FXekfojtfA83Pv8JpeK+yOryDViIg41iZHdVXHkHG6VtNpy65CFqkcUuUZrlBw1TPP3ke+s0djK7
wrpFzlxvFZyBw5ijXFLewN9s3Gp6q5v8WMaVOnc287YESF4C4DP/CcopF77305LqrUZy+YVoJldN
pOeLR+S0mz1X7r1M+xtmVcURlVLKTVV0ztFrnfJsq6Zag/TFXryhekYdAP0DLJeNZn7xdWKo2yHD
qbhCGIGdphHFLm97754UrEBY7AbvZPgClxlyg0p4w7k0MoVwlMNxyU8Oi17BDIAR9KvlO9OI+gb1
nNhTEF77Qb21Mh5f+2iaNkT4wBoXIpZy/JWtrfhxqobmBF1TmdrKL191TUFXw+2xM2Y8t2fd5cOt
zZS6H2r24C6z4tqrdlxNKEqzmADvgHxaxTcRDPoO+QR8FRJipE+S1FxOBJnmElj+b7LVpPuVhZJT
F9NFBCl3bVVskSvwjhUbIbjISbz1ZYedwa6sVedo/cjCMUzsth++qFzeU9wdeSKtNWOsLhJB5XHy
+vxdzQ6E/XnpP9nz3YdjYLFv2KifM+V7L1I5805zUayNGce9Ti0LT9rHKP5bg8hDvAvrv9Egw3+c
faHnASB2weB3YvsfCm9nmCGRDhvrcYiFA26T56VTM/cXe+Ds0A1ttoFcsn7MarglvsvJdwleYK7w
EH/OnaBr3E/sDm4BppdSPMqmqBJZe+HndG6jIpX56AoC18PH3OWjg0VN0mXKTT+E2mLWoNRX1VEB
8f3RKucw6pp9UV3vp6Wi4uqz1t3ViDt2ee3Qaw7VaBpadf6FQ5Gdwyk3i/qBMKCg4GnM4E24y04g
A14+kpwm7pKdL1Dw6pENSP4uO4gZ+21NbP57bFkHlgv5H2VlQJn72/uA4sRDDQM79PAPDHSM/6Gx
B3yT+aATkkcPqd0V0xOTL1WQJaCYsS2IYt0xsgdoM02z1UhHquXyMSL8KU5N51B1yETOU5TmPACT
NJzPhudi6DCm9Rcn5i9zGIIJ1SNU6O8glkJtIN33cMD76AHljuF0Rr0+OlZDToqF/bpDaY0nlCrJ
kyUK+sHlCcUYgu9mEbdKLCJUb2wPMb9Z1LEcj2UReU+kknD1q4vryuK7HoZ15HZ4Spq8TsMJZBio
+74SFc6vsaO6FFqW4GZPDLJYVoZnRX1rB/2hvWc2K84B6AIbfx6sQ1z4z0UGQK0CyeYEiC4+gh9K
Nxafh0cBTRzOymH6kYHerHzcIODjge/R06eBxcG6jNtfiwCElx+LELY2vxdNhinQolRXW7nlxyK6
/KQlbPr4SZlrDY92FiJFAgLQtvdjvhYgdpbPs8q/4g3TzmnwGD3MksZwdoEydhl82W4c852/YJCN
Z9dJ0EzxBwaJ8lLJEm8+ySpYDTb4m5blhK+y/9ktPHel1bhpgafsooCSpbvxaH3NffbKCc9QHg1a
3a5zX1DGMLszXeZizJhXGwDv9PRXv9+5bqr50K7FdGPam47FUgARGRCIiZfW58X0sbyXOyZO2KGi
HnGb/SDYQjiusuDkLBJUEoJP60YiPLl96D6Z0UnbwamNH/J27PYuZ94Lm+MNknThgz2S4r4thodq
EYHVfhfvHM7ClTW73trSqAdUy1bsBuDvK/PUOtEkdvEU6Q/TjPJQ7jNn2gZS/QyW0GwEUX8DGCdE
F0yLOucG/M9bVn/3JmKdungiZ+PgFs6mJHZz/vB53ShUM9B5t18BnIY7w1DdbbApqqd1BdjVcNUQ
ZeYrlCsoTpIW/CGY6Z/9M6K+UQT8YZkfaB6/+e6pmsDw5woaW6aLtW9+o5LLPVz/aDV4vb0L5wB/
AF7MCVcqOitW1E+WytcmzpyElnsOfDgdmKsfprGQWxl5dGMShRnjXsKZH58YvrIXQa/SdqZnsM8e
P0gw4Hp5q9mz7A18Y3LgmbbOUa8QXlLVvAaKXfMF6+ypPIRcBG8DGymI4nF5abIy28dW123LPPZv
lajcJAJX5btyNz7rfgpoHd5EfQMYXENE+K+GZf3d8+eQAHuBJn/OEY0ibzbEfSblAO7LkiMigFuX
20l0SBm5pZNvzGgPmWRTT+8RScSEWD3DnzOFlEDdVSVhJx3UJWqvdeRN83bdVcr5xmttJ7HD5vsK
ThKIgGG0qcohfuKqfzQzWl4iYC2rJyWrZqsjUe6dSjc3vYBvZgZeE7+VQT+dJfa0lVrqjbTLZbAh
prEL7qwip5gQ14cUnST00koT+sTH8s5zq+ZqDp8aFhbIq7mNl7FPS3n5H9bvdVmGG/G/n/6xTf55
/i90G2R+HCTq/lkLyQuszsrtcXqc40NrOYPelxycJLz9u1/1NQ2PRhhhWrnOEAD50DitaJdZ4JL1
2UYLlP2BOAU6fGATx8YfI2TP7UdGWLwOsVVtJ1/RTZgJoMILtdiQjOlS40bVqE/UQLBWoqjRMcTO
+kz8+FlEzL0Yy87HxBP0kZVAbZxQZAfs2+0qFyR4g+L6OwFR7l7GnXXH5n5MOBRmd1NsNcAgxvtC
9R3Ef/o7XmYav7VA1sBd6KcX6ukyLdvqyqZ8uKspVOhlFNV3bUyyHXWGbt8iOuWIIdeTbvqH0bXn
U1XqL87s9g9TI9yUqj7fhDGyChJn3fc47BIP392OOdTaNZl6n1rUgeM+l/g+cm81OHH71cHTLlxJ
XvzJz7aQA4tt2Eh9X4TyXIHK+1Zxb2XySrZCXaJpqIsroc39YBV0P45leMwEtCjmguMTDMW6Qbm1
RSe06Kr6n4OL8xYZmrKJX4s6Q6FNz26PEZnUBSkxHKW6nNZeMDablmX+pcXulA5ZE22iAYyCBKpt
VG3SjNyizL54oMF9dUCYSWpZiyQjUiLgmTa1Hb0Ugejfo6isk2ZouzWdNd2Gre2k2AGGlzgMy6T1
i/5bDjl8mzdDkWjvsRd+/DPorXsExTuF7PxqIlAsTMxNlXJUMvAi2jJfxcd67MZdGFmHbK7F2pmg
Yq+6PrHBrn6ZhR43PXhxmzrTiMCFurgS/L0OpMN3zYZrhGTrD6ScgNmQOM2zItqgXJA6VKDFGLUf
JvxLFiimuYdsoTqNeUHvzaVpbOdoMVD4li5mWW1a8ihYy6B2zgOZoD8Y5OsYyWsTCvkIVu6j08bV
BUWU7Kfacp7r3CF3LpXdeQraK4QAoPRzShHC/aC2Fie7zG8xdN37nPDShxC79k8WAOh4PRchfxtC
oMZS2+3GmNYUXiKJ8DB0++FOh2pMckuIN9+i5aq1dXF0Y30GTTMC/xlVxIyCpojRalCzicki3/Jp
+NVvBhlATMA1yxRjo9rYF4vUYtVn0xMyI+LSVPQJ3kl3N40UT9I8OIdh6PpnO8JODWo43wIk+Y5z
d7jnUe+dx5HsgsovyhQFtQDo+aCgL4P2lA33/UjIQc7sHTlGzBhQIWEfl6hL9mGXqIibTFBNJtko
+rUEsvwMN0avQb3HsbaYoRfGKd4SrfcC9Zk3ZSyndFCdhfIvoSeOH03ia4RJ8LiidFh6WY4DKnKt
tBju5FDEB7yy5dpMNLhEXG0Rfa7xkuPv9eDAw6PqffCD/jorLlO3jtpNW77NLYi+FJHOpGn3c/Af
hogMTx0r4lOTzdAONxVkFUxDREKxpaOEX7azh5InEo/zlVtaXsXSIr5z5dj0j6bLDPZ1x7fD4OWp
MUFu4neW074zpITrjgSPLbP7/dCFbWpMUuYzkDf2lVoifERt4eHGdZ1WiyVrKDbLvNfr0R6t07xc
wCb71aqY12/7Ivz62fU57XNuDEUxUhv46b9XkvD/aLuy5cZxIPlFjOB9vIrULVmS7W539wujT94X
QBIEv36TRY/p0UzPzsTGviAIVAGUZYkCqjKz+BEo3l9NWLuHoeHp3u1CD5TQodglphadRZLwbcyM
7AGpRLkxaqO5jC5z1l4BaQ8hoquHX+ZdVVTFEXrE7SHG13/XJZV7MqCUutGlOl6Gpq3WIcAfj92Y
QXraFOpznd8Ys4A6cMfiBl3rdNebjO3TyGsvMukSxL1y9lkPy7Pa4Jue5cAWaCX/krLO8IHUK64G
0q47AKnUXV93md9UOuh2iKLuNRurCUuZfjJE47uOoX21cbDQVWb/dOviScMewueICl6FoawhLlL/
MkEqi/Es/Bz1eIUizqqrVSbdjsn2wcVXaZvprtgOFrAyquMitmDH+otq8W+6XaS/SvsMlCYEFvBl
vtrIPX92YqP2m17jj5B76TZN3lYnd2BHL0VOMIwUfgXDqPNLjkxAUw1+XLH8pxrjmOWV2JPYrllu
QC+sjuNoWGcdOJIg9oT2yRTyjBiIi0Slp+GRveGq3XxNYmtcC1dtDghTOo8lFz/BrcCDEll7nIi5
fSt4lx6NJIKSX9HLh8Kbji+W9S3V6gi0jFbutLjttnaELRIki24dULrfPcDkVlpZyEdZmAIIc6Zu
WNl3LwhPIEECj2TaOLtNVdx0wSvgAPhOdaJ874yevdfGtDrhf5ltpdraF89svCARk1zVkHo7qSfy
VNaA4w+JFz5bpsmvDhsOGZipwhAro0G6Nxra/JxAgG+LDHK7JnBXhPcysEXS7An61UHYHEgRt4Wo
FaBfvHNXHTRNn1W1Lx/VsELItLWOFutz3zB7se86LVqPrlZ+BhHjJ7Iuw7XxQO2ojPhHMj1zrcxb
1b1S+4mOOKxEccZ9n/RyO/RZ+RjpwkO8suPfbY9BzLPTfipIWTRq4nxoVHNca1r22ZWsDqrS8K7F
1IBgL1Z6ig9qaCu6skIgSAtG5tTrOGTelRw9zza3bmp6q2UMym7gt1h4sEyrkFtuDfbVndeeF8tt
bRsB1dCL8UUqUbx2q7o8KxECgOAHYv/cG/nJS70vTmZ458TA+TrmT6NhJL4+6hCs9cByZ+HB8Vzt
XIOg4o/Q1wb0BKL4Xs71fdnn8lJPTbIrZVFucDhOdjVOCoFpd/oL5E6/GmwYfiE/NwKpjI0KTttM
yYsVb71qLRD7xuMyj8aDkuNBbSrWbcBzZKdKJQ3yxtY+2Gnk7MJMKSHSWOL7quWfgJnJg9Hl2HCp
tTyNIdAjBcrVb1LbGKAHlFUbV5XOqWq6roeSUvdkVU6xo7Gl0bj7hwt3dcTVHMC/sBuBIiHnLy4X
fFU6ZvKxh6h70BeWcc28GEdUYCGA596mxgiKAAgJwPdACFLojViNSXsWzMAREBGqpwJ5phVI2cOe
xrTCsFf92IJUrLjX1Eicn8hFoQqC34aR+xgZ2CUnuvpVVRR5APJ0PJgKmCarENrJiZxCE40isBHM
Pik8yT8LNQZgHXCgCbjsIgAeH4BK7yGAZth+NrhsbQNDb8UJEpJRkZzUeij3yVji+1CrStA4o47U
nhc+Skc8RnZ0Bjc6iiEOpCDAknXbUGPVDfE0UJKVpgSPrQVt3MauCZRa9sGuZHoeENdAKKRlH7K6
ch+8zHzG58d+HiXYPKCD/8EQdya1mIUK1uAUFzQ9EsBEECdD2vDwoa2/U8eOY3VdOSILHIeN1wzS
WCtDawcwE4zxOo9B7WOr5y6wF5MLGXBagEaKAg0YjNQizXzVKrEBngTUBs9pTl2Xv17lRp2tIRtp
QeZL8BZ5WPjMl3gS4XOVq/0GkvnQRbQgOamooHYXmheeqcHHwNt3YFoZ0BY5W8zGD0CR3tpGyfD1
x2MRO1jnpo0DxFHwzuwtZjk3Gmvd6qBnfNxVqatDYArMri63kYUfoAanltBUaeQDsk7GVZXS8o0w
jm4xXvVWOjLfKThaNno0go0mpxDCBQjWoLdUEz/TQG56tQ4uTmp+7kHqO8f9D2lUSLR2st54LgK3
dZI5Bx5y7MWmKy2DfM48SH1qWucBWV656bukXSNsihRFDSakUPLPYRZnX1BMYFJEUdqPeN5rfpuG
0ROwKMnaTFl4sVV8KJLsKw5XSMB3DOD9zsJPy9SlRng6ULWWh+gAeG0w6YNjH0oRKCLXrwZ/TEwO
YqNqQ3olxBsMSQQoJ6sey/ehrQvwNzQl8esR8QAzs/IgGRXjRk0TgxKI3Va30SL1dYy1XYeEjd7s
h5yZs5/QtAck9OxTVlnepk4nnLijmYc2QaTFg4b1sxbb/FFwsVIhgvtsOv3ay1TlNm3Uw45rLwYQ
qycECMK5a9VF4adSpJtCr1MGrV1UwKgh/7+FBFOOXGz13Q3TCpUDhDjgu5bgxGwONwtKGr708nFr
eaF7zJjyMU6r7FGAIWl2jD9HUrLnCmik2mi1hzpS2LNnCMvvoVGNJyy6qMISbrUeoZmwDR+sCqAq
ULfChzK1f2jjmL5ERcr2iRojI+RF2YsNtszaFDzZkRWMCGh3xmYN9AqsKDMBldtMeVJdU33E7wdg
LBgenB68xbiyVzYOmkdHGQEY7C1jZxk8D6AiYoMxlXEINgE9Bh64/aFAKAH1K1w1QFwfVqlq27rC
z7uSORZCLDH0OwETXdNc3eujba3V3Xqe2wF0hl97xPkmZ+zw+KYagYwna9Yj9mfKsZm7gGnhB0sO
6oacS5EjvzmYkDOc7qtGWblmHQJj89xhCAMHCe0tORt9qwcsdsPZmtu8g75F0ezmuYlA4q1HSoj+
hGyMFR8Z1myLYjw7y/H6Sw/p+02RjPXJzY5AnyTPCvd7TRXPiub0zwUbPoJF5Z0rsxx2TQ/ypmIM
4tK1kKBLeg/cISWx57FW+9qM0FObh3qIFTyYSDaHag2d2xQnZgDN44MrXHGhNUqW5NA8KZOtWw5+
4ZQCW7zECQCfzo9RBOI3WG/fSwSnvtZ1rK+A8rAuRWilu2RwD207FtfOyj50aha9gI+sH1DXAorX
3hC9sKxtN4i1yw1ZAR7gPnKE3oGslcmeCl711yhxjY/dV94U0U6PKzWohcWgGGKzgIO3uuUpkpyo
aQEZJK9GdZB1ajl/XObTpakVje6/c3h3aRZavckkwgeR9RiChPnRxp/35JmA8Q5e9NHAp+0W5tWB
eoolzEsayUfqpWMJCdRSfKcewx8N+nbSIN3axB9HBu0gd0COjlZN29HYhECmBKmtGBcZqq+Nqewd
RUSXZRgb/vqQh9EHclrGc7PT1rFEpvjOUEWpumpCsAUWZ3JBPAJnHeiYibfbhT0OjBbTtA/gw28S
0crP7miHwdgC1Cy1Uj2rOsJdwE4HLrRewH9nsZ9MVVCoQV2l16vcsFx8vUv8hjuof0JW7e0qrwpv
PfQglNwZyJmsolOid1aQfVB+xRYcUQnEXudVOXdXOR8B3OtAKkaARY7lAXJhr02KrcIhnxq6WgyL
32K48/sXLsvyIwDx2YrWX+ZRd/FZ7vQvXO6WWub+9lX+9m7LK1hc7pbn0QTMuzPf3WlZZnkxd8ss
Lv/t/fjtMv98J5pGr1LrZbPp4uRx+RNofOn+9ha/dVkMd2/Ef19q+TPullresP90t7tX8J/m/vP7
8tul/vmVQt6BYXdoVD4EQrC1S6avITX/0H9nQioKs8rcfZ019zszq+ZV5v484d20v70DDdJS72f9
/hUtd118VOSdx/Vieb/S//X+OMzg6C3MFLvz5Y7zqvN9lvu+H/2/3ne+4/u/hO7eggNhNaLfLHdd
XtXd2NK9f6G/nUKGdy99WYIs+fQvvxsjw78Y+xcu/30pYOq7QKLCz8pMJX/ohthZMyDiferG/SQZ
YJYcyB1YgdGyfLVxw0BxeaVvc46ifpx52FFOZnIcZARMHMArJ5DU2UGvULMpIHPUr00z987A/IJB
R0P96OXHxsMusNZrfatLwwlMJJV88P58pBkAvZzKtc3F3KiuG5V0A2cPkp50aQ1jpvhLoTfdeZ24
DC2l4MLQSKFyjHLUYcKVvQnJZ78simyLnBTiUWpRPQKVuTObsn2A2FL5qCD6crK89ko28mrwzd14
NhsC0MLLR3LTM5QSixFsOZCLHqrYIpXYmmJVcsjrChguM9VWy0L/8u66218dSw8RRP2bO3sSykt6
+C0qDUTgSlecRyCx5MqG9seZ+ig2GftD7r2aF4P55mKbClyqAS6VeJ1Gc6khP+9tFavJ4k1lgryr
1WC0GCxFFoAuqUGUECKlS/+dU+a6Z6Av5fbdHCBP/3B/Nwpxxdz1B0MVkOmDhj9Kv9kPvZY4D3SV
o3ZF35fd+W4cG6IkwP4Un6G7CUMbn/osglrDH2uQBzU1jrdQgbL77TJGV3Hu9DvQIH/ejdMiNXeP
rB7tAxlpyMnFplCl2DfA2wMziTwhCjlZeIscv7SZN4+TkcbpamkAr7OP1B1JAI8uXSRTQpa+zqVp
3EzCIDFYi5pnxbABBKD3k3TUvRX09fh11WgIkqCokYJPLSDUCNvZwyb1qvYqIrW9Mq12Dk7vPtPQ
Mg75rWeraF2cNeBKTQE48sY2o96X00wam+9BKy2DdB/XieR8HzKo9fipqBjfEk2XrqADdXvl695R
dyHC59Wr2TZfE2eX2LuQhQXaoQ086HLGyOEe1NYwcuiaNwU/KI1i4zpUVPan61YzmOqTe9iyfji2
mm6vIt4XAU+NV+50pnSei+gG2NFLY9QcYp2I5tPQO5d75jXZo9QFHfudq6GEgqYTERvyBasEOv8o
nIaYtWmAKM1z1z7GEygCFSLVL0UFdaCpksbiEduaBtFgUfj6/g70kxUAn29o0JmqhYL/aiEAElRv
2CBoGh1LO0LmaIoA4pvymCCLCuFKyOJRA0H2AnXl2n4WzatJT3rya5ENm/0AtRBrqJ5wSMfV/DYp
FGySlqVBDKn32AdSsAQcpEgDEXrsVgvJbjSmTWMdSN0oOYQY7Yb6ZL5bZ1DTC+/CaN/bXJx61epP
nkCGeEX9FCr0R1d/qLpqKIPZgOAT8ACD032LUdwGiXu9h/5yVAfLCl2Zvq51NxZP64X6w92wrSbK
VtGHW/dWJfTd78prFVEWjj5iCNq7X5j5ZwcpwOPsQ/13M+cfGREmqh8B9OSD4Qd9XAUZ0yJPXgR4
YdtyKjZHTf52Jamo3NIncy+yecbdOHVxgu63QP5/4qJzxxUCn2BNeSAxF2ainJemDPlr14zaVQeY
yImMND7P7cHG8aORjetlGqLqYdDXjebParcmCIegQQmIAZpGkgAErDVrxeGfDdkV0aEtHXEq0xIH
04Q3+3TMm31m5K76KCzEDtTBLX3yYZNjRlQF6QEZ3SHrhjjkAw25sV752IwKyINwTS18T7ehVzw4
4w4/c9oFZFb9QlcF6oDqY9Kdl3EdpdtOhW5BuwiungpQ7Uobamvr4GWD4ofBpUFYD38JUN9BokDE
ejYnpgepyre7kTefbjlUClIyuNvyAmJW8lPPzflu78bLvAE6BnXxxKjvxzxptohTq09eV0CoUgnt
HzrKecRdIb65bSl8BlL/NXzzTQxnvPMVzieG2+QN9JQjDSmAjkMcLfc4wklltDOg1yRmc2MniEgC
6fA6VoFYVQ0NKuxMM+bJtI6Ip6BeE7srPlkYdMy0gFa0h3hHLvdTprVBrU2g+o4ZZK2sJsh1xxns
CzDr5drlEBrGv87+YcfgiWhZ8zW2U+h6WDy/NCxD7V8UM9xY4Lk8ky/JtfzZV+1HC2kaQB8UnSkr
R8NPEnEGOKoegAyToTvBiFUDumpkJbYBWR0XQAey0tyqQx5S9QzTY36IdXwTefIVm+pJIV6PCHwD
/NTSJWszVaIia1GhqgwzAWjiGlR+vW5lhjm/QKgEDJ7pajEsY/FkBYJD29op2ArkR42AGvNsAHfj
x4gM3ygEkqjLBLrF3Up0Cwm1EyhCY2FyXu6dTy8K6Ct+bgBrMhyzXtsScLzEHtLP4EGhHIz6OcIb
gGRhAqlh0WmfG0sDyKqWT7IS4OcpWY5MeKR9dkrVQfJTDc9RPqoogIgP7DSdVi3bku0HxHv/3arh
oEMbQ1FQ3webx70lXGurhT2Y2cBnraAf1p8SPYle4nrcRw2i/a2bjs9VU/nDJIwG/lz1oHcoGxVN
XiAtYu9so8YMWb1Mb/CnYEmy0pJg5YkTWRNTfbdkKUskirGG21Y/kFLIkWHwKiDone5RheD4vnNj
e4NiV/ZHZUwe6Hd48cgB/NzXiWNtYm5BdNmEOpVYsdFqtrRPHtPEOJpO6d/tlUGqxA58VFXjaKWv
1tcxsiScvbPIAT8/q3mrjoTPzqj4UzaVbzTyHCo6Jj+0qlDEw1sXSdHoTM1YOnuQo+uzraCeHRaq
dlxzk0dqPAA86gxYPOpB20I/N2Z7NHoTBWAKWQzbohM9HrKYMOL7/+gUeetP9be2FaToUCSmVQ91
2zlncpF6KB5sd9wuE3R7zHZ4goJVTxNAZbb8FvLps8983zG71FUVz4sYkHe8xBKJT3oVDmD4KNse
WivypQao6TwAtklszGn5UXFrf0BVhCclD9QUdVSqjosnGTHdTwQK39LYAMTtCaioH96k90pDTWVC
KqhQz840JIBO32TMxi5y6tY49D0a1ieykbuZgkfqFaDstGpoHmQRfoZ2iDh6USSOMhyAQqdLavB4
VxTUtXhzuPdq3izkQ92waqNmRX1InSVr3Rr7ec3Fp6hSGfrLbFrXYvL1dcxLUL8unGdVsGh752Jz
Fb+okfchthgqqXSeeXB7JQF2cFRxSc3SJzt5ktmBVNarJ/XtxXM2kSsSEtLXIuiMkBOtQVfLLVGb
QDH8v70beeKMGkN1EMhEVefDxYHAYJAOWrambu/FGOuN4dK7o7MS0KDY3BlCkf+IkW/Z349XwyGu
C+3ISpbbKKeCRQb3SZe1eIj0qAU4qXA2Hk6WN4jas1XIRrGnLjVZ5z6qZp+eqNekqXbrrCEoUUDo
Uk09z4yiG4iZy5QGKhznrrN2oeRj4ntdC5UBr/iqgf6d+NB4GfEV0SH2R9OnGw9mLDY8KYBTapgP
eI+4MUeNn0AEAK4yfKLGSO0WCCIrPOTTmMsBVB1HBcVdpi6y9d2ljPRDY3qvE/QeEAYLhQRpCFS0
Yu2MPWRjJ39gb8tTXzm/Fn9QAwHvslHdbnJo+kb6UR/LHXXHtu4ARrMTn7qKmxuPZf2xyPLXu0EV
qUH40nb2Rt5mQN1UBoI27lS3DFqiKf6yNAogsV6daSypLICIl765N0CUg1Y/HMJpEnlRlxojsVPg
aKoouDMsXdRuMTexZQMj+NHQXNTJkUaEUikukk0DdOwtAB+DVvBxgyw8pOvdJL6pibtKZV38xUpz
TZTkId/ccKMnmg9y//188oghTjt7LHd4uz8ZlzUACoaWL0DoHqT+N1YMDa+MoYTeygZ55+wq7RrM
jAhCApb4zto0OqQTxnpF3p2dOL6MjeFKTQvV1HMdcsjat/Ja2iB5FGlYbOk1QWIaJRksdpp7LtJo
XLGGVUZvx5uVXl3xN9YcIbF3c7tprpjeulLNrB1y1REYTjmoN1nNDoALQlsKANjHIfbzZEr4TyOV
mnoHeyh/kWl2YmG3zhs3WS9zIlHlK9lHr+uQAWLG/4/rLPce/vfX0/Wj6hsWFMqa3DJOFde3fapb
+zY0sN/K+944yQbLYOuVG6fcNtLDAAowykIaJxoSZJ19yL0BKWettR64JNMU8qS1qasMqB4RNBEE
n9qskWsaJPN8R3IfQEJag3zFVombZK9P6VoC57OqTUPuUBNjjep3iekjqGEekqawAN3GM7+N8JOH
EhPoe/R8JztiOdJd103b7l73NeGQ7BHlUx7wBYkubpe7m6FqDWgd/zGmTgbUvwMzh+nzeAnlHRRL
nlxQwfxTr1v1nubTEE3Q8PEJ8EmBLMo0nwyiL9yTrUtlkxYD+ByiPgEr0ZxGzapPf9clA7lIqFrb
bAS19n/3pZXyJPrq2FBEY/ZTrRiKT1cmQCvzVTmN1bmC4n9v1n/2Qz1YBahgBDPdfH2njUVdHTBe
pUwAmJ32cTREDYv76F0Z7hzQgjw0INtWRGfNiUA+Q37ZNAtgnAfTAIA5fTKm4bDosoPEWdqnrtWA
eg+NJAUA5rF60TUE4REFguDo5Iwd/bzGiD3NNXXipwhkpRc0Gb62JvYxqHBhF6j3tq1q55GHNqpJ
Ll2QQ/Z9BEGTrcK92RpBrOyW2qZ1gkT4cB0hk2JJoztCBE1eQxMNTxSoYDeJHjh9jYfXkNrZaXRf
J9Asalwjn6dSj+YPVpauHUBpgtptcsQ6O7mttMS41SBarbsacTLTslBSbxoLFbP168rmswsZJBZY
QZmtPNS6/NlFlnZAaNi4QdT0oKaxeta61k386kWCK3ZrJ5PsWuWs2cOuNRwvQSHtQh4yRf81e5og
awGdblY+3XN5MXkEre8UsJgaGPYjjeet1/oNSnxs56WWF0NmeoGpk88vZFmuetG8zNmXqR5BMAEH
O2M6T7qJ0u8A9QdvS8GRfrUManIE7pbOi+QOzDc8IVo/+yxLLIZlbFkG1X7S1YjvKWrdDx8RQnsB
oVJ5bitpbavOrHdtwfJnKPl90wF8/P5nhyFBwQsWISxDUkBSBU/GgJAXiQGqsW0EdlO875pTl5zJ
Ss5Ll6x3cysb8PQWGGtfdJZxLjLggYbQ/QR8qxYeIg1y6SDxQOWL1YpEmCY1z4jtGmfy5kMbZMwQ
x6r9lVeWeYgh8XQEkxT/qkZBnUowQysGETGMoo75cERIiKxycqErahgHSWq23PftpDUOdv8dJc1s
8KInP1qO+ggidaBCN4dURpBrj7K+AA0ajTFqsbIbGgTsR/yO+L3VlO6vPDeLI9DANUKfSVEcORBR
fuaEmk+TuJt766TrEuytSkcxz6jVDNa6kGAAThXSpy5Uo+TFi8MORci9V6ul9uw2ojTAGQS8F5w6
q09dkY4rrUrCl64DHEnrK/kSNom18lpevoQOyg5WVeShigJXVooFzm5ngNGEtIF30FCdduZpm2ka
zl2NpB6gVvOuu1iJV/dv5+Z5lPiOwJG8ndifRgd4jMESDXsFzznbk9oJ0mdAsUvkDI8iatY0NgBy
OQazeZpS9JW2ZtMKJghda0/T2dplSr2DfIq7zkDb/axn6UcOisFN7Rv9IoomX9F4WfRmUKiAkXsT
qBf0Z2zNtE/h2LQHvAEclUqK7DPYbXzFIy98ABZwfKyV9kbjkV40mzw0LQTGcJOEt5vOBJyohc7m
S/LFiNPhhxgjlCvAY+3W1+24Q/WTZqeaRfSI4yAw9HZp/0i+6C30T8gT8mbyZqeQhXndWUNvEswn
1HQMIGGRgwP1Vn6eBkE1yNdSOvkZaDznUjaK4iuRhV+zt6uoRKiUxpK3q8U6X6VDde5KiGMlkX2L
sXvd47NoPFADErv5YKUhqjaicuDqzkBdmYa3ui7cPfkuHtB5RyTMAua0z6NHiPuVTxrL03WoAvZf
cRDHUqWufat38u/tkPqjKYcvEaqLrUeWvffgU4rkHz1IJypPE79IYlQTjRQQPkpIbW6hblPgW6So
8SWkOsux5wSWCk2wuYhyTIcTZ6m5HIHfoCTW0YNmaBd4k4GsXu7iS5Ozs1RqBlLIdKZ5N21aGzng
4cjZuZ1K7eo9Ar5G49WPEsDEvXAVfTOMtfIREazZwwDpZ1VICA/ZKShRJfLD2qS3jirgX5F61o5Q
1m0foaMoH6B9vjNKvGxfrWS1saQuAvKlxlDzr5Cw047Ua7pkBKey30HPnV9xuPT7kSEtGaKYGxXK
bTnicJWB6MjIW/nB0cuAKNCQR8VxGOVUAmI5u7qjrVzbVs8gKPp5rPXKUxJKuYbqfmWDKQNZXGpi
W1UPijU1wJoXeIrgEthaUweloPtW4NmITMFkIfeJ0/67yzJCEUgGOix4r40cbsn0vIbYl4UcTm7h
WA/iQvlzDNtys5T0HIG7RXW/BrUCpbOj8fuqn+RSpsZwzGVsrkaocATkSIZlKbqKMr5N35a6c8vc
i+JpBU+2kFzR06AtrKBt7fJq1TkOmmaWbpne5gHXE5w01RzE+U5FnVGTfRN14W30Xh1RigD1qal2
NY21Xj/6gzLwGxl+O6ZOc8HwAzV18aEpOePC7+SgBZR4XASi57TluzxmjOpFm1CID5S1nM2zdvRf
r+f0pmmgJN2sOd1Vnb3pq+6DmwQQv1xZ+pCfhez7eJ0poHo65V+62cQyLgUidHnfbqn35tpOXGQ2
NW/jtCL1aJw83vxp3JwKJL350y3J1ftiNxBgqifVamqqOrTXvGfjahmjq0k/86xXHmRsycdyoUsI
vv7rvNYVIAWRp8galNISmbOumuy9z7JiC+G1LbJRP1AvwT40jfUwvx/UheoVaNF4A5a/CFm22Y2G
3NJBFuBt6twly90YIr5fw4g1K00X6pq3eLKRukDNjR8A1PeXCNBiYFi1FWkQ8KgpTqYJnVDyoklO
1EN9YZIy/+uklmfn11SJlmio9G2WoLvVmUQNKZRnXmW1PZypH6E8zqaXSCXSmDL5vHcE63qNp5Uz
zyYzYsIaMouIvwF7bUB4KP1pIvO2V0ppXKkZ294JHMGj9TLGQK9DClGNVkWpmjgWo1S7mAqHUYNo
NfRWGWLe5RBCwXEqHBbbmYFi1F/I4d1w12sbyNkWPo0tayAmB9wTd5x5DTLYpead9QhbzelW3dv9
gALKN+NoinsD9hzfkXrt98vijYevQW12+PB5+g4KSpCEmYq2QtSQ3Qy9As/aMS+8RBV6FIdkt8mB
hsiBmtR5P0Su00SAla154p/XWpb/81qyaj95SaodXD1eObbFH6lJtQoV77Wwe61r01YQRdJHz9x3
at4+9n3hXfsinmJUqCUjItRXDVV4z30ErpCLL7VXbwd0nGuFo8y993I/mqFO69OYNAfvOmB96nW1
9pIU8cuQJc5tENjuNZkR76lL1B1vdI5gofEzcXiK1ItuqXakDjnFUKYHl9F8TibeD43DO9xmPVBT
zAIZzO9QOi/QOL45NIN8wEB+vdWy1HQrB0FclN3Gi9HaKr6FDDy/aQ0VzKuTwG0Kb8psqWG5idQY
IAvg9K9x0T+wMZdHGqKmhqrTFkWxdYg5wg2RR2jJp/BTLYAHMsVpDs1gpg4qCaPs9o6OEhn9xNEl
NdBwDINW07QVHVNojI4ldLWMLTPuxmgBE1m/lepW3ToGARSQIeiFvRMNA1nU2TM1P85yYqC7vgqG
VZKtLUuHRGaP4oIbBfzJDZsSpGNWFxvQDLJNM2VTF6uM9O+DBgQNUnqJD56Ss76DyVOXrDVSjrN1
gckTnB5Z2niee2eYl5qs2YhPMmobIroFFhFqGn0cayh1hRoU/d1esz6Gnf4FBZnKCxm7Vl9BJE9/
bgrmPUo93tJwXKAQnyHAwx30xP44VCrfl2qdBWS1Iq6sIy9FHm26QYjax/MN5iUH5+4GSCa+u0Hi
cncDKVOgXkFzaU9WnPnoIuxC3cICoE9qup9n/QECnu6pC2UScCtJvjUgcow69E9RCM7cCL2yIWpR
ZR8Ghd3IAQBKB2IXkXFZZqI8YPyt0XAI9kLzUz4W1gbFXfCxsqBanw8F9GEmzEo/gV2WhsZKFF6B
vG25Xca9hIlNA6Ak4lwoDnY3lboKgSmnueDpol7U28LyMU3wYbK6iNWrbqpPQY1ddQhU0SVLAcFq
p2Yx05gcozgYBQJBZLhfYl6nZkgUIwodGDqzT0sjup4f+hrQpbfxCGikkzFAaC/44xKUw37k73yq
Nhm2Wet966OheoBWsn5myoY6kIZGmWcb2/F5vCm2NE4jdNVOc0TG9TP2NstwhIKS0LRDkvVPi75b
bxn/06IRCmL1JU9cx9fBnJrOFHQAsULX3g5D9oWGlubu/AGi8CcU/QKedpoJfJm+SdIB0eKpu/g6
02pNnHyZT0Bknc8zfSMCAJrcY2oUDUI6JXviOQh8qjKCjFI0DnSEG+dZ2mCmQ7DmF0rYuR80PD8R
w9PC05gydtQNACFRv8h4wnsuVrHSqj+U9kJ1vqY5VqO/zgk1JTzxKEFp7qySa01IXxYVTsWIaH9p
8Xxe9RBxuTDeQ85DjXD6iovxC3eg/QC9SOnnHFqOjpBVgIxKegH0eNjbrlS2usOrm6t5DU4+4GEZ
HuSWJ/EwmYjr0HP9090krWUK1FbN6tYy6B64Unf2pvBkgaoT2ECCH8ScTWaVxseMDQ+5dPPvmZGB
SYnd2yP0NRk4pvCIFdX4yET/QPGzv/N4W+O3HiCxuX4JFnDgdtkH6FIUVwI6dGsV2a2PluQMBLD4
mQAVVazahwEaWzPMoagNQD1RDWNjDFCv6qC3u62NsverykS17QkJkZbJvCjNbwNaVAItSYsShgLE
TmdetNNkt05RtATQYmxTVEdcI7UpT6htgBMIipPNXSpST7qxGoYQO4HCyrTdofFpiKVqeaIl3tah
IRT09J1U0fA2Q77fBugRxCuIfESn0dazC58K6XVxXH7vYiCmWs/7Ikc1DHIctGYPq1X7VQyQjgek
3cbmKQhUb/FUyAHwS1XnGgwoIycpfroMWtDBRplLBUcXmo2kTbPSofkw/SBHdlANI8JrsiguRQ0t
Uapr3jXpAEDVXw3MVnCWmAwRImrzjKz38CmeDFFamyfdgA7xeUCoqqi4yp9e4zvCcIrNgAQ11bsL
wl6qX9vsBZVCi/9h7cuW49aVZb+IESQ4v/Y8a2jJsvXCsL1sgvMAkiD49TdRlNWyl/fecSPOC4Oo
KqA1dDeBqqzM78j0mcskVNPFAr7phAZ2UIS9BZRDsm5zA3g+Iw22qus3rtn5R09Frr9CuiTblCBS
BMoIGvPkTgzmHxP8PqAfgl5ljta7fc7QxE6/GWDWaxvo/5d+BNPHzQ5unLWTZ/zlL/GetrMkrIBs
FOAiq0DvkWctPqU6J0ljM4jbBcrGLgTtkLsIa2tcOF7RQTK2sV8EKi9thyQkkgMX3vb1glg2wbMC
SisDfIc0dDznv09qLAfgvFKdkaSqQH+rLwZ4KgEvhH5GN/2yaUcKmTIowkjAnkxvrcBuXFtBc0qF
Ug9cX8rRXYu6Aru7HtEFgH8nEdh0aktY9OZdj1oxjUDpCD4OIPsgiRwfb6Z0bIujHMwvZKKL14fV
PjBZN88UScv3Zev+gERPfwT3J2SM+jEbIA5a9UsQobuoMcka+XZtJA9F0t0cTmMnLn6UuWkCL5ON
JxyZrHUzDXJBWEtLovsG+3J4aEwxdEcXsKSBtyA73cyg7wWAs+77twmtgMR2M5l3GfMhZWR0oY/v
ZIPhL9e30Vo1cbBKM1s9iYEjj+qGD8wElouPNdhDPcs4knOSpomGSgitkzcA/dMOotXRkrwBHjVn
T/lf0VmsnlxwQV8hB1C1bdsvq9a4ayS4xSiyctGd3ajS3NM6rMVHR7hSrcnLRC8PFvpdwYaJnwg4
jvQ+ZfWBlqUIICFB2Gc0jzRKShBR4sjZnGg15Kx6kNg3CjRaHvRGHejhudaAY9jE2XOEZlYUPBLQ
REGJdCfxRt7boNE9oysbX81tXD81IMdYmBLKbBX+aBESPjHkgsTKjNNx18clABc6p4rjtLVMEt6A
FQ/DglXcXgDNkJ3xUAJfS+2g2cZw/FXapdYyj4rfArkPEYCoKTZm2UAFWJfgDF2Ci3RpLkcOKBzG
7kImcnoCBDZm6MgNRZDD60HkRPPJdlvEcntgdIv+QnZTGBKSNNDMQr++dWr7ptzVPHqIJsMB9RdR
WsUFA5GVBY7UKUq/F3iWg1xFe7gIcQstmGzjQTt4QUZwNyOcbudQUFeW675HWQry1KswfOFVp+5u
KQBlOGgLiBJjR4kDciTCGSGELdoVvmDte3LkTKDmXVkvIMjID35VlfjiC9nWKfrwUnfQNSjcBIIK
0TQtzdZPXzoZVAt/KqKvTdBcpERCfjFOrzUOfPirVh06SIbmR+YUn1yZla+9gX8t+pfVM84DxYqX
uXjohwoJAce1zgEfp52K/f7QmKGEKi/71ytXo/PxlV39ygavL7WqkGep8lcU7T++8tBnn9K6MJdp
6Qx3U1JuQGIGNu7JMbZOpYyvtsT7POwzBjLsNliD4j88oed/OKCObm1tmZr3GQjNlr5o6s+u6F80
aBvzf4LaCJXOKftqWIb5Eg9+tmL40N/HeWRs0b+dHpIsFeexS6e1G07Vk88jEEZzx/oGIY23H8PC
j2FEcfytt5EE/OPHUFP4rx8jcYLqtx+jxcbmbGOfvOxHfJ4bCfkKFCGKJ1DBVg92h68VPXJCExdg
+UpflRcyYbclVqGw+y0NaTqfgFWiYWeP83T0dftiqaeiMQA95iBF9icnWQ02d69RZRUPOGoBmNC5
V+gJuNch1kkYiCAdydbGsUb9aq4rkBxfgTAqHrzobTokwVBPTFxkE5zePPWd83YR+i4D/N0zBqBL
9chLhgm5ldxG4lR7QM4D1R7L3JtgqVyRroNjIbuAEsh0AhssNPXM72SGuiikYnQU6dRQVDkpdaob
8wH7lmiZ1DX4MJV02tOgGVTowrphwP4YZNAJ6B/3NwekERBtvkersV1XXbSDXGe/tJE/21PxLs/A
fQWGiQBkqMBZkxec1+GeCn8FmyDHG4Be1oui9QwcmCTniyiSwbZKrNZekd67pY3QVAi2JOxOYvF0
R14GFrdFp71NB+xMLzuoroMk7G7i9hMjllo9Up75RBS25NOjm09Hmu+Rv8+DwPAcWdutjUYywMIi
6ap11oFDibaA826QjGNSQydEbxapVE6XOdrpbHT5ojR/u4TKUGtVY/crubdLHcMGSCFRrwB2reo8
zF5U0tZo9YOduGmzJASTRZPP9kBphrEgUq/afou3mPMD2zeJ7zDkXkbN2E6XLmPoFpF9gnQbbDdv
rOMKv5sAdqDTYpkX/BJbeHB1nUSnhfLHz2EYxavRLtiBqjt+dT9NSrz8ESX9VNcWDzlO8A8G/mm9
7aFwESS+swpKjgKnFmaVthgfGoV/KZU1BoYzG5XXRtvwH3LHtK9g2VkbeN5AM8XtT0aO8xop1bDc
wnaOcTQRaR0byL6UgKZzcSRvl7sHBdqKxzjmDq1B5gHSoideYA1a0kYeDHikrFgUvMqgYNXza62a
BvQ7ACo1dsKvFYj7QdYSLKcR7LPLxh6gaRhF/qZxvDdvhmM1TSXT3+brCHL6aLBbu9CkQe9A63e1
/lXETGDuV05zwq8iZs5y0+XtibyTroyTF9VxBHPwm9+89GmiIffZx7l/C6bPGr7VspM8lok/Lksv
NJ6MWP3rTo3szSbf7/6IM1JouY+iHbeizOwjHwOQ7ug3LXAQj6oe1dUdOvtY9yqHqiHenC3ovm2c
Xj7Y6c0c/YqXKbhAp6GSnrmuPR8JIpCYHCfB2VGxzltBEt5ekO3m+NsQuQTWLGjezW2Xk7fqOBSy
/3BYev0cT9xVF9iQ+DIsfkeXosqf0L/qA/H4y0R34HULl+CUz9cV6WWSsU4FaFO8ABRov0cnHGD3
3Pt2M9sqTm6vUPjV2yv4LrBbmjUuXLKY52uacQv2jOIay2JvGGDZRPdSumiKMd10UPmEllzA9t1k
NhdTV3oNXoRHswfEQFd68aQVjwI5J8gsNNBt1RHkKISzt9BDNk9Ce3G/EhA3U9YUXSBH2i2MPKy/
dDXKkS4r+LGIhvoFemSzvVVQKYIgkbNusrb5UmOvallV9WiXEdiKCgWksbYPejo6oOLb9AaSq9fY
6z9B5KJaQXsvu0oT6Ra6I5vUNqVtdPd/E2dUSC+UJrimx5Fby9CeQLevv9Hc7TSo7rPDuDoqE5hl
smZ5YS1HiW+UmtvQr1j3E0iwQ4jwGCDI27QitbYkdDH59sW1KvMxK8bsPhHsHzJTVJAE5rZ0HPVZ
R5mhv7UL4GEqw7lir1keLRdfAqjHu1eyVZyvRjQ5Ptiu7V5TCDWvfKCutxRBExyFdKcWgL2STU8Y
PLC3znmAgMUJQHzZGqzd/AVw6XYfDS1bc5368mF3O/ejvcKx6FXH/80upxzqs0204CPvL1kpg03G
hmpdlbx4Bo2hvYMuZbjkUVc8S96iadmP/YURYphOEZISNegxKdiyweczFPJCzqxOp8cMJGQxtk4S
OlurIq7YE+tl8iD9Tu6GzAtMpOG87lDjYZkvpBVHe8feWq4Qwz/kMCrQXR0LNnaHORyyfdCbgQgV
0FMNWFimerw4SdW/dCtvdOSLaYgOglNjvqBhXPeaYdKADKz2QpW0hrgCWlloWIxQMItdeUVlOnwI
eu9MZvx1wVAUA+ReZy2WDKCCVkAIZkde31KvkaO6TZbjfHd73CI7kqtFggwJtAA+PIbpaXt7+Ebj
Wjf1fgggHycFFjgnyLzMz2qayJCDTkCGdHLA7o4zpCU3g66yFf3YPSZTtOl6Ht+RqTcD6B3z9h/y
kek26Wb7fVI3Ts3R6uU/FP//OynpgRYD2wN+tF4EyJP6412YxoB61ELazTfVxkcjxW7zWkZd9VRm
0U9L77oav00WATaTZ9AJ2vPQ+31I3lswMlbifBvKDB1nVh43q9DYR47uLB7tYLrHKKY+4+GvI9sv
y4XMveYRkBC2dAvOHgJmqQ1kpdsTiOCGgxQQywn9QNwhv2yvDAAmnqcGQhqqatpvQcP3wgLedlEB
zg1+AgiFFvY3KO/wzx7z2TJDuW1ecjA07aNfvi0pJwCWeum+LYmW8lOM927SCfnZqNgAakbcKfTg
LaBzID+XAq9Jd1Lb/hpX2RNoYkMQli7HruAb0gaLkFY5ez4oLhoQJ69p2PYthMKhyElKYaQZVhfM
P7/bSVrMQwIDD+MsxV7wHJSQDV7gxonw/FlAqmO++ej6LzEmAD+HYUrsTdzb/YpPfrRPwlB99iFn
3cuq/iSsKj3nYIhejND1+ExhSZIZe3AEQ2fT8Rc1G8JdmrFoy9GsuEJjsrNOZI3/dZ1P/cqucuh+
0Fh1Tg9aEcdZjxAVgi6oN61t098Cy/RP5Kp4T7z1AF11d3T3br+ZyD651hxPFPdkcjVgZIQdT9V4
T3YykfN/2v9YH+/xDz/P7+vTzxkSouN9bcncTYiuto1leA7ekL8uA4hsFevv+jID73sjA5QuyvRb
a/tRtga2HfmftgfJiJ4wx9hTCqGX1IcqTIpv6X8vdbO8LzdPT0Hp640FFMK1GoJTufpdJOplaAX5
hmykndCD+fQic3NhDwy82HiU2k5s7VEaNWfcmAxyZ+GKoD/7YJl/Thr77QGc1m9hM4xMh4Vd1Z/B
GuI9Z7/Cpm7812q/h9H0KorxL/bw7rcnHIyhwHTX1S406e3Gf0hE4jwA7SnRP4w3emWe8g7MFhQp
HLvbeZ4dgCuR4VCi49spAdUhb8F1SzHKcL1FK4CmY6ixzDH6FcC+7H54BXM1h+cymk6gjbinaFp2
DPG9Zc/FIVOMh9EHasWJjGKXQwfzk1mjJBH5UXymIaj+tm3RJVcDinTXQtkrpXtcs9xm6HoS1YKG
02TZO5Axm7M3HzmAMGNZ7shLS3IIbpxpqJdUOTj5aMkS9Dp5H3dnN45Ai2KESFbwJaO8ib6ItgBM
HHJwJ8ql9HE9QRMviTc0tDIuj8yEZtHQ8PIpRt3o6uRzKoUC2gaUz7fpQjTmMvT7tdXZUCmM0/Bh
bNCqxrRaaC0H0E74HYDG/QD2h39HyKA7tiMe9X9EADmFtLguefxlDR/n99WY2NCHx56lYGsgcZBS
8WwH10nT7g+psSEi/dk2+0GqD5L9pgULrFsa1tZtHFQlGFhNUQdrTj4NUTKZh4SwIUwNl+5sumFq
3icRWoei3k00otD3iQztCCceo5U6ZdVdn2dHyA/6V0CD/avP2Ce0cbVnkMT6kCxvgjXy2+OanJ1v
hGeFlFWnnWQqy/xS+TkDKy1mZ4mbrtFS325oemAKCyfR9ts8W0+ClMYW8P7knkxmMGBTBeLnLf0E
4xD0Rw494AV5aQ2GGlxpsuGBTLI20EEk/WxHPwLUtZuDyzwTAJBfPxFIf6D6ZTySpTMLqD5N36I0
GfaUgBMgyN1OTV/PCTyZ2N0FD9oHctKbDNVYiL6n/IHeYDzr0Pbx+3RR1PWKewz0zWUW7BM8B4Dd
DfZd2BRPLkvLpwL7JHvMxru4sfEed5mzdBkXO3ICIT3tbBAlLGnC+3R8XxUgcVX+OvCq9GLbVwJN
MDyEVoD0TmDfAd991qCo3Mox+QYa3K9eD30fEI2E+4JDjdHPc+sVE8lPE1VtBCs3BWimXBlmyvau
huBbRqN2KItbGnohHlAXdhdR3eabAKwFEjJIn/ssscF2mqOCkWslKS3lou1A1rIP9t/jUTM8s7Dl
/R6tyyMgrBmQCjrz90cOsPaTemknKGjcHB+ShS1lAn0JVs0ywXf4MFTg0pDRA1S8ogfPQpUF2+Nw
O0DG9gEcAcj5e2j9kkF4oggWpdb92H+dlOumyzzknqYP/xH50kuXrmYHbvWSFEtr0JJu00KzT79C
MzAkb3uod0cDmt70yQ7fSx5k/OJuT8OWmSsOVtjnBCcPbFv+HUaPisGFgnZYdH8Na/RqBGR+D9Pn
mHk1stOLGr0jbi9Kq/UDGJWHTAI4AWGybTdl2RG6YPmxsAxnq4BCuOOyAoy9soJrHyF13TC3+sIS
/iXhsv7RpNC7y/yRL+wREOiWVz/6sPmiDF5+KZoyhTRO5l8Vw4e5Nnh+B4GKt1dprPHjq3hOkq5R
B2tBf/za2OYbawyUpuURmC3iiPlghjbkTCvzNxtN0hQcQWxBYiMM1jlyb1eIxFQHFyUbCPO4zpVs
sfjcSWd4lBYeB6EL2eF2AhfWLR7SV4A0ChO71NZqH+bLy9BNEC2tnHtXjd7B1ptVD9iNjZWpFGXs
Sdyh2D4C7fq7cRaPJ6OtI9O1cxhFEPxTZebJBMvJ7cb3rNkS/rr5LaZKQ/Up6ZpX2iPTbpk2ymqA
2LyIzD3ZZRjccTsA9iGfvvQxZAdu6V1KA2u7wyB27njxhjoPlPxUx1CqgFSEtUpQZ4TkXDpd7EiY
Swpww09Z1zhLXqJZvRVxvhSTGW+mxHUuBhC388UKGT+FwlkPRYT0FjkoREJuaVniQ7Yh24D+v5Xp
JjGE6XpxN0jQhXRuNm6qUuDv11QGEpBCHbBpVJ/BnutDotI1Dr0eMrZpwtF/qUFec3QDqPdxrR1t
FZO/7AUo/CffKMGEVf+olW286psgq99uLPDjZgKCIK6F6mJp5danJui6Fe+FcyctaAtkbVIcUDAA
o0M0heuaQRUhtaJymdcg34m1PF2p7/oAaG8AeTA2LRT90tG01v85hgLpkqZgO+E6+rYY3fHia1l2
IY5b9omOnEPFp3tmTCeSIctSpu61j06Y5GsZ3i36cPru+2/zwIcClvvReW0hy7AA8RG/cjsKNioA
xkaCxvDM0jBZ942wPlVG/7WoRqiZJ+DBw67uO+ie7cWoJxns1ySAb8czGnpSMGsa5qdpHOdJkFWd
J7UVElqAmxjRkB2TxjWW+STTJXJO2TGORpC0k6eLUvV2S64pM5FAcYvpYI8ooJW6rbIy0AieWBBe
hxZYcgojMGgYhWgfDSetl1Ut+Ksq5J3votdrMcivgwi6H2iZ+skDN/jk5zZ4mIPRuct8M4Puk+AH
/GXrc6ZsthZO4F9ZKl6SKN5Oun5EF1mpENgajr5xGuc2ysWZOx4sqkB9iHl384CrA406E4rznQqn
LUGCqhE65UOLjN6MENLwIVCy/N0mPDBQkCg1BVPc+D6XUEe0HsX9x/XcFnv0IOtO4N9Ae4rpG6tb
hmVwzCewpANzo5M0pQNQYOV6oCrT6Gh9oUkRtJ3WN9uUhhfLeG1w7D4kQVjjlGwaI/6G8WoejrLw
7pQsUnTuJiHSBSBOSvSFHGCyixa2W/Lth2jslletyofzLdj1NbF3Vl8/hEHIPVmPbtGCC/wFBDHh
WVS1ay865AP2oR291IxFFyVwblkBfr/xbDCQzSHouZoWaRIZ+HZRxQp4Ioga3L6fRpbXILNe0xdT
R3ZH9c6lzLtiJXUweaIcFbiFKQAQTMUc/MeXH61eMNsC2SLa0jXboafpEWNWoi+Tbk0iPry5yCit
1AGqD9gMPYU08D7E8cGq+IoC3cRCe5Bd+/aeOXK2zSvYqt61kGlz+KKoC8hNWJZzn2RTs3OTLt+X
tqvuJghBQiMubb6MkHv0jdj4Echm51XMf+38YlzSpMJLm53MLTCPhL26s7HkPKkwvTN9Izhlt0OO
yJsnRcC13YepWjMo9C0K3ang6U4FutRjs0TSKjzbjrSAq9FHe3BtcNBfofUAhIxvcTg1gblE1A3w
5kj5LN4nm1Uit9BHg7wxyjl3wAyPd0UmmzPzoFAvWOFBfAcUKGbSqkMVmg808rSJ7sBbku96T7cn
6Km0CDlKI842Zg34nR+15dsqYZ53K9Yjk5pYQZSsSwcHzTFjICS8vRRqS/hpgKDZ0WqjSndRmoqL
AKnCOghksqZPVKU/VmZSXqHkxk40aqOwO5dND94/+OgSNqZce0BcrNMqfLOhc/Uhqoxg/iyiq7Y8
15N9R/H0UQR5vFjHXDbr20IyEvc2ZIvPtA6Sw6DfUH6KJBMoVWrNf2VlyU8hU//eHSDeLSKw1pNd
eK6/tFqLHdu4HJ9ZyredCqwvubSgZF22akthGUrouYWDfTsN7PCflp2YUS88CRouWraIZHmwCRbY
Gr29Q9dgtC7cqdsQCxkNU+TWPwy5HhJlmdk20frmjSSSEmb5M8Zj4XmAptBBZPgtaehwZMsrL0Aj
gvamruaI5DVwiXpopsAeCk3TT0OUDJJzVnfZPIyVNM9xbfyYV0LF45LG5VcaxcJ1L0NnfvKnaXru
StHdGdARIx+3bH7f5uGFfCOQi/etssEZgFcEo0bzgA3WLgLBynNiTAYwRWpDvmJg1qMHwkCa17t9
e1VdsiRfPcXJk1f8rPHO28oUWPc+KoerLMoMtFz5cPQ0uRNgw/YuZU4NLR3wRc0h6KZpbNd9oFFa
5gwYwMTa0HCwgOEus/BCI5pUYoO+QIJgONKQlvSD/sHP0ielaU/yoc0eDZ21LWvubLHBGCB3w+v9
iN79C4WgKMMv0KDY3yZ0hTC3aAQAgkIvQpe+SMS8SFw0w94GdHkBhokQpezaW6RNCDRz7TjGghku
h8iWCFdOP0X3dV5F9+iWzHcJ5I0WJsU0DG12Zd1fyEsXClaHMoy9+zkoa/Hl0uI9MK+bhWBKMt0s
3t0m3V6r1C9jpaCwDbPSXaHhChiSMDbZ0cUf530vUMgEaG0af3j6j4nK172PJHjdmdu0z4edh26h
a8zdf3g6Fd9LM0TlwK+eC9Cl/S0ga/3nUFX1HIAH77CrFQ5deoUch6VHHzwyi8SDpn1pxfXZzw37
hYnNFBXJS92MzWVMYuC0tbkvJd9mAI5vUIyyX26T3obYrafIZE1TdZyfjCML8RlJeIX2Psgjfbj0
EQBvfFBQ+YWj1c9WuoPMu3/BgSexx3BFlpAx7HOyqtpGeQk1PNcJIeuai7UrWPosCmwFky7u/qmQ
qzKY4/wUKGPVvkq/uB2SGjnw2Thp9zgeYvt9sOoWzXZ6egSxm3n6FJjtM0oewzrNsdtvNRbC0/gI
0Tp4XPr9hUa+CTaFqcvE0lIW8B3a2wfyzRvHaJdv3AqIKT31fX4YjOXGDMFgmoDCGrkANMIPukcl
t0Grgg/IFXX7AFxROAsMPjNfe/lE/gjcbitmh9ORJuZ6YkfNLdP41OSJOvi6raLpgvLi6jsaxl6E
z2k0nKwJWttg4QA/Y1PJE4VRxGTE1bbrQRa7B/ioXwZu0aDiqYy5NyDK02qRWKa8t4agvgD7YgDN
itKpJ+sK789ai5P+mmHHWfgAQkBwmOfOd18E4kgPp75Nwgtk0LYdx5N+2bJ42IBJr13dtnp6gifz
7kgmCZq+jRnYAEkjPSpSb3yN8noP4h3jh+VaJwiXTl8EmAWWPvr978CbZezc3hx2aC8FalNP8l30
LaZms59GXt1NkVMuMlXyc667UrME8GgJSaB59G53hVuKVSGLQ2mDS/FGMgNYKHR9jN4Hu6pZHsiR
4+21rnIHNX4WQcm1N9W5AUPaS/+zllb/ErMxBkcuWNHCJrRfBPi/Nqklxw0FgbX1bQ7zGufF+u7E
+U42ZfLQNza/ssIGMD43QV/Vpsk1F1V7wjfOF3JOnNdnUFSfy9HLT7bK8hWUcSGwqIdhjyfggm7p
EhkpvsK0R40ZPD6EO7VQj7cm4+B+AyQuf3CU31xy4EcX3RCan3k7GquqYeWehhkqFlDHlM+ZpY9g
wNkuOJhhPkdpMwJbYQZ7nwfpEV2n3hLboUWfCfFpKmJ+Ng0VgkAXMAAIyXYrowriQ6WHOkzoMDNu
+Bn5SmiixS2KYUBhrUBlww80fA+z9GoAi4EbjUAFU/sNnR1g2Kqrr6GHnLrOmKdmK4G06oPLGJbV
CR1x3uo9AiUJtACkUi49HRF1oJSnCGgSVV/j5m0NijCgOAcuInAk4wvJfOxQTFtPDXpAxqqxHtFK
bz3mIty0yFLeUUSRpDYQB+G4QHYKPLt+6k0LfNuoPQU7NnqyhWqBucJUmtHqNZGObNdOJadiWXvG
ZhzcLwyaWvsMdEyLTjPDuFNUH2kIkRr72e3F2zAeVbJJ0Kq8Ghvh7eoSgmF0VvfwW+9EJZMVHeTJ
S0M6rd+CnU5GRyR10gVVtTqnA1VwWg6bpA0MgJSL/iAcOziaQG3N1bEsAiXXiAorTSA7lc5aNSZb
BQzQvNJtwp9rIlMEVcJVxrHtYTmAbrwYsvswwxNtnPyHJiphAobgOLLg9WYaUg+SCE4hl3GX9+nS
54VYpUaXbeZxHU+aszyx9/PYivDwbaryQktUhZfdq7HH+VBPBt5uXj9Hiy1I6sZDnhyLWGYn7Hbe
LlOQAuzz55hX9XAs2iPZaUYXhTZoVE2imrEvvgabT0MEwWAfvZR2ZLAF2VztwL+/WpYARa1vNCB0
hzQ6yqhA2vGkuE6ucp9GAZiMSu56YbhPZLGNaQ/6iP5eaNNgm80irXv/SBElKhKrVkAJrTVaDzsq
tEqKBhxSNJVDSvaAZqxwQUO0xFqX//FKvt309wkgLi2q8GGfu+iUnpri2OlLMtoY94oXwAxNxZHu
yF05/QhyYnsEb+P7nJjCyU+R9VSDz+fPW/Ib7dCsIaWVbJ08zlakG74vdHdYjffJirWmPPcA4J/d
PM9Wucns4+hVP0SU9SdL9m+XOHX6E9m8APx6rpMfyTnpiB5sDcijvYeQZ0QHHSidwatWGA+3MtU0
+PxoquaLeO8sd1BmIBOVqehidKCo1FE0olCaOPFunjhXtH6tdVv+97XI/v6Kt7XYr1eklVlZ2kf0
YuPrE19GTYbOW0LwBu9DHHfYc9rha+XmxXbi45C8KIjznLVnxzXkeWQi2uPRduhYCsQO2ebbAACV
fWpZB7LRpfRq9DPrC9oMQFL6wjucIMDbJXz1bAB+H6TGS9011bfSDl4CvBG+gQp6vgGedL75zWVG
o/8JUhkH7S71zP+xxP95DCTA0OUF/u6127vuqRk9Z0FEDwXP+aaFTu3MDmH7UHapa9O9dPiVP7Hg
KZmY/fK3SVHA2pkd4t+TxrS2X2LbSU6yRPNlXxjjPV26xM+hlbm8WSYk4u69RG/IM65FX03NZlnW
1tZKcEb1pKU+TM37pRE1VTQvOVjg6jBHnZTQr6BzevdNxK1tFoEIlmwOKpSLtvNLUIOW9XpAT/0+
8kX+SRnTtmwYQK3abtpZeLPLuHqz+2Bs2zfA131yK5wh3+23+N/tVYP+NapezYUvXb0C5SU0mdVc
LGtAW3vqw/bpVj/LB9ZsBzcYl7f6mUQJE1nYJNjcimK9E3/JY2c8kmm282UVoaOMam6TEWUnbtdP
t5fu8YWzbRqulrdl2mj4uDQ5lJXPS9NCJqic73uPLScLHYLCm5AYzAFJueS15y2NVhToAxijy+zB
N5Tao6/ludA2imtZBAVFIEi2tMI8lxZ4X0WC3QcNTXrR9wu2p/NKN9NtzSbJtnje+EdyAgf2mLp5
fxrQxr8aCx87br2RmXceePDVykFpVpsC8EzvqlyBqksPabviljFqbTLKjmTzAhAcABR+R845TK/r
oRS+udlK9vO2rKGCj8vSpNBAMiuVIsM5CtsgWnYAozU56dK9LxsJHBVUjV3V2Bnuvu6ws6P9TBAD
B0FD2s/Q0AsGiUYklCZuQ/Kilw2fl+wUxDj1DOgg3kbj9DXscCSKfXM4gVAcezwa+9pId3RJohIS
sVm7pakRWNbx2NBTaHxbIapA8G8P7eMf9nnlDy+i8jBZ+EEpN0hxDPvRj6/MGcxXH0KsYeQm34s+
HZbtmAYXCP52J9B4oJ1QVeFXqzlTgAtV4mXlg1O+Gev6XEJHZEUOb2tDY+oblJ2bldfI5BzyuLjw
CdgDlLaS7x57Gmpr+mqjKX0FHdtSb5ujLUrEyD0ICHfimateC9MRiySz4/uy9JwLOXAEQG+Fdhho
sZsdtQH+5Yihj2JsDr7FQa3oagjUKOQj2WTnAmWnBvXYIDO4sWND3kU5Z3dWaz4IvalNUUqikewM
vjHAmA9FYIg8xr7PDsiq7Kmp5dboQkOoO7sHkJ/PToonO10USksHN/F2f9r1smCHNg6V1e0+xGs7
vUA2GfyIhpzZ+cd0dO+ifmzK+ce79dtQGCCR5XGq8+1tWQZM/TkN5LIxxHj2PBR0RmDy74YIj2s0
miWPIgsB+62g2DC2Ybm0HKt+8UWLNj7Z5q9BABSAlOX3MAN5Uun1P3unXGVZ4UM/9BHFoBSnlFws
69COfqJ0Bhh3nn0bk3/Qo9c8O32v1hxfjafGLKujherqZgocbCpBPrCIi6D7brN4aUx58RMc3J96
VzkvoTEiuY/M+8UzTHNfOWjd93Eme0jLYFjKzrRelTPspWflP01/OvQqbF4B2oRAF9gP/V4suBym
q8nKdBs5TXZofJHdOQGPV1Y4yFcg6beqzvIfpuKf+zxVnwY5Kpw+rfIUWr1zwie7WvuDX734PdKB
OtTupn3iB/zYtIm7rOO0BwW2K45JYE3XTlhX8HS4r9BohppT5HQn6IfVj6Bp+0Z2/DLIygyNPJeg
rXtoBQeQOglWRojmOhBgxhejKJNzY3Ec9m17+Na6ay9Nyu8A10AmSwcw4akteij5OmVZeY/ml/K+
itDghYRDjXy9W9xb0F4LFnWBn3jK78iEHi4DlWkZ2nwxGtUuNrp0IzXoA/9q44EFebJA2lge7P9H
2ZctyY0rS/7KtfM8tAFJLOS1ufOQ+16VtUgqvdBKqhb3neD29eMMVneW1Dp9bGQyGhEIIJdKkkBE
uPv03Js7PKAFRi+/p1YgvfycWsH5NijJ8dQfghAknn9NlCFhvMLFFG0MKhHBgvp9YvJRgVkvUqf6
TmRv48THWcR6ODbpIhMT5dtM/DYfyYcOH9pF74/HGrWu2nQOkLBZCAkWjzyxL3PNwghpDAQHog3V
OPiZVZ8B0PhEnWSSgXm27Pbdv0aFO9JkvjgalSOWREfB8+pLHnLzwULQ7PQbe1tmH+2R1XwRSf3u
X6IAaEnsFfjdfHG9yHrofaCp5khW5rX1O78rkiAnJcENSjUJBFVLwb/QVA24Jzx+jy8mf24hybRr
AOHeNINtfhlx4/W1Cr7hEQb6lDo2ToMW4x1Uqh0QZQCQPI1ETjd/7qeRdY7AkC+LeSQ5CA8gMBpp
o6LiTkcQHVd/jqTXZAolijRSBA77UqP4iByw0gP2wl+nfsUfUCEebfDHcE9dHIJvGOLVO7u2C+QF
Ahtq4ZpBj9oGvaptxd8hXbQZCjX6wCQGa3B0md8jDmQhKmajT2Jk3cq1Ousu73xj245tc5BlM5yQ
Z4f4uMrLhxK3ecDz2uwFy4gnL0Zx7yJ4GHUFxrBCFZOqCH+pDZYtf/feRm3/7b35Bfvw3kLDgMju
hP0i6FbQ1+mytoPmMIOzpiaq5psDwb5qy3gAjqTeF10cdwtEVkEhR+E6p1Ll2g7BGDAbJdK2a6cP
jAXS2Bl2rY3a9BAzWwa9h2+djHUe4hnti9M4qXj10yHTTG1qH2Lnqui3dq+yg4GSkHMndX+mMzro
KAdDmSfl6tZRlt63sGbeIq1Uv7Ej3947qggenGGCtA2g+kXlyQkQz+IzeQzctpDftJ+B/umW0GP3
Dz1uJfYtrf8hxj+fktMIJ0oBqCgUm64PsO0HG92A4K5QDjAoXrIup7Li2q6bhdmgMrBFWdCTFCiR
5vH4hdw8BppTURSIwLXYa4Rh01yaya31geWbhv/OrceVv81QiggZK6WfqzTdAsqNvB6uvI0lgnGb
Ts0uKZYRdEM+x1nJDrElITtujOyFif6PIXKdeySa+zuwaQOxPvnbpiuXtVbIXE3Tpjrbkv8Qqfdp
c8SNd2MKZDuotcGwu3FQM7ZEdjHc09aWmgWLov288Z16gdgIPzQRywz3UcmQiS6BLnWocNUPRbsw
zVas3cxlJ0HVrnhItHIDeMb9+ytCneboN4jTJKPVnAAyAb1ECqLqEwQ6PWvjFwCV56rvNtRPB0OF
r5EsrG2fWRoYFhzCzG/PeV3mgPInAgwyjuwXZAzz+t3Hllovi7pG9nfypg6t/B78l1BaiAskb6G1
rs+681BMCH2pZZNDorGLUc2P1D1OsfJqNmB8axYOQpP9gozV1ENnDipl9nmp7m72wrRA/TH3antl
Fig07LEyEHiMH2u60HAJBecm5rjm6DRwHgs7iaBwhrg5HZCjSjqEdP9sN+AXysDrT5YPI6k9xqEJ
zfIlzXUbAyEhhOKng5Uqe837RCYX0IM1GwYu8EthevaZ6WdzKveiA5npbAw6eymjIVuHWKko7EE8
5zT66ZJcYrINblZBvyfg69sMVciesTsJQNPn6GxhQJXs4E4HOvNj0WRgUpAwYj/nrsnajBVH+e7k
JRSH0nk97MiHTFzkf46mKW9t8qFmnqeCL2890lT5ypQQlKw6JIy6LHw/RIhGVsDLo530TgnCIf+P
2ZZQD7mLSuWbNjV+UATyQ5AyDkOo/AQgT29QzX7C3vFjNPOX4CYNdoT/bITGJ1RB22fLAD9gZwcD
lOKH6FwOSQbuJW1cAUKzlmUTWIjxJP4CjJHZW+/HaxQpZqj9CCFcI7zgDx2V33JfNl+qAXl7Qwbs
AQseB9yTNcPfMY/3eGi1YMGpgOZX8Vri4YrrQWT4LqJuOM2nhq2Ng1lhTZXFJZBEUw8dZIfKrAG0
eD12g01oAbQHOowXFF5eIdZZPTpj4Z4AFqyWZDc0yBfzKijvYs8e713RY/0yDQjAFYCMUS6OHPji
JyeHnG7Hsmc/H6tFD0a+Ex2GzkhPbDrcbNTUna6XIrE2+YiC8C6rz7X082cXVbAPteMtmVUFqGtZ
VTJLnkXf5M+IvKK8sdAP5OjnyQVVUs4dtaqoeuuzcpgngV4daFWTANfhNGc+bWhxI+r21ExGMa5Q
C8S31GycAulBBLg31BxCr8ZurHJW9vSi4AoN98hu2EvqRSbeOJQ56C2o15FteG4arFCpl/VWdYeQ
wZU6sXQNF4UY2C41DHsE23JcAZBRHRosDhBKSmPvjN+Wd6Yzoyu+gC+721lmLsaFVXotAvADmODN
FBvDFMrM0xkdfKgCHLwQh1vzd363YTSCXGjYrfn/P9XtJX+Z6pd3cHuNX/yoQ9Wd3rfmoxdAZNmA
Ski+oNPbAcQfYpXbRb+AUEJyvHWoEJT0ZZ7+OYTat25nmvHWpLNfXyBpkJE0FVgO/3maoPzrjdGr
0DuZjbdXJaOsSp4vJDevow6xd5vexG0INWcXOqUhRRF9hvJmuTfsML9vIA0pkAo6ZRNjJx2KQaAK
xPCK5WDZ77aOzqJ4Y0DU6DxMVwBqo3W9qXQMrMRfY2lEHqFarlfW+WYfGbDbY4I7Eb3qrWMAvU4n
u/iSOQFW5jpo5TouQnc5v+JfEyNKBeA2OLw7eu1EZ9gll2a0mqeiwYF+SVQX3M1TJdos1kFolLOL
a7gXGyREWzBM6IPUTB/mM5W072e/sZFL73CV4MLGODpkf53dbHKa5jYrddxsJVhClxHHFQ96N/eh
aBW4qQIwqVPTE7H7oC1IaHexdRdMHiXk1XZBI9oldZbccR9yxFvSsmPneVCnoRQIEA8iXygRzXSd
3Tm2fQFNSvlWjOJiSFa8ca0ugcJJBovjRfVJhQm4mVzm7VXVP1NBOpWh+1MtOiIBs/1mIg+yp+V4
B5T5gg3YECQiugeBHr9GYaQuuCGtqUUHYwSbc2I3b+3gx8j0NajIK9yyXjrSA4uBSv1jlfBpP1/K
l+avszgy32101iZcvgTBkCxYnqqXudffMtN9jLWOr0KI+Area3mqm/FIJohDxNcGhfh3Hu5lUM3r
/SW5te01ABnTPXnRoanqXWzn3ZlafRjF1yrLP+cqA5PGNDOZ+hqcFdKw/P3N1uZ2tXQiFm/JhToS
nQJ0kQPEQzaaMyghJ+o3PF7dXtVX2t7GPRiob/P5dmLtldmjXst08IajfHSOXDZXGkYfCXURJZRK
iw+zmyVoeKP5Ldw+QowdZQf2r8vNlHnVfe+q4HR7Z1p54cIETSIwqfjCyLeWlbcwDKk+fKrS8lBG
aoGuilzo4I7gAKnN2pw/FU2qWheie2mql7eXZU3m7IwSdeu3T9pWrXFgTvfl9sUhQAref53sb++u
z4R7l/svNNf8N3T7Yoq6Dndzcyz4AQwb3QSm6fbKgkiCkaf9a1Q3T1aSxk8RJBsPijFU6E526NnZ
Rt5cRqzDUfzp1JsGVEZ7Jy34swbRHTkxaZnLRrLqHNrCWBkiTxcaAnyPbW9+6pohO3dTSxbuuEGt
CJiTS9d8rGRf3TsgvWqc2HwkU2uC2stP/fBItr71i10a5mw5DxCW/9ibG09rE0ycKNHDurqN9jQ5
OHHjA6Ii5oKaNMDFj8WQZn8lUzsilJj0bbWlyYE2SU+Rnf1BnfR2jdA8IoXr382v3tgdqs1CuabJ
HBV3F8aLC/nTwY2i1zxW5olaPZaHW09ZLehE8IFGo/evqFRZUSeZckhkLnjl9QdqxmNh71SIYB25
0FvogIxj4yMZDAWNF7cc2Y7eAGg92MHXPbaS2FN14WcW2u115ErfF2P35nWu+wXS7sMaioDDzu/R
DLSxAukWajQj1z0VVQoFPiCov4CnkIMSN22ORRuidM26zuYWCny6LMEXghjN8n3HDQq13Vynd6vN
j5H6OLZZsfhQqGdHNcTETfvBwNsufO8z5a99ln3Ttc6fCiTZdrqGxA+itO7T5ECpbawBv/H6q4Eg
57dIoAAy7viP2E7ummSwXnTUDNADtbKrtMN265RWf/BKGSNOETOwBvL+KR6gjJtBoPP7NBwapfxH
iOEqRTAYP1Fv49kJfhoJAyRhwpGHjgFmCzMG+CwJ+k/QqACXM+w3t25CnyeuQhoRAbXZTQJ7T25A
R7zPNkxut9nC6LtHRAeQPB5A8w14h7FIh7dUBaguda3PkB0uUZRopru6b+JPZctPqjCDb8DzJMsC
5dEXrSx2zs0BqTV7CL/9NbJLIEZBI3Ppo2zbttnKiCIkiPws+URnmS/j+az7je13fj4zGe6bRfIh
z2ZIeziCGWz3Ias359jE8GiIUe4pvTb3KmTJ1sIoATP5K0dHzjRLUtY7svdRsshGJHYvRVsUWwn6
gc9WWsx8VjJxzHVsO9UeVUgQ503ymc8Ka2nYowYE2pZrfJr8HcTJgFJDmYIYcvAoW0Vnrafa+WUg
XfBgl0H8b9rdMtILL9Te0Y0hO4JSmTi/pKNAwsXsVtSBPGF+CaEhaK+isV+hhso73ty8QQSbwU/U
sudAc3Yo1DjqtG2fgs7K1mAp6zdzcwQRG5cV3pKl2ifdmSMIXJMTddKhUyAMA6jrSi2arY/N99m4
2b3P5tuGv2l11iDi5VjxgjizID906hyzulCrZkm9i9y0WlKTDgjygpjTry+8dFGwOXnUIBBb8klK
hGy/mWP2mAb8PMfvXsUuof1atOCeDAZePBqxeSRuBg/qpLsYWKt1P10U0OgLp1h0d1dCtPuRd+OR
Qfx1jZujOga1HywbZ+SnOs7tTwx06TNtnc7yA1goi5WPqrkv5OYlJT+ZzN86Vt4CVC+/0RVT1xCu
KBGzuDaMNcfGb50V8+Pwm07PeWm7X9sYtKtjM4YHlibZ4zSQ+qs4h4aOhXIhO4zlPk4wj6wt+eYj
4BMETfcN2dJu2XI3uI8d04SY6wiWUTsfIaIcv/sKKLJoyDFmKxPJ0xYMveD+4GzV05mNrWqXaQfh
ApzNvdOZHbyKpoeKuwOY0HQAKab2tzUKerei4UjKatyJGiwjwO+vxq2L+8y1VEitT3xp8x8jaIZV
LRF0pb9lErTRFcpykwbXvXCZ+JqAaxdiit1Xa+zZUsdRBy09v9s1sjV2DJnOuw6Q8CXycuNL2fcn
4tB2M7B3hnn3lZUJ5CCBvzC6KH3KAL0HdBtnflVANhS35Ccj0u+2Wy+dZYzV6y6rwAzEcaMERCM9
0Fv2ZJKcZFm9zu94+iiyANkXeaSB3kGxIHp20+KU54b7FIHw6YA7ynQVdsPXyZ4wPC2sIOAHqUCV
8rN9RCJjkZt1ucPtrz9jwd+fRyE76EPzfBtbRbgoWR8NC+pRQTgumlIE27wboGtmQAfBcaeg1tS8
2VScDDvUtlXXdjrUINZH9gI2alLHzZbXqt6UntUuqcqN6t2wB74qLr091bfd7IaKxi1D7fAiIZrW
m7KVa1dX5NbqdaZx9/AN07rLYmGsw+nMl8P7Gdl+14vCUtDnoFZyG+HXc3CQOtjUoyqeqyp7sxFl
fAvLeoNAXPfVTL14hfqp4aIdB5E9M683WaLk0spGY+E5qXlyiBGBAsXUFojIYZ3jH8hEBzVFkekM
aQpouRYjhGhRvLqJlAZaeQLcUREX2UAAAP0bW54RyMkv7nT7zbT1Yo0N20Vc4JZcGH2858zAU6KM
oYHe1j6HmI4ZvXm4KhxLitfCDaKVKUR6cWPmHIMxr9e9zjSw3sCLQ83zjdfpjyFvmycnCJut5+Xp
3k8FlNKmychjtKG4HtbiFaH9aOWpMVsp5gw7UAhSjTod3Cwr154S1pqaHcB7D/LdgdtiK9MU5eJD
8zhmHqD9cZjukdMAwBAKD1cog7zbSnU2vGifBXL9O80Kz8ajduocp1S8ygK2QsliZzwiuoZvoQv9
YkXY/xipqx1yvRYeYVB5ApFidQ0QjJlt1KQOVLc3O3tpKBAgtLy1ngEDbw/cKiZuagfhwwrSELem
BIEivlf7HNk+KqQd6S7jiWEcUq2fZF35j0o0yakdYm9JjN7yT7vO7eSU25M8EyLwa3D5JhAlLBa4
bM1v4NvQqPm3knul5QCuF/whEhG2j8ypQDg03WqH4N23DcBobFs6eAhMkFdrD4ks7A3Hr5xBmafX
w2fIxbzbqRADHJmznfzHLPLWvjECY9A08Y53YbBBkgN5PWfEfRG5crDbABQSJ8nOjNPmC3kETci3
EcT5FlhspcuZer4xWL/9bZuI55EvA0pGOO7OkqCGC2QN9TP6SnX1sUm9iPh3e/r+y7D7W+8vY2/O
7TRV6Rh6O/rjoRuQdIUUennsEQHYZJVpP2YoCYPMcTa+5d5d0XfeH/ZY/rCF4zzrxMTO0u+9E6rA
q3mMTgtjnQ1AKtH1xgZebSMjyBF7mtZAelrwdNMhcUd7ydjrDTN9w1UXIJPYpyXEfTiQ151MawgU
D/odiX3zgyYD1uZt+sxZzfA77Spw06T2JhEoLg7jsjgDBJ+tUfZUfqqU+Z2gjYb8jttW/HYbw8Ix
WBmeeNESf0xCraHCuNzcmm7dlxvIIwebRPn+SQyAXon+M1W/53kLabrAGy4Od7qTpbGRCUvPfK3j
2cHuH1lvLpAtKFEhgksixwoTYWFenEiGJp2aYmpSr90C20m92Ctaz9T7u7GxDJC5SDMQqBrZBcsE
rCshQGuVvXMsNcNSc7J3lQRhwNC8lNrJ7R86Vs4D9GhXYLj102vgTwAGHZ7A1C349wwY4hVoNfid
UUD1bzBU/OwnebWGktR4BuQrOcgiltuxyO17OyrEshUyeGmt7CFNcv4DwH7UN7r6LSj/HK4CjfKN
NrZA5I9nBfgRXIRi3PQkmtZD9UD/iS5/sls8k1tVVLP6kDtY6T2w3ccsgzDSTZAoLYJmK3QAMtwR
gkS3DrPgEPww7sFgAyaqAlX7CK4sShF2R2o2Q/7eJOghng4fe4efm9QbMcDD/u3YfESNTpmlK1Db
nkStsr07LbBQjQhFNqdMgzO16TC5ePmY7aNYhScTi0/iM4h094cn8uBedj1/YGN8ITIEO+vsLcpG
ow15Den4B1B6/j3WtrMXma3BhlefwGtauf41F/grZq+sLuRGO7W9RoQSBcJ9xT6HNrjhcF171yyo
wceNm/8ZGBnkoLw2QNCls88jSsUhjljbD01eN8vczPovkWu/tq6K/7DKBsOnPJRISmyVWPwmXQit
9r5gEGTzcU37NbhRugFpktYMz55pvCaGx+cFZRub6SmPgldaptEGwQHKdeHYbXygxZrL8RsEGL5Y
E5sX8Xrp3kvORoVHxcT8Rfam14B2THbeOcubK9kh05ngweCWCxD2jluAZtLPCvLimekE31IPMGgF
LrZLlATdxQGAGqUGTfAtgjSAYODesFTobX8eGZvheJ+l9ucMK5szKJiyM1a92Rk7kGgneuOTY4fh
0Y7CjW+l5WOSRO29jBUKWjoog/aIuSwrj7Ed9RqtaE6+73yde9kg32qAP45YHGHXIrkByUtEyMiX
DiCu24guM+6oFZauXP3rv/73//0/3/v/9v/I71FG6ufZf2U6vc/DrKn/51+S/eu/itm8f/uff3HX
sR0hODgshAv2ESkd9H9/fUASHN7m/woa8I1Bjch65HVePzbWCgIE6VuUeT6waX6J0K3Ld7Y7sSoA
Sf/QxANguFqrN6TOkT7PvrfGat7H+l0QH4FY2ca0wuqEaHcoNRPJRY5BunWIVw5yqXwRDGW4nVUG
47D5qQ0c8SVAIcxtmRHFIlohG5NCIATMRHTwY++jjZzLNFkx/MYPkCdG9ex0EFnan+3p0EdNtclx
0wMj05+9SaW/gEw/3YmWYcUuUlmhHslpZxcaS840AdQU2OKfv3pu/f2rl5JL/LKEQA5a8p+/etDj
5UZXK/nYdOGwQxLYR9WUOa5TbpQvVYykybSc6EbgoEuHV/fkIYF5AlSboUzs915V5hmHNHA+zNOx
iWbD7jXEio2DEHXwkoSVtYrsuDsrSGIeywI8GQNyU59GkD7j65Vvkyv4p1HjPbkyD0ojfjKc6DIz
q+FOB5F94NzCPReQBvUffpeu/euXwxmivvh2OEpDpJDi5y+nc+LSQel89jgv0mUhgMvP+SdkKPIr
FGXbK6D6z3Q7DOvM2NAtj5qTF8q1sutQQKvYCtxXxID1Woo0A2sabkxBVkOsQYjmi6Wrs5rWiHgo
PmQRyz8Lo4BkUNHBdcj5sVb3gZFX9yi03yBhLx7ziU2/BLct6A5i70g2UIbF26YA/yP10oAq7Ddi
4uVH1AyqtVXIgduz0yWCU9F+VBlY+70MkMfeA2eG3cXVsvaAIgyaR2jXi8dffLl5X0tr70C545el
PSnMWVq4h6mT5OfG1gc6qUPQA8tfdjJ5+EfVuelTMx0QKSwqEYEADI00lO2iBfTwkLpF9mRps9oY
5pivqZdGd10yj85B3ns3xxt5YbG1xZv4A7l826jprmw2G+ooLRb8h18Ed3/6RQjGHBP/BRSzFWDI
yp4upw93KtxZrAFUMv6jwCMK8nGsv3Qm6JUJZxiWn0y3tl5pEcaNtj/5wusvRuBiiWZUkIKM4jOp
ys4qsSQeO8vD0mnlFkWxaCa1txBFgNDeKSOIy8TlkQZRBzX/rW2ezGext61rB1U2g+0kO9WN5pFx
xzzSGe9ju1xk4YBqKySK2I470f7W/Tef2cArvf0P956fb/vTlwkCKMmZdFwLRHSu/PnLjIOKmUnK
vAfV1wNSsam7MIFfuLdCw0XRd2qu28TNXnIm1rTWJY+qCoDS63gHhlsQzyKNWDjAHrfFrkaeYbrP
VtPd9cMBIKNzqyHeBgcyQ+MDQSczQDjNH7NlFZugd7VYejXdOFxQsIU6WGq8dyA7EyJKAFp3g+ts
GRUFuGw8N7lK1Ln887fiqr/9xGyumFCmBcpdxu1fvhWsqLifNYl8YJDLPduTYAaoTWKUsE0qt8SJ
6ssoWvXFNZRjsvpAvZxD0IDokskG/jwAYx1QyRO1sqcG1MH1slnVVWSAizutl1QKmAvQc0AK2T+K
qWIw8rdKF+rzzauWqE5TDNKN3RQaKrwIpBih4e+oqSdb5wChFAz232zkV0yhptl58iPbUDtYanPj
pZrovRfKH/kjbsPQFbH8CExdstxTT1hCY8urIMNFvR+8XV7XEMjl7inQ1vQTGL7i51RsIqsed5lA
ocpkZ3kvcY9AUBGsKdjxg7DfQTG+cBZt7faP1gQgKQBERuoWO6WpNfV1AxSUkgZhOUiEBX4GeufO
9PYQ9y4uuglBMz823tFJ1Zck080DmXI8ulYJchgbalKHmQBCxczXf/6NWOJvl44LvQ3XhLiAKzh2
4VP/h/vQ4DI87ga7fAgCc4o6Z5+jugq/ZR2KDr1esntkfkKU56EAGPx6wbcCjBjI73svBdJKG+im
giVDyfDp55Fu1TJsYIaTmxohMK7gYpFdVCEmBbpaajrhuA4KPT62gQKriJ9twkkRr8iN/AyaWJSa
Tk3sMJqdoyaWm6mZViAfLR3R76gJoNH7lNSEFPI6RKnZ2rHxKydEUOhZ9TocZfMBeg20OFZGVTUD
hxCoGvcJB9Rthl6LFEQSUAIzZ+g11ObyO88WH6DXhd/Xa92len4Jep0BwBzUfVuxerEspa/Scv27
uAX+tQeI58XWFpTCGUtPqFBQT6Zf7r2gMF/AKtJscE/1tuQWReA/L5Dr6hoH9U4tdhBkl7x5vU1r
+yMiwNNwmrbQuY9QfHGqNR9RNwrpxqFsgydwrnPU5yBaV6l6P9TICABWoJZgvwjfsHzKFulYes9x
O1orz+iTuwy1oTudt9aeZhINMoC3mTqW+g9u0QOcDJ2s1uuXFkTjEJwGNtmZDmQXVTOsa2HrpSnH
dxt1kF+PUTZj9jyHE24hYlXfOT4iKBnX6VcQwB9IGbKJmqPoR/cFRYxyGakhAH4C8qmqqcxdHyJg
b1q2jXfgpF+dsD7UXvYMMEN8x3A7vA7YGEHzAgLXIm+fkOfyIWfn5095OtaQCSjaLTVlmeh93aJw
nJoQYbbv65ptIm3nV0TYzVXOEvVglXlyx0q1NYdePZCpD71m5VneuLEnm8XLGsods7vXJdnFKrI9
BWshGgR2w0TuKWAUUIZssjW9Qm10ywAIx2LJAXXbi5GZ17ASCOrl9d72qvJHa8WvdjQ6wLzW3hLb
dH5fmna95UltoB5oBF0DUJybItT5w+/mSeJ9nxblFgGLdl22kMTLwuKhmNAoKIOESvIERMmMHKKN
dZLhkoKNDgLCAeQrR9ylnLBETr4fvjh5vhqHfHiOYgA0nFKayLVgx47VLQdAI8eDdCI3FEmxArCo
P3RVUyED17VdfK6jvFzWJnOv4CcNtrZThFCcyYdTbCE6j5JE9SgtJApkHjjfgKlaJ6nPf/jaPbYN
MjI0HOUA7pX7QbhFQdO4+ec7of3r0xKrBs5shgeDNE0T95Sfb4QIQ5WN1RstBONNhFg7D+klggyA
bureDbS5A1UYIiJka6EdFTTt09jIEoI3YMmXqjCvUZthPdCV6fccv0oUl/HPNw/U8PtIVHvhTk0U
K8SzokGyiv1P666JVEVPArZ0BglHCOMu/bpO53WEjerjpeZDfNFBY91TB0MG5P6fvwbz13Xp9DUI
hnXD9E9K2mF/eB6ovkedt8P05b2mXbkTkhSXPIPyMUi8EAawrRF8mbeLPvHtFe/t8tebAY0oEhT5
09UfFOCzQ6YsWv7zW+bmL+scZTqm4+Av5+Dmwf+28wTS1ITQYBhd5gX96KkKTOh++BUx4WQKyoNt
J96Wrse2f5rpGV+ZKKX6u9kHb+NsZrYOv0Jq4+ZdR41aibDMwNG0pjBnqtzw2RLgcsmT9RDUIA5G
ymOVxWbwYPjl+xmEEPiq04B5ZL7JV8N0dvPLIJH3H7bjtH+4RUIEnunYBnNsLGzpcob2zz/nbhj7
sBpFvBs8QL3E0oYoSztCalthoYkAknroxg6CuhPgpNPxPYreqk83D8/gI/JDVr/ofA+qjRagDGHf
Q8opAMF0gmcOUKB58ChYWh66qZeadPCRCB5k758CzqBV9df4rBMxcMKm+Y11x3/+DVhTdOHnj4uL
11FgCeGWUsBk/fxxAbVIB2Sy/N2M4bKL5RyRQWzfPVt+hsQlOFSq6RCPfg0ecNjbIQOmDQTVi1iC
xdHXLYj5mELY2rfs7QAu5wD7BUB3P7Rv/YQJc6r/8GvGH8meogEfPoxgFj6J69oWIjzccX6NYjGo
+uYqDOptomN+0JALX6JSCBVsnfC/hKkLCjwUnjuqAlKS9+GC7KgAUhtwMSIBHWbBF5flCcSOhLyY
yDk8p8iLkluWi+zoBwi7UDMXoKWuo46B1DHEarlvigMyZt9QbBX9SIsLFo14ImW+jYyU57xMVMNL
RAb1A/eSZpOysjw1SasOSCJ326bi4z2w2f4Kt3Lr8zRP23jhj3F8n8cywPQokUwsiovpB3iAgEGy
vaDQ/uz4cX6wcHWbU3hIg4HK1+fReK7Au3EhLzJTc9DluAP6+ZXsZKJOOgxt6a1MLPuX8yuQsZ6m
rM2+Xegs87dk+/Bijmq2eojq4wdb2mbpqWHlSnQl9CZpCL2UAPhrayVV+tFGPoao8kkDrUXA4u/v
GlLU2BM6zN1ipVXufQYWxATIMag4msBnOkm2AtrPEqeosBCuj00PNHnaaI/Uzp3cXza+GWJ1O6wT
r5ZQVRvjYQkCZTxRZJM+Kh2o88i9O8kDtCaTTjxzUTdMQCtEpMjf+Pxo8PTHzaMT7AdIsBVu7TzG
ehEjkYhT+0ZBZpnmcKeJQJwO0gItzuTBkzLeITaOAPTUSTY75muEroL7+ZVSd9ikwzCu5jlCrHij
MbpT1TasYzDFTeOs2snWpmuq9TxD7pVXG/qWt0mVOYYrAD2LLc3Kx8K7hIl/cAQT+RJwQChSFN6w
S9j8Oo3v8ROkWz6TO83TI62/aECkeaCmFzh8Qu2grnN6C3QoffBpJNI60Sjf8Y1dVeBvQu+KbLYF
OAJy3RfyD3kIcg7PDFb03Qy999XO6/DkgBsO95h2YwWcP4DokT/YI6iwoCfhrhspgmzZG/ECii3p
lVxQY2ADwgY10tCy8rUV8WbrtmATrpPXpEuSTT/ycM8Nq/iUjB4WICp5RQVkvZJNbh2hOto/GG37
zSy9+BV1UVhKZI15cXw3vsPqVC6oI5P9j7ZUxjX08vg01k2yohdAZPzoTOWMeTtcQNUHGvsefwp6
kcR7ygvXBvtqn2yTonO3NTeKL5DeXg6s8jZWUgNa6iKNYzTHLiqRe9AIBi5xd4n2ZqwYMNb4yhB5
ZIuiD1m59HAT80w/u1KvKcN2JbHz31IzMFzUM0F4dZ6qwm+4RIzm4riaPUIQI9x4FgJ51Cyzit0B
0ribfZse+GxIBeQbr7a/02yqUMYWIrtiiV24+WgZPX9I7SP1zZYMSIgUFW/zW3X+H2XnteQ2sqXr
J0IEvLkFPYtkeacbhNQtIeG9ffrzIVm7qaPp2DFzg0BaoMgiMrHWb5Q2P/LOgtXKcudGyvsVIiLQ
hhoWTeKxX/e8xERjknU7eR9doZonw8y/7nmw3XvgxPn1npd/hy3aBsVGXjW1QLDPjkMmfbnAcpD3
Tbx5uN7Xf7tnOWhslP9xz2FSI9hP3u2+zcftoCTWrqu9Q0luDg5aVwLsUHq2FvJ0Srsa2Co5kTJy
rL0nW1ylgK2Yp9i6XXu2kDpiyw1xbVtwIcscA4jqbRC574khMJKWdSryouIkT6+1Za+rPlC7IFeS
tYhYAIzkOW4q+Bw1Km9sQdJneJfpc5XhSDl4j7IDoAFjo0Kl2shiqSb6E4NlRzkEBzB3PYgh38q6
xiVZ3EUrrFCnQ9Gnq69hzNuIFlxOV6G7rffpsxpa7f2k2btbj6yaOv7MrtjLubq59c58Inm/qsry
TvaTQ+twxI5NHZuDrMtHdThNZvw5V3N3cI0qXRPZjXdmO1pHNcmzczjW7NTHdZCXBzcpsLdS88xP
RTn9FPM2zZ3m15TOf/EGrb+5BcmFuA5yMOEI382NyYul3oaPY4COTN7r2Tddc8kVMwjALG86rf49
tgyE+Ns5e5JXHqfCOsbxaB+QBtyVro28kD47d20sfhqDXpEmVRC3tF3rHLFqbM0y1GDTYZk9JZW3
UgMwD0qzqUyEOVJQFt/dUL0gob2kP4nauCMfcgxQQER68bfShX9VOLt+2KOarMxhCp4b9CnX2DCo
0D7mr2vD4i+Pf1w36kL3ET4EtDkhhjdQwhCcNRAF/9/1sOiGz1c05dabShTMUT/f1miArIMUC528
19hwT732HWKeH/R68+k1UO0FqnF7lVjGm2faxypbZq09beXOGB0ZY6/d51FCLkeOJBYZiGp6Djyt
PDqYSW/kgCzfzXrsfoNakmKQMzQHYPruy+zZD7J9tmNiulo1XERJeB52I37ny5UyL0Toy3Re+Nm1
h1EVybbS6+BbUG+vAw233+jdXBw1lQgXJn8f1xsBNesrOR9cwgvBWSd/syqWCQEuHYuoy99mV0x7
HSr4Nmu77jMpJ192UAz4eXj3ZXeIL1VPnov5lLxUY0Hebtg1PIRgIE42Cphr2aBYzdbjqfneuYa5
c5Eq3YlkVN4Lk29+uSYSd9V6Fm5KChfEDx7J1fXjKjBW98G7hE+2gkNNsJgIyxF1DOKHQNJnO9vh
bpzLeo8LyfQ2F/isLB90kqGrgABmdrZnxQOCF+v+zJL0SrLqtZpw8IjAE+yLMME27Jr4JvttoZ1A
PMsmdbkIwcgGLXSelRFzzmU1rZXYeiqXg5uyt6uMWNnI5TPyehrcv4Q9NtcFtcyieVeg+7OSg2Sv
HvTuxHbyLEv22Hm4bgwsw0Wh79jmakcYVL4DKuY1NRXlMQnLOy3ow/fRKfhwIHteY5F1rQFzUrNx
I1vtLEzXCqm7gww+giT9lZauepGlZUYdFMVrvsyIPB3C6sQvrYrr/ocsngr8JiGFnMCeuqfO6tmd
9tWo7wenu9eXBrhukMh+a1bGcs9D3z7MZYyHHbgs9xRY+n9OJ2HjsjOPf4fat8EMEfvu+owgmGck
K+GIduWyRu4qQzWTFXaMO713jUsD3+RprlVxNjL1/qtzrpDwG7tsfS3rxAthaFYtTjfLZE2OD6ka
P6aRlz6RGifgL7yfnZ3SpnduttHbhn8zeaHGLP7qylbbgERXN+CdDZS47Pg9DRV7kylegbENxWpA
kj0QSXmSxdHQ92DQ2EUVgfWcz+WmmPLkPRQ1mYzF1IuNdPKOW4K7q9XgqzVOx2SNYtN0kK296nw3
C1Hfy6FKuJkNFcZCWpUPBF9e5XWy3KyO8qayZX4o4/9+U7I1I/oob0pB4ZPNQlLtgmlWTxLlecV7
LsWcBLgf8CZzFQuQXa4yAr8hQ0MlIMC+dHKkmMBtomsnOWe0dLKybF5XbbjhlX4FLCl+Bgcyvxqg
3ZMWdrAsqUPBFg01dllyNeNgzGpyLaXldDLCYniQbUHr3aPX5d7Lkh6qzxXSktcSqMr3bnS0i2zL
w+yHJqzoqhqu4jBPbsQcztdLqHXq89sITlIbHIHV2s+9CUDIcnNBV6BZoKXunWzNWed9LTPJ08hW
/N/5TaUgbbtQfbUdL11l6rm16+RAaqx4mW0n3iWKqq1lMUzV9uzWwYej2hH/xfiUhhNqY7JRbblU
YTTeMW+U4mVM+mKbx4ToZesQGNmpmXiiXce26KS46YvsmuVIlROoZ+O+XFR0Q7/B8SEl+85EHgoM
R9D/aT00l9TAWiBNMm1Nfr25WBU+v4ByOI0FGIsJx4bttbISHk1Voz3EWW8eCD1MWMItc6gAQTIj
+6gHcRhnMOqII+bPmjdklyoSF1XRlAKw6MwLm2ZgJ7S0WlHT3gUTiLMgq4pnWYfR1Tcr0wFiLVWR
N2Aav7wITXKCSYO1oBcNT1/GjxrQqUBg7iiLcoRebkXSq0+yRhPs9SYrTbayTUzJ8EAY5Npd9hhG
DK+7kkiSLLqEPRHu759mZ/yGVE57ktWtAqyRf9D+KIthU5kwjaALyKI8DLX+YrRpepZX8mboFRGr
F5QlblQeVGuN98aaf5T0YTBHdWOoXb/hSVNt87Zw1nJgX2jK0/Dz+tc2lTevJ8jmwPKYZY4N/T5J
450upvxZdrdyErO6Outft++GJu9A1ruX4De1gi8KHz9c4eyEsrdjGA+JsyCzFfd4q5JnyehsQfKN
Z1m6VmG4QdpwHHcQar+Go/NvAB2f+hVKBwdRjs4mNeE5TKBgH/rYza6HoHEXw4Xg6HUFMjNZg9zd
OOZf/QyvG7adg7GfJ8poPSShdiaf3Z5BAmbrZEzFX8FBhplv7arZ/9d2OZ6lOePlLy22ZLmcdUWK
6K5r4eZLd/RbUYro3IpQh5CfWTpDU6Qz2+/XW6sc2wDLXNeeOh5cMlj3jaH9kilh2xVItNW1vZMp
YXZt5wkjgqeWXajsFcTO6zSgVxxmg7e9eijp2mvfRe2jZ3rVY2qkbxIJU8ahu3XK0tt2LJ2kZP3J
hlYJybjY3XS2UqXOToLXliSJRAkK6D9dpMZWMopqjRTOuJmGIpl8x8sf0D2MDxIgda2TMCl7bJv1
1dwNz28AIuWIArqtunxoCCmL2QSym0OcQffPeJWtWIxhcIyvQ5oM4XYMidOVyoCapqYX6lkk3kYj
O/ZgLIcJ9YuHMCt/THqdHGVJ1rud/jVU1smDaivjeuKl7d4y0DqOEKe+m5ymf7GSrtm0lWi2w1I0
Fc052HEYrWRrYcbefVWbR9koq8q+X3uGqj3KEn45yPNOWXGHB/vvs6naNgpr+xGn7PZJSc6dng+P
2mJ/PmSk0L2gVX3ZJuvsUMHGKhoICC39ZZ2XnNu60099nF1uA+1pVH1Z/GOgkVukxRkEH2wgTDF/
XUkOiLM82Be666aXnH0CogsaIazQ2StKrt/lwWD/jzN2+FvNCUB/tUSPiKQRpVhYCMADhqq3TrLU
jYp1hzHGd1mSByD/0yrG6XxnZANC3b0bPvXEU5fBcpogapXl1x2t+yZBdXuZsRWWdRoGRTzZApBU
muMBOb/p8k+KkbVem8J2kUDl45OHuK7vUsNQzrI0DfBox0F7k6XaGfpTXbjzLiVzdopCgaPkckj+
ObMir9u1SfUpe6Ra9dVDFqc0XVlmGWNLaLZI0EICmrGs9T3Usi9DlXr36tKQLQ2FCZgVQVho+sXg
3UM2/hoB2/XXXOrQdaz00C8QBUObzUcT9ctZb56yBabg8GjfNyVhFNlB1g2LGJACFvY6qCkU89Hx
trlztq1xZSd6BFg6Ny/yMHgjNmx46G57DJV4oadBuAvQeVpaTPiLo0FITfaTrYALX3pc2fZSWSv3
bCxRbPdOCmt5Ghr7vmyQ5aVVCcK/wHzCvxd4CeXeoD/fzkJlEutyqVNCWs3E+7311m8srBNmNz/E
MFSfBGdJh/D1X8i76k8V2UhZX+NBT9isKffqGFWfgtekbCztt75jw4MEJ6/cS/1teI5LzV0NNPuh
1VGsmfFxeudFAgH05axe6uSZrJOtst/Q1+LPVtcbvsYWdVCvvEHoO2U2IMm1ApEklPiPAFA2supW
L88Kuw3PnWs2O89K5hczDc4KJh1/LydAJgd5gin8tcapcfK9WpEHfBNd3ImjUmsPacA7RCS/OXna
eDNmPe40ECDhO7WXg2wwZl0cvf+McPlLL1cqkINxCxgPY17rxdjuBrfSXvgqld2QhvlaFtMGpLFF
2MaXxWZMeE1jpxDWkd6tDEXfDkMcgx1iqAfC0a/45d0praG9yInruCKwuhSFzcReTqw9IMKLTvDk
PiAwtimFPl68hRyUjFiEqla47mE9kcoOWtN4RzEMScMkK1eal5rvip0TrVXyCp5bZbzXZfM5WUb6
EBL/fPmXQYo2qeu80O1zjq22osQJe6V1GIK65BezjuTJMK9Zsey9bdjWNlP0fDeB8SY+zuIri0Zj
8ma1LL6y2OKnupozUT1OU2oe9dRTVshATR8qokmrvrOyEyGX/h1MWm7imSB7idJUoJt544fnItqL
4FN2MnpF9pKD/62XocAFyTVbEA1J+ndTOcsZyrb7uqws/nFZejXpUGwrZdDW5A+zy+0QG+jBler5
VpNprOM+mKxVXVvlSTbgLpJfIL93JxVh348847fMOvOKS5i9z6bK2iZkPj/6ulmnC2YpdjAxCMvW
PcUowd6PPZbnVzATI4M6Tl7Tqv0aqQXZdaTskP4zstIz4zpSop2wmHycinYf4VXxvcl3I4JVv2qc
KP2q7O1XC5WOTdEP0bmulOSuVkZ961l28UykhdyW05t/dXPny1FJMX12Yo7eW4Lxa1Bl4iJMUqua
RfwOEmzyFDeBWIVZWv2IBheVBzJnScCKqpTNxxx5FZotjbhHLrI/uHXxyaY/W1ejSSwK4yX0nib3
GxtOMLVd9GsxOklgvX3mmeasgsKKHrQ20Peum9j7wtBIEoG/x6Z3GD9Nu8DGhrVVU4LPjgWh0yzv
ElRa8dJDIViVeITsNa8oXlRSVdA9vXlVmqJ8GaZBvW9xS+R3V7zIHtbo7sN5Sh9klV17zSp2XXGQ
/eewt3ZVpqVr2UoQv70gj/YoLyWrXDGusdrpHmWpFYYH3wgfEzl3FNXK1sZTGWlYbsYOjQIQbPlN
9h2LrL5kkQXjO1IMzHSi7IXQ1aVP8+KbEYGRNpH0OdauC7Z2htTRaMW3KZhQ8+xM/inw8vgo1R+y
u6KBTRpdNvayiC6DU7TDZ2F01R5nvWYrq/ExXbdmnMGlyPRDoYtqIyftFetY8GN8sfMWSp5hHsCQ
JU9JYeLbYwLubpwef6qiD1gKK9ZqoslPZQvKSEw9JK98SFZ2WHd7VLwUEqRL+X85+DrVcrV/nUAL
cQGN2wL1lUWxoYXZj57Fa6whRtZppeXL+lwb53UZDsa1W52Pv3Vr3fT3bjabpYPKPvk8RdISnCTi
31HSen7jaPgltLP5ruK8m6MH/aaqnri37Ur48/IQZX/Q7zy4GRtZtCuLPDyBgpMsBsZrH9rtmzBq
8zJmYUIak8l624JM3CFxGPe+Tc7/L9jsa1XPCU4AbLqLNc/7Zhq4yWGdqD4h1tJvx6RV7gKv6u4g
d7tbIyqVx3hC8E3A8f5m9d1Fl+PnBBmoIar/LnMsKkanHVBoxXu4DLz84pRTd0DGetrHQdPeZ5OC
qjBWJG8kiH5mcS9+here0g3uo9L0Vzd1R9xo+O0pC8ksjittBzOgO7Zixq21z61NhPbni7o8KHh7
H38odoOWNTEx/CL7fWKowX5S6nDdNrrxmketuy8rghCyOAEp2ydKEl+LmJwae91rkmtxCPmVZlif
rdUiNl9TdSRbbuQ56yvF1opHinZx7eyQrt5XGCleW+06bPcOEaHrWFE47PNSgdXgMra0yZ40k4b9
43JX0HsybOOU/tqaWRBJO1dFhXJp9bwy2oeaMl1bUy9QdmGvqdfWOY2DHSl2yBjLzLVDIgRLcOPa
amk4PVs6guNyKhGpxk5t0VGVRdY2bTd3DbIFy9h8HOadbgWYpizX1Xp93GHfBlVrag6NW7b7YMpf
8R4aRx+WZXOWB77er7PYuHeaeTz92UN2E1BefRJ56U4WmxKT4VxYmCYt9pGZqbtnb27BGZXBPYuv
4SCOYkfbKkT8VFbKfvIQFvEPJwJZKkuy0VbQn+yyYRsv429d45RYVBqTC7vVybNWV1/0HEvT29wN
zqx3rrCOTRSw4sluQQzntkIrZy0n1jIePn4EezyDZX13u1hQYD9SKcVDwgv5b9eHwtEgcpTHG9n3
djFHTw6W25SnW30XKtkR7eo3eeXb3FGuuysCY9p1Duc5cDSooovdijwoEU4rwsMle1pYZf+pTlNh
tb4s61hl/HNqkUpDvwXJAUPJ1ioAi9P1VHZty1TxRYsfn2z5L9O1abTTg5DUwnLJaZnHDjveimTZ
nBQXiRFP32ixy94MHVxv0LxDFfJfLou2lTi8N4nirFpe+Fbj4SbrtdE1DlWtso0FfPWhNVDB7Aa4
Myhn8zUjGiDrk8wbD7MYIQfKybHlIUcCrpAYCBtajVSAPJRt7J3q5SCLbWtVWzWAKC7rhqoiSU2O
v/RVXTWJTMXOOXZa55ykzbrzjPmORdgkNrY02IHTbwh8sa4kOfts2VG2aBG2jUtvsYy91cszL9C+
hsnidWwdWkezQHP1R5U2u2nSlROQhtQ1s7M8TGaEYNVykGeyLiJhtAYHXa/+aEBqHALiMlZ2jpV+
N6llcfyjXvaQQ0mTB9ua7fL1iv92MTlWq70fBBCXyByh33QIpq262CNOywFc19ehlAaKKbSSgx2q
m1oWb30GI1RXqqcMO71xYt/SrAhD6To8OGWW7gYRpm9RkDxKSsncBDH/Fu3vPTzA6P+9R6BU7Xqa
W+RhPRREva4leNWG+UlXnY1p4LV7q3LSGHGEW/k2otaTbm8U1Rl6THaS9dfOzqQ66z7D0c7quvYB
rXmYLSaOHSOxE490X+3ssaUq/Gqy2odrZZk3OwB9i5ArdcVyaOo02vCOra7lNNcGzcE/JkFNe1YX
G6fF22lUJnWVpkG3utXFrnCca7mQ3k23Jk1DTtWXI2Xlb+2y3DRoYfwx3b92HJc7kC3yIGe0Nfer
7lbkV8fCLvu4eYUjzDaBgLb2yLiMfhlO5XnEjZHMTlGpdxXcFNUQFGVLFzR6tw7bGm4l3/JWVtq1
vZiCTEa8Tmq0T42heaoilWeJHjkH10sIlwx18qi7H7JN1oA4jfcOkcfVrc628PGIcth0WmLVTwKs
wFPxJLvLQ2p4bNtV17leQ9aZQo0RDRHNXi/cYa9lKhiYLEvPBOPSc0PsYy9QgaiCQhv433U5yhbZ
ByxnCx67R8d56S0b4E5q26I3kAzLUv1YWEnfvAQZhr9WhRWe54bPmRWNn1oGZr22spY8dIUpXRoC
kMib6ThVkOrZOIYPCGli0KjAwEx4dfaHzJz+hmi/goQyhH7aDWCNDA/MkomgQBp1L0pAEq83aqQ7
HKS31TSJD8qy74K7VGyMcRpfygYweWSjrK+5yeE6E0anBFcCBB87fn5pll+COUNEtS3vDEsnj+tM
aUl26D9leSYPTdQUe7MxEHsKw7P9z4HQGtz3kcdaFrn6TnWbT9l4q/+j7zxWYsG2/esct6Eicfsj
nnwbOfetXp7d6ubSjU4RstnLHfxxpVudvJlkRnrZxYXwn65ubka7ys4R2gqt5owwLEb1TmhsRzdr
NnU8g9/PHj0HIqdStO5LmesPJfZL9yqJ1Jem02Z/dtr0rh8y72UOumZN3MXhM6DVbAZ7a7D93+hL
0Vu8dGcFCI6cKe5rDd8Y8V02WkgFPQX8XNhzn+rEKrFhC/mp473OMVjkbMlAgWWQZXmKTPpwBNG6
8D5G7zUL8PlOx+EiS1A5n7NcHe6vJWES2HLHh2vJdvbZXKiPsuQlREhsdANyw3kHfw5teGjne3nQ
AcJu8sBQgShQl1fmV0MNohLLFdfdtKrV2TD8lxZEVfyQJ9T+NkOFTsB9HIpdnkaY0f8zM+R4b5Mb
oC89TDihO2XmBu0x+6EFdPNgFk68n0wHZllfAi1ZDgZRkXOG9bwe8DbCrpS6zgh3Rj2PbE8pyb5x
ZOp+bUfQ1bH3eegwTYqV8aRG07DOiGz9QIWn0uwfNUp7azXJ9JOhlM5l6kmryYYKtjm+nepnP1hw
OOf2J4Qsdzc1bXHMMGtABPB2GgPPPpLWbeZVHOrFsdVsvLtGJThg6UDMGUKlbdXli+iBgbPC1weC
e+VLxgZnV2OFvZatGeTCcz1kbwSj03bVDbPvdlHzVC5JVVRmZt9ycHHsQw9TABhS2Ip0uXpstGC+
HpJ8+L34Q5ntDKFfJbwjKgQvZTkL5kL8VpQNf9SlS7/SzbGglUO0ud3wbLH2NXCgUQgyHlMmNo5Q
a1ixUfyoWTVMmKqpfjS9/eKNqvGSdKO5Txwz2KZlH7wr0AhGoDQ/qhnJ0byf2kusZsZ5JNu5quox
vx8joTa7MISJloPyQg9jCA5ak+AV2ejBg74ceGuqLsNCZIsJ92/AwLJJbwZcY2iU3ViifxK+jo9y
DnkQdgQIPNxCSwWXJswZb3OkDE1j+maUJUqbJNJxheriXdSDCA96S1xidBwuRSXQfG0Cm0gExVuD
WIqZ2QJ9MjBhujUotlWdFYCbTpWjnJs3zocRBmgti9q5syEWvw/dD3upDvCAOnRLcJAsQeWDYA73
GlxXFLAGBXdUWzlBHjY3Q5iR+FkaZJ1stTRecxFrpw9w2GqFBqGvZLNz77UgxF3HjH6oU/rUVJXy
UgLt2jezqW/TKlc+cktZyQ4TDtvrrkrMkxwZ5EB1pPUKNiNPmaaS3/2ygmitlNUuMe5j29LviUgO
2zBTcBD5p06e1bGoVks4Yzt5Uw+HkDejfhpd/jEZKw9WneoXr3iRBaPgAeFngP4OY+H87dRTl2zY
d6cbEwbf+jaqWsaHRtn7zRQ4O9kgbyUA+4CFT4jI/OKK7UDFV7pGvE14vt/3pRb6JPQJONfztHOq
xtnIbm5AisA2PdbdpfX/PMrqo+q1w3xJMfT+AXGi/gE2AlIfBj7JZJJOt/ouykkUz7PL6yDdZEOS
quqJEOtBDpL1/L2IPrTDEuJyjHuy3UTYB9d+Vy31Q4rqxN4O3QHnpxI2yPdrbvnmNIq97j3wdUYo
2kODY9QeZJZxb5XN12g+0Q/Qw7+MsPvJdOH5qvMnFQCdRZpGWLg4RQGGnjdpQNnQ9uN9nibqWk81
wMCNe540VNWkIlXc67tQjdyzLMn6pUr28mYR7K6JXz0vAPyZtnguJz14VLInQMJQXpbDjCXTOq7G
aCuLwEUXG+Vq2lXxjLCl250arZ3urTlDyJKs+wpK1XyQjZEzTltcmPONbMXvdrzLcnx4ZGudoeg1
geOSjbIKpgVQW3O6lyUrIMYQNKeA15tcXy9+0+lip9EDKF2nANJXsnjzq74a3cjyuPRpKqVdSU9r
1XFHuNHa9Oy6yHbqCkambHnnZwVWDy8T4+u0lGSVqutvyMSmZ9m/4V92h008q87SwwVG9NgLkwA+
k3mQKRDZACmmY6OjRxfssdgCjjx9yvRxUm12j2Z0Ji+lrrmh4RFZO52Nrc9z83Gs+xJwpZ6spmzC
b0/pcQnoPsLW8h6So83D5tGB251OE9nWNHN2JtH1ret49tYs0o8yLhVA+rayEqQn96RjDwgBR49e
wMNdg6P4zSXQbbYoNGu6aaBxYY4XeaZYwI2qEgFH3eZrjZUhw769XESPvRXxJ1ZpQrFEzliSBzXA
7bgJzLVb6ERxkwVJvnfGx8lbdkQe0r4h10cCYyqOhl7Pq1c9guWNfMaR3//oA2P7q0Bi76lUjfAQ
utmn14ffRRx6uyDSvH0SKMS2eB1mlYz4L5pfrWhKd/aCZnCb8RDXJX8r+jluhE2xafkTclIPJUzE
rUD2IAlAn1faS2do3zxNd30VRNja7AKinYrj1wYJInUC+DOE3aof+PUQJcjxnGqx7UIzRH3wPBX5
c/KEvj4LCEAkIjaAnh2Ip+XYrMl0bIahY11W0/huBLboi6I9d4TjQyL2fydWjsRsZbSbsNCqbdkq
mT+YAEz1tF+hKwnQKfrU7G7+3lbdDv/CQzNb90ZZq3deA7aVxanfeFGd+1o0/Qq673WO+jLvvj+R
wuazaD5RGdzFXv7eZ4BJ9LKDils86aDV/KHGXF5X3sM8WVl1xbJStdiPCfN7mn+g+7U1+GRyD9O8
0Wl+qmwT1pb5BhugOgI55u0EsxffjHtCBooyrPQ5TwFYWd/0SJ8BfLOn9KJCrOjwCZl0U+YssFOG
2VRVJpfIBlk9h+TtrASPgrHodqBFvytDnr90wa8KCd0dJLRXhego+4T5Uo4EkLJoEZwaUxaP2Vmr
mn4Bj8lfMleoMhFeACI5/EzjsL5ok4EZWvrS9b32ajjHHgTlSgnEiwYvZF2gbLAeeQYQ8TQP2Itf
zHk8FkLFiSvJLkOL55MGRWYzJ3wZJHr7XQSe9BiFB69qN46OeWJQ1FjkmMNjp0U1m8+22kU2ooN9
3z0A/Vib9TSAQjaPWuEqvhpFGUi77tmZCxKWUzGvuyCvjyIeDnUHNhepJVKzwNeVTt0PAxyzwswB
voLrQraebH/kYKFSkiZqO9zielwZosC+uA4wZ1xzRFfZu7aL0M6M1JUNAlIgvbCfZ3gMJhZAvhbk
2pHXcnc1dApb96A+EMP2zaqdQHGox9gT8MOrKtI31VQ1xy5BOP1enlbw3lL/t7ZZV6nIC7vfNWp3
KEoCXaAjGSVn0WTzdYIQj6A40P1snIcdZI8ctrNZ+1i9j+hozM1ReJG+tTr1XtXL6giQfOYXFrnY
pfB+vG4mQCadPv1krbKhyczeYyMWNXl2Bj6rX3i0dcQV8nAVlA4eVKn79xN+Tp+xywvc5FSRn+s/
dNt5FkHn6+T0DiFc1Y0T93+VDV+P8OaH0rQR8C3RbiYDX+SLSHbv3ddpEqEfjPGqLV7yaK42aQcQ
ue5+Zg6aJQB1HWRTy3IzK5F739fBIZtd5TlA4DeYojvN6F5zqy22KJd8tnmqbJyg4ctD2BH1n/6s
2qInhU+iWmuK5ybqv4W12aJkGNm7xCahUg7dNujrfMX9JndZNu68iA8kK9Fs0TOrP1cFH5aWipds
IK+vV7y6BGKXxNl2JqC8t0VzyrICaZ+keB1KdSUWbxh8KrGJwjONjGaybYvgVJeoSiT8GFWtfygD
7SPSHUI1TX2n8r6x6ua+38BctI6Krghi9ol5SAUiF3Vb/RJaUfh4Uhtq/QuVntgfzRhr8ibFMDV8
bHND26PQW4edtUYBuXCaZzUVb5WpRr5njLz6utklcuxwWxsD+sIh2NTayw66xiYhcZOPtvZmv0vc
aeU0p7JNfdeebF94OYbvWeluC9I9lw7IYh027SW3OqK5yJEgpgYPqxUqmpRN90pMP/ZFb30YRQgj
i5DTvVC9/ZCieeI2x0KZfnoO+leW92kNGfafxnDIyTz5kSBdzOI8riYLOF+he+6KMPS4580rJbuG
mk2aVXfx0PIMdkdzi3mG7neL06eRam8Qukewq/XJnFxvHZc93hkJ5FQxxHfy0AsrviM7epdmtQ11
2M6A8fbPbgLBgsiSn9mK37X1r9iw3qxh+qvWW3JgkXkCjH1XwkJ0JuKIpu1Wa3QQ3hvMRjdOnr4g
K25dRpZ7v63Tel+GTfaQTeDwlKh7FN3sm12WbjI2dWsdYhaiWDEOX9oAljazV52Gs3KlCwNBIDfZ
15kbnrClCVD7MaK72cusQ8BO7SiiRDvGgwFDM8rnuyJOhn2OCPIJaLix04SYzn2UhWxmobUCj6m2
/YAxIrkmbVPGifOQtWG0Cetz1UHrMYVNMhUDSLQz2BLnFT6HEeK/qwUFuWoTlby5CSTeEsJ6sQ0P
u8BZVK9Ns+8VG7+BPHZfW5L2q9qxOtT2IzSGO2BAxoQlExL56vtc8eakVX3xoVTkRL2kHQ+lZVpr
KK+N3/K4/BgtmD4RvJYPaMUt4GSwD+BUcf3rhPHBAoazIlStj9HuOjx8hYq3poV/BnGRjxBBFJ/H
+vBBPJ0XtqTqPzQv6P0MlNSHZyGFZM1u/REWPCLQMaw+oJCNiGoj8RYqxhHDQf2C/qRHQMIJ1rIY
i1m/5AosojH6mNukXMFLMsF0h+22MkcWWdM8RjbvxEFo9pf/x9aZNbeqY234F1HFPNyCZzt2bCfZ
Z58bak8HMYOY+fXfA+nudHV9NypLYOLYIC2t9Q4tIq7Xhv/1PLpyB+CMvTIL0KbycqiWmWO9EGuT
UfJelVkqb23KVzaYQW/zKZEYSpHyHgc0khGF6SJjyYKi5gM0CthvhIOePZpaYAMZ36mq0mCc0vxw
+4wSM9ogcPzLJzWdadejJ7IBKWQHuGEZfq8Z2a22BsefRGpsU1LAvmH1e71MPTzJk2E3V9c+radD
1yThdeZ/URL7AmbxPYtD8UoitfPRpGLJkop6QwodRb9ifrXNiQW7lFNAIgF0HcrdFKbYyap90gWQ
GdqdsZigdkUSwIhPb/bQlUdvxmkVaUc8WKr577Ir8Rkp532NK992qrwPwMGbTg4JxBee/3AG8TvV
ruBfscGGYDjczqC1HXsbpnHkhxmJ1kaigyN4uUsSKEMiRONLG7JXW0mv+jJ1RxmJKzvv5KZDO1RB
h42FW0B8ICGAFmtoBZ2XO76alxQiWR7aJLQfQ+WRVLfyXdMZlT+UJDVKL3I3KQZwfkNledvElb2Z
XNmfEOqwXxKhJdx0M7iFhnSZZjKhFoTQN6dMLoVRA9I1LhPSdNvempIz3I56T+Bv8clu6KbVBw3F
DKE04bnlUUUcqvplOnOHEZuwDj1SNHGckEKeHG3btmG5LyORBWby3tha/RpNo+6TUfub2ZsK8yCm
U2H5/dRXftxEys2umu462qPiF5TrXxoxiADNZv5x1TvFWG8UJWmetJWvZLsBN3QAf0qJAmVhYaDt
aBrK9Ghe+ojSuqqWXqE37rglxmvbUG3ERtE7RaGLY2ruviDkvu8jJfN7V72ZJHS2hj1NvtYqp9Yr
34WwnUvRKn/kyA81WprxYlZ1sW2m9HdjgN+RiIrjnPNadjK5ZP0w+koyOf6Iy0DLuo8qBMuKaucn
jLzD7RTiHiR6mNJdGGK6hnSHcJQ/5mgOZzMEvjVWcRB3oxU0gvukq/T8pIgeCqhBYnQay6M79TiD
uGV9QXPsqkq2VAZQEQNLRB3LDcCyRGQit89y9HB0GQmeNNk3e0i223hUoKzVYj7kVtYAraze2qa8
KyqANwS2m73TNN81kemBITWTJyzj4fPM29yNsOTm6OhGuBYtOdGuj9MtctBE8JE2bVR2H5UXixMc
JZXq1fx30xhg5QgLNjwUcCjwWQ/mccR9qPO+Z2Fh+q3Tk+tApmnM0IZu7Bul0vE6AjJEs6jZZW70
4SBWsx09HTdTkW3nMbLZDPd8QX0vdnYUqlvhZB8YAo2bmpTZFslVdZvFoAlLJUJoRa8uxYgeVhOy
ROW2afgOknA7JemdoM2TNhBhvCcHl51SpHdtVbfPxPgXzC5bZMyTV0PTlH3Fg+SH02sGgGPIE3Fv
2M9GFoVmw6VuIuCVtHXDjlWVOpE+O7vKiMZ9XtnaJgFg4wsXOdnkFonRIrxp+iAHIbmxnPQee+Js
W67ctkjkUrfO1V0PHe8wO6oH4xeRE+ZwqDR9mu86hN/nzi6R80rwYkBPfRdO6rZxXOlDV852oWcx
k4Qi2qLy9F1Dd2dbd83w1HLSQjnsm1rXsfryPDxLDYS/6jAZN5g/PvmpXHIs7g/Sn9lOKDhdTMbG
ycDIRCTlQOs7EkcTiaCdHubAfEbxEZOfgecaKGADAbW3MugJKXa1hYJ5jRIE6PCyfdQZFC6DQqBH
zV+OIOiz0Zx8lUja7LAGY/75iczCcBZJdlfCeg56VQtfRGN8t03q8HNfnZIuFcdiYro2FeBcJdWM
yjk77DKhnp7x3t1ouNAFda2hiFSGUOdCcEppc2r1ApDXmKHpGNV+iMDqXlXYs/S1JT8bawYFYZY5
1ki2dQ+9dN7B0cQMI4WQ2s0KO/UxTwACePURy8vuNA6iP62vvprINrtTngCdglPDSu2Qbgffvp+K
zN3z41YnI1Ork02+a9fO5XVC7PeEJNJ8SnI2bR68pGC9mttSDOiycV9TYESG5kz2wvVJ9V+F5slT
Whcf0s1JoBTmIA9znLNF9mA1u9mELHE3nQajQ8vcafDCtbU89y0LdRa9MI+9shjiVftxmosTq0jB
JmgMt1ZXftgxqIC2j0quT6qlwWc3N8tAicuYvZQbntaG8JU4NE6vFmn3Xaio8jR3Er2swdpLpsOT
VFOwizFhqV/L8i1J219NW3Sf39X6av2a4tlC+3wKZxfll07sw8WNct1nrK/cpbtY8/F7b2RVjHxo
GnsMh5MdvUNqqpjothpS/+wuqMp6TvJhFFGhBY1ap8e2nSm4zxttSO+a4iW42fOPUXyzkKFECYII
vmnCMGCSWj5AfevL5poqTBdI6AZxOoW5H6thuJ+z+jA0NcIKBa6ISXwcWniJCsEaMNjROK2fADEP
6sLO/E7ZrsKvwnDnYH3ZaHHF9jc0/LgFRIlUCPTvt7Lw2FoNJvkaDKlOAB30k4BjHlQOPLb6pztn
P8m7uHyzIRpyvW657I7p44GFDWosjutvVeljeZJLs3bXxkTMg9t8+Sn/v8MhRvT/dfbgeM1uGgTJ
xWKvVUOA2fJ3Nidd0Jiowm1txURgpEgPfZ17FHU4Iarw/y7dBLH0yZeeBJ8pnBrIHU0P4m83/RZ4
SlABHDWlvYRZFx8zJUfO/dZhE7jr4v5ehNUlZR44oZKNQ1qV/0BOLiJR3kDT6vCYnfVbgzY86XDF
3TqpVHyA0ZQTomR+hHVeMHfP+U4bortDVSzMn/iuv0vVNfb9kiZQLSs/jREykVLq50nD2mYPEcF5
dpJn2Otd8JJ5+eatNEjsB4oIImU/HJXSTnl03OkqJgTZLEdpiJrIM3qIN9R9dgpVgS53qxBWQcY6
89Uc0YJRLH+m6uwrIyAt19D91IvMJ4pHRVWlJ6+cf/Nj408DaPVoDgXemnrSbmJKZPrQetdBzMae
pHIFayxI2EJsLNmUNzWH1NizjQpEViV+l0XlzUqoOCNkhWh/sYdoP2+ownicheCzMaJsi8eN7s7p
X6D+5TksEjPAErnYNMpcX1KEMwytVD4qptmdM0r3mOFLdMc7k5q0Nbe/xlTsnbnFe741n44jyj2P
QHEIyaN/lEWIYkKi/OhCswqQp+1BjIrsqqjsexqv31ZZLH5EVfxOJinAgdv83kfijiCq8ycX5NNY
F/RCsW9ZSPhSREntSxXbNrOxf5KZd8kFMEc5atsdSJY8KA3CcelqiFZkSzZl1KRHHcX5jZOb8wEV
03k/UzrYgNI0NrPSNlvCx01ZDclerZd8h0dGqiDT2orOvgL0x65Q9I8CPomRlPH3UKlsmOAUE/Rn
WqnlQl6Jt6phz49mUL+3jfZXMbQ16uQQJqn2U4fBqyVxEw8doKHYoLmc3kWS5pBb04lJattOeXau
82o4W0v2bgLqOxiyPni9VN6xvt4KzyClCmNvE3bZdoyS6B2k4E+B0dSLKXXlzVAtBfsMddi6XQ6y
0SrjXSZH97skfy09F2x9E05nEp/RJjORU+qpIB9Q5N+4KLn/aLzBCJzU0W7sAIyjrOJm38A9e8Zm
C+udSvgfiXyw5SW/JYbExNOacffKrFq8R8yDZ/TibtQhqQ1FFL+y6g+yAjE10rjyZ2l7T9DG4S6K
HQjD9YzH1pzON1IMvye9Pc6TaJ9D07r3DmGLuADPjNG03KMEznS01r8zPuxprXmn1NIy/6v/eXg9
cx1c+2uznv717q+x//cS62F7Dtd5HrEy5RiR+YT9sZgaf74sB+yO1/76al1v+ljlpLX/Xy+/jn+d
vo6tzf+MrddZxyatLTaGWo0+e7sM7beiqFhUl5eqQwhDOvXfo0ZvEhAsxzMFyO4WP7Z/9T/f+tmK
iTKgYim7KBX1aW2qZZkdzBLxsbVvNtO/+6hXE0X2yaWc9OhhaSqPg5sbASCi6LGOVbnN7J6Yw34d
WxsVbroaD+Hlcyi309eIaezrTS3OjUcTNf/PsfVA0cyS+s6idbxc/HMsURpf03r1+DXGjjNAzN64
lWambWO3ivZWhdR4qdTWVa1M9RrmXszSN7Y/pKt95ACRn7qqjKc5FPnWxoDoXk4z26do8pF4K7/H
IC72CQaQBwojsJZhJ2Kyt9F0r9/0MiOXEhYvdtk3FzPJ9i5r7BknT0KkOc2OMMf2KVv+c4Fk6x5x
l/dCZs4V+qG6Vdh2Ma1E9svQjgkRvvqSju0JMZT8jHuvwFIHIDcoqnlreJqN6UmOflw5/xAOspN8
0d6ThP5L0Ur1O3prxUYMdrFVZ+2VcnPHFrNDprFMx6BB3XBvypJKj4ogk6ZDlCP03qR9r77XzgBg
tE0XNgWZpAx/KCyoIuOvpPptNF3DThlAYxdZH/NgVpsc7twjixEpqMbyJ7n86bwOyUjvrl6WH9fe
2kAUjnYN1O/Nev461nb6u2f18rL2+ricqTCNL207eeDUWrEp83R4FCIsoMHGw1aJhuGxjsUlwS7g
qOva83DlPMd1/gcZmn+dMI9IVZOVBIOyXGNtcv2feLDEfb2MV83xUcW60P86oe+wezAVmR3XsZrn
9tIq4dVrqOFP5Qa9xOhVm3MVE8902jlutKQnmLbXsciK73lBBXUdssoe1G1W/lrn9XUoHuYpUCtN
36/dZGrKx0RW/PMKBRbYOkClFfO6glyBg74mVeIckob5FcmWf4NuP09pZuJzLfz2Nf6/55HiL4BD
Gvpuvd7Xib0WP0eqcexs8iFAwal8QTLQPBrjop9Tx6O/jq1NX6rlS7s0UaIA59SnedF8gprznwNf
J2vp7BwqXX39GlpfTVlYvnyNuUn+R/Uk0Y+MPd+VTfJS6pSMBWa9n6++xmylBUQgvdN6hkKF6fO0
Iqqzg6IDhml1VMeTysQMRc3b94hE0DYkZtitXU2UOW4IHbxrx2reRRguIJ8lV7icHA8iPyRCAKpe
uoPoKhyDwZkg1cTeS9jvhpeBbytNMsxL16SoftAbkPvt0NnvYyGHg1CI2Naj2dikh1ZW0yYy4cr3
re2cQklQYqdk51RFE4ikZfab0xdswTzxsfasXEufS51g7cVuaL8ZpoVKUpvf16Gyi4gm8mq+rF0Q
U2aAh+P3Gp2HjT7W3psV9wqSYLGytTzPfdMIjQ5qQVC3dkukXtBfI8hZTzaYLl5hMJzXgyGIjrdv
Ord1HwyTwXNVVa/qctG0JdxtPa+4rCdiS0xMN3U4I2Fc6K9jAyvPVjSoUHns77246iHRsOSN68K2
rk2u7oSkO5cyTttDFwkMW58PTtbshNNnYD+jeF+gFvIWDfeqkvnOUzCGzoZF93KwnyQJLIq/Wrct
QWW9K2lPdipTv3VRyuo+Ffm7pY0TcT6zHKYxGbG44ZznGLozOqLZe6+MFFu88AM5aCw4RsSfvc7c
r726GuSbYxyZHeOtjZelAyro5Oi6B30rRYq6CMV7M5LJympKUtBo9INWRE4gqAksWT4n6EG6bOPM
7HaksZbcmEs4nz+nzigCU8+jg6dvEB91X+3FD2Zt9OxgmMrNKOS3Tlew4nHr6caHRoajHMlXZ+xd
FANaZELxOIjsCqqhjoYgqlnlj7boX8OwVt9wMlwRN740vfCZk9dKa2J1Van5fiYNdNHSrK/EEmPY
pfkSFVH2OaSNYXxSjP6RNNmvynaNQ4ONxVVY6MNNhLjnvM7/IvZufrmmuPZjrv3BZmOXeo3FZunW
TLNPQF5Qw25b4BJW6nuIK3+LFvy1KKQf4Y3xbibNMQbI+0vLEYZTXjNsTB66XZ5R5i12pUaetlCS
YusOSUXRO/5G0Ffvexcig2g9gT592r6afSlJBNjxLyl+qNFs771GW9D5hbuZVHKERSJKjLNdkrYq
yFh71u9zMhRvQ5cs7MJMnNZuVqM3CmjiAvPefg27iTpUN9RwNYzxNZbmwi9Lmh2o4OTQ1GiEWEpx
wO4JE4fMlgeSfnJrLrRydubGg9CfPz9Tg6RAsQEEtU0UCv0UtTI/0duY5I3tm/od18FHNDMDGUy1
uyjUS9y+C1Bfila9606LZm1e3C12a+/97Gr3ttF36zGkT71zh4e2P9q/Oybnd1M43jOvkOfHIuO9
t4wJF21MmJdjI0Jw5JpxNV16KnqLj7onc7/0eorFjwIn3rWHHnD1aLx0J8LKem/LGrPdIt+vxzrP
Uu9OKA+fvcqs7+0wH001VZG10A9pnc3XfGladTjPSauTrqFXdU2/613FRstIt6+jrjnseafcJ6OD
ZsA6aCxHEos1Zpryc65L+6oOGkfDqZ23Zhz3CNYu/fXQ2lDAxOapv66dz0vldWNRVC1Jo+aDOAx9
TlqyERimuZYUEIZQDlu75fIHKALYvHuBPVO1AE5Ed2x1zp5ddT52Ynr77K5HNFn1p9hKr3nW/2WW
SXnMyXhd+77+V4MCprPFV64O/ufAoHrji85H+Tq3NRzN8JtRq30A5EiLLFeJW5JBo54gGGCG0c1I
3XEnesiUWqZGN54kSAJ2P0+XxcNoHVvPc7EGuq1dtzZfYdyRZVje/zU+1w3yRdJW0GWMJKFcqG3E
FAoYpzRF0hYAjKFYDllFEXkZi01mT4SAIuAcdvuWW8V7FdbiuvY8bwoXaCWO5MvBoU2UvTLYCRvp
ontT7UJ/sfH9ADHSAnrhjBpYKpvj59oRkhoTevXzZe1qLVAOyHjZfu1WU5Ecw8EDOby8ExnP/DYP
8ecfXodsawpimUWPtWflAynWAU2UtRvj/b61zSURvbxd2FZ1goth+2s30x3rVULBXXvr52sj/ZDZ
uXxdP3u+4LxGK1Hw01w+9wIsmnSt2q7dCnN5bs0Ct5v1s9k5MkgJQlBLb71aHPavWUWKl8IypTVL
K9RAqRt5sikWkEieauZqs2wOqk1lKML8890Zy8lPosj5AYD4LHmFJx3PU2PN/5C3+JjIhH6vOugi
FOXFE59vlnpCQx+PzuoKgiM7VKUdnlpjFucwVOIDdcjiUCLiedPz5CNDnu13OzkPc8Kv3XGr30Ve
2lgup+NJqzA1dhPQN+R+4t9HCvENGXw2BlrkJtdsLBKQOFF0pkS6T8b5zZ4Lw0eOE/hGldkv7dyV
s5/XGrc3T2qf5be1UWw7u5ENRSI7/OGg8Bj0KQx0d6ipp0V1D+AK6DkcOhWNzQ4Wi9eOZ8Dy81E2
9U9sM5WjpeXTm9XV3Hbjq4Yf/Ae+a7+K2Q0o0KPcXYU7YYs/dZentziJ0a3NHGUHTV/9qKxEI2ht
d5qr2+/C3lMSy74Z8zzsDCVOtq6SnSPF+0W4rp5MGf8x4/JnNwqT8k7tHDQQo1TZXIyzEBobZZKh
wAT5wRNG+vdAkSibLBcoUk2x0uHBTuvR2+iC8lINEOBRlnsy8gklP0zP2yLB/AV1YqoE2rd6jryD
5VH5BPiebWuBPKbpAFYawMI3TR9erL9dWN/XodAehtqcIKLXPlWoaKeWZMQs5C5JvIzke1Vic+kY
t3H8W8fxxLiXre0eprxD/nAEoCwD8ozKQVOoq8Fpqndw53XkQULj9Auoh3rNyIBt0FeyN4VdLD6y
85HlEYlNO/pe5658zjqLNkP6zaFwD7jbEWRMaRRzFJfRS35NBaaL44B2LlaL/8zQYKpW93ADjJrA
6kV7p3ir7a3aEqfIKsjKx5W7iQrV+AD5+XOwkuofExVMakF/4q6rIX8LkvVlhTjE0Ha+ikjdEee+
4aGWWvxag1JZe2tTW622gzhPcmw5Y23CSgfpMnrnELLKAxkVDdhfcgAbsU3wYrj1mqk+J0qrW0+n
1r12LYQUr3mCFvxysAdd+BwMyNij3V/WIQP2wd6J7XrTuKn29HqjBeUJgGjprUOaYSH41mbpaX3D
svocDVZmYpf4UGrhovZZdc8pBNJqxtV97eFJFW0zN8RCZzk4srOhXt2e1p6na90zVjIQAg6S9OuY
jkfIsfcKGxYNb1gbgpIdjwb2ossbIleZtmmdqqAROIOoOnntdKoPy0FlacaBxJ8CaeC4nkGqeziF
JSpQX5eM3OyE+Gr6+ZnzeCiD2JueU0K6Y7I0/dmEWKMVUpyyXLDSlW3yj93a6EoTOz0cYT+y4XeF
J+4bOc1gMqwRa5LCeKvG6pdIEZpYj5GiVQPEKb0DiFHzzdbwM1R6b9iu5xaGHp1qbGqC9eigUunB
ft3ah+Yr630FGEZO+ckTRBBQ0eLH2iCOUm7rNCy36X/G9CnO/aj2EO+29fgxRSMor9BD+9vcZyI2
nm7ZGc90Vpj0wbQc126ieN1Rm4GHrKdog208WcAmJ48/zy8aysgjKq0He3l7HckdcPcQQXS4bbXS
OY+1SZOG2a4ZxqMTJc6jRRv9OiYKNHMdAFppRrCjcaTZryeTERR3tOTY04RtEYD6bbZ8QeMWYPO/
rie7f8pcCbcw+wFGYZvygEunY3HXdJ/ddaw15UZqrGdrDxPTcj/XAOw+u3rIu+Z8HwLcuK1DozFT
zusSFVuPOnquY9McnrSCB2PtyVbpD60lS87gj65Nb0+3CnDIy+cQLEgcrQbPN5wifnVcHvMW7Sx7
0k2f2i6VYmOIHmvjqWKvlsZ8XXtj6DbXWLr7Us/iNJibJQssa8dfj5Yxq3xm6aTOmjTZfY0ZXvrH
U1UWvb5q7loMq+yPg7fo2KiPteE+QsGjp1r9NRaaw7uM1fGCoo/66KMwuUjN/uvrhJR9CsobTbP/
GnOxK2vHz4s2/YBgBTJCgTXa00WPk9d29PIra2B+pYR+6iFBnNYeRpm26q8vvUw8tNZsj/81tr7N
asqfsg2jjVbVOSCfwrmvjSvJEjoQAmCoM1apCiBdajFy2KRwVJ8yCatnmFak17wk3q9jeVyQq0yA
mIuirIKpDlWfez88riebBh6tJSrFhgn8p1Kxw8qYZrdRF8unnKtHS6LwBb1X+SxTRG5NoYSBCh0U
r4fh7HRmzxfAQQF8akMhFaSUZsunOsnk1iTucT24DuEzppG8b7yjNg3VdTLHsy1Fz+85GO+NOVQn
b5QdqKApyl9kVG2LaquoQ7VpGkduNCuaAR6Fzc5UDOelT6FoJH2YLvZjW3zcvjVGWMKH7y9h1b9Y
fYRiu6AmBS/hZ9glO0sgeJBa7HRKIgCv0urDGNu/Z7cAwSaPah/BnFAEmG611zctMUjQEH0UHv5C
eu7PoISDMVYgkoas5mu1D3wM7HoTDLqqDCcQE++adOJ9xIJAglsFkg5Iue/1szqjNddqikFxAXaS
q+yzUf9g38VkA3phUxnqNe+yI2bUyqXuKuix/eAe8x4CnGG8J82QsP1z2SeD9sx74T7n3NJOExVt
8h0tyUSj9PNiauFM+eqIky7qxJRvJ9wAvKpP/XZmjWQz/KL2d0003usiwjdBYrCn2oT3GBkXs0nU
nYIxil/GH/M8v1ER2sStVu1Ku3XPfY4bDIkAXn4104ACvG3UZ0TLvoGwGHGha/td5Qh8XHU9vPbF
by4jTsitGD66z0PgmAaV21LRLjmxam6N6t3IuPJQ5/PZQnA2EoBEcgXLxVSHkzelh0Yb5El2odxi
HzlsGseJLpkr543a6t+iEf8AEFPdNpqhaKhzdbeAf9xr3XxXkrg+5Kg1XpBJBFfCmrLNGqe9VGVJ
lkQf4G/NYRDVU38BSHDoJIKMrUyDQlZ7Lx+9Y2FM9SYjbmBrZQrfwE0rkH13sOoFERh12tYc7HQH
QPgnUk0/FjPRg0mVPODb6gPgcF2AOhsZPO4bu1GA66Vte9Zo0UkAroWWBDv2zmC1N2zYNurPOtUn
eHWmPA8ADY7KkvAwmvsaUWtLWE2Iwm3UUQfJBMIsRYpkRDy06rue/+ht5Zpl8HwRRwmy5A56+Z/Z
NeoT9TeVlTCVaK6pp6mstYcJw8Pktqfca8shBX/j1IFRiPjSFXV0ikYijFzj+Z0EvjxZVyG3Nyx3
b5WTsnJ6NCmc+B2jXgLMlByqXUu5F/b00zVV9zK6aRuQCmwFqdBPsAPeatSWbOcY9QJHiAgyjVZg
WlbKJVPyDSJAEQxJ/LvJK1yyY/PAWt6nIFaQt5I7vtB/ZIZFzEganuoDphxtbb2SGNH9BHTZJkya
p+c2cMzcBvc31SiPQjIPJooZzEPfBFVHTkAWr2iaqpc+jrVLuzSOiWGlAwkzK3yhR+HW7EDqCU1n
h6I4HXOv1WyjNHUDQFm7uIx+K1QeUGKIURQilfGrt4bqo0XWnEX70BXY2DkunCY9ogaijtBTPcLj
l6gByDPf2ZG0AXXPujKv2JrnPm4A71miCv68Yy0Q6s0Eufg2eiTYpd5NVIWjB8IqLJ9tDUIpVDtw
+GZyGUFe+thmEVWwKexSFQ6P2ZK8nrNoZ3uL+mzd/47cMEegzADe6OoZIAazAHgY7sWMVaMOYd7v
NKhM7Z8B0mAM7HfbeMD5pO2QdXZ8s2jVAKHpcquWHQjlTsGARVMV5CPRi4mikMJC5T6nenqMwm4u
pBrzYO4mRNHy9gZ7+UGmufEt9OSP3qSDAtVD6+jY7kkJe++kpKF7shacTp10PxrXu1Qx06zZKExj
WV0fZhSWsFD9ewCIuq+77m+8Dww4wXa0Vap0ehnwKro4JI/LhUAcZfozc9wz+IeJKHsM+QaHv0d2
7WQ3IuBLSbLVjS70mxISRZ7UJCrayKTqVlmH2q1L30rtdg90vQQU51mAblgMdpCZT05BUUov0dxC
OvZZWZ1LlqfUNmmS7KupNfe9rL2/Mu8NLlOntuGv2ZYbOO+spd4CkVF+xUYfFFYenfQxwh+xVpsN
O3Xv0AM821vgQMGdUJJSQjZvHYR7xypJeqjmhpjxxRut4TUb0Chy6CEmk25bM3orcsU+fzX1UDqf
XZvI/2hLKGLYfF2tkNjRGyxwjG4O0LP2vF0YhV4gPNTXNKa+gC2zr6sRj2JoGudZJpRNiT5+Z4W+
LaJ0Oqkz8k0IRd21JPpjLQ5RUHUu6BavNyO7MxbipVnEc8xi1C6qKdv70LfTtU2WmZueV0XtXcaE
urXM9lXkqCLIHH5GMGFHpWX/0fUZkYcVf6SZjs6hWb5axmjvxiJm/700ofsyex08tFZLtk13z5wm
PQm2B6csdOKNUUIAgI0dny3bvOuRAXvDG7mjsHscQFyR30u2gyLvMwaVJPbYnHWLwJmWH1YMmL1U
pKEKA0s0rcXrCgTmfxqlo17Uo21aethlGAJJrbACqTHmXkuaBb8GB9nzpRCgzPpWD7F1xXALjgRm
oB4c66gHjTVFw8SOM+S9pEYuCEofuVHLc2NOr6qYR6gdob0ZUaUJpqWLTMEU9CY/lpm5AM0ckcEr
6ZCenDXQRZ5ZnkFkHIYJRgpwpWtndnelxf+pMJN0o2OiOQcrZk4sBH4L/NnWGaYCTsHsXsdM0wgF
u/zmUZo7JU39MQM3esdrA7Rh+UMMcfauFrjEeO1vtwy5udcsgbOkCuSss9PJuKEcz9Ve1mZiCQNg
5SmbcD0bDXDs1aq1VQB7hiAFJlmYp/UyuFa+xTIqjnlSMWWPnbPBsBt4CCUFQHDlHJQopsVOafNc
2IHJlPcyaFB6JUAB/NeGXdrw95AcCV8SEqyHdBYfAik4xEd3E9ZyG8cZIbgveCMA2ptU49dF/zdT
gqyX/7Cvac/tkO/lKFkmQQWmDpbWagpJqIXHKeXREd/LojK+ISGPIuf40NPIOmSD8phJAiz0VnVf
m4vxQPK32hmHxBsF1fqNl8zeUcTWNaGUFmQ6skqtWiD8Z4AYt8+uqU8XLUveRpVdqqgjZBQFlOHF
pKkO0bVJG/4eUKCPTwWIKJfdzqbgDZarsj+FI7Lpn25wtCewXRdpbGViI2AyT2sLrr7I+mZTZrb3
CgvAuanT2wyC79UAjGAXUbOrk/RbRWCAfGUMtLKimLp250zPifmqHICmouzTzhXET0YG/MXaFFFn
BHVV9gfYEeVbZ8rmMMIWCdaunjoNeGNp4ReqNC+Ey/w/bWdv9Cr6PdnKtC+TbD4j/PHaz4C9TddO
bxFSLreo0SSVYaQwnd7Jtpa0630FDdyIYGcoKRJzOR9vYWq4A1LBjqDIWEa+M4/5ll30zSDPwSy+
yfNbJwCL/SjsN0zL2mO+YGaqBVcnQFgcTecW/x9j57UkJ7Ku7SsiAm9Oy1f7Vrda5oTQaCS891z9
fvjQWvTuf+aPfZKRDqiCJEnzmgU3WhuTegUYES5IUgkmPXpTFMM/xv/Nknypni2vXX1TBtxXr4VO
t8uKlFCAno0Oclqrq+DgnyYcIS9W+Bo3IAX8l7EJ0lMAndduDbhFw/iCUDnqhnjerboaghES3FBm
MmFwYwcl70VwQwo6P4UkOf41uU1wAy7Lmo8MVvklEpU32qrgkl0kmsysIMHC4u8NdQHa1211FIRK
5TwtkELGstlN0QO3Dhq8HvxdomjLOgK5AVisI7sq3xwlPyRqgEPu32Y/gGJeblyznFFiGz7R1hJ1
PgpUUTLHOZuyi9SMnJY7gyxi8Of4djmJ1NJCddrZTpYe5FcmaE2zAYvw2eLqdw4a9SwKI463h+Q+
XMFw/uyW5zeakXPJUaOWPWAJErn/Eo2ZIrOlhfGdJLOsOoelouM/s/ymHNxngHfGRS4pPwPn5TCq
BsRJ+uroleXfclw6BnDMl8e4PmHJFLxU7rPrYi2k0S1vLPXujNQKnkyAPlbsr7QGaLfsUI9TOh5V
vf4heGAJBmDUXQ2/jvVUJEeyarAxI6qclD7ebY6y6b3ivEI1+N7DXDx6TcgTtZEQPbVJ8yLP3k7c
x4F1n9NcG3Tr1hCht8fQne2t4iZ1mP61IZpt20MDO6wDoW6CgzwueRoSK/H4THYSlVZghbrPvnK3
84o+v8HX0QN9JtElgIhA21DOFV7v9C1DMgNEAOaM1TBGoO+icrSDIwVIZNfIb9bonPagoezoItcb
m4Y16uYQt8mXedRv5M6tdwlq6a6w0ukg91ruStIWzP9bDfGVBQMgz0SOkJjkrc1B0hIYKY4hTRcC
0UT0ceg+yYNfm6bcmq01SEnNyueuAsN+kFshP1Lva+5PGxT6nhV0RrlW9Ve72IYgd7neXzN3+hng
lXHKGA3Q6l60Km9h2oanfIbo3OrTJ33pOuSzncW2c56DGSQwdnw7FTonSrgNekJWkhf/z4Xf/QaJ
YnsF2V0P9bXm+vRQk8GhtDf0g3QB8n3vkBu/2ACyxk8pXN715q5windvzTtQxcc7aLCNV0SwJufm
ZIS5Nh9jN/yudJl63O4wneCN7rhQurfORe2fMkwsT/Jber96TO1ZPaHR2M/7Jgvv2kFXgHks/dDy
WsuREvvXPK8rZ4QDwuQgLaGP0xNDGKYuS0PQR6SdTDjWW/NZKtjVTAVT3w9IsF2kBY+dNVym3GJa
Uh1zZ8D4yF3Alf96XbtIr34IVtjLDeAKCyBla3tzfO/qC4DRKOx6kbehe1u6ZWlJktzyClZ/lh7J
0mfn6DvVAGYlfXIChT5S6kuwva3vmugalfK58oaL15h7aQnrIdgKnJW3tmGDQPpCJuzNGYXu6/aG
b21Z8iQZLK1Q7ftTA0jvHDrRScpMaexSYzv+YxOUtDw1ia3HSHqNfiiX5Ie8tdmWlW3/6XqwlWOD
PzWvAVy5XQo8pkgBufU2COflw6F7EE0DnYnqpJ/woWCfnnGBPPHB1jEGdR7zuX12GBswP7zTWbGY
1QKP7eQ5B5Qy1N2ttWBV57F8zge3O5nmzFCi0dWDGhSs3fQIzOzY4D0J72DKF7tIcx7qQxCVjw7m
xduDl6tKcn2dtrRkbs3kwyHFkLaXHvtBaYwS1Et3LTE9gb5kxnCe5O7LSQrwjBOYFZpd70Or38tb
AqudXIm+yx1c42tuIaIk85YJ1+AjpLpvtnApQm5YFyvplXVwqCHxgm8YE/1z1AN3R8bkKPdYAnns
8TI8QSiXOfKU/pVP+o0XG9lJncfbxCwRKPO6i3QyGr12C2e3RD33EBbB+gUw2r8h5WdXOaE8eYnR
07cLG8aOhr/nwXvCLM5dMct+Yr/4eJ6dcmkRW2egaqpz5bjt9+ntqB36CeL9dhfLzKEnTZbPTOZm
1sG3oAsJqQRewFdwyQYjcQ/5UanC3hqUEwNdlFGzjquOmQy2wOtW58l1rhPAHPZzz9Aj0SiO7H2G
Y9g6ulpnUZEWFOy56draCcOlfqiNxDjJ+eV3+XY0Xlv9cTby9qSaxrM81e3RSizvup+xMUW7sShQ
+odC/meCtnUcinz7Jb0O7JieljjSMH0A43/UMjuHnd/mwz2C7OYFaFp1I6ydIeqqG9rC7zLMsvX5
ypPY+pjtwfCB/pVCzzQnrz5YEKSRxXAMHE4KXgKXHvyAQuCx5JbJk5FmHaisPVrAg/0C35D/duZS
YevRtye5Nuilv99uwlYqMany/z8VY7UR9tL91tXLj5HkOhbf0hJbM+cI2w8GtAgzyEBX6eyLisei
VJHLrkMuieKwyau2RtnX/gOrXz+U8jvfjTLWY8vc3QMLuGNDEHsMPvQyfmVzhKVreU3mAjmYfTCZ
39FaYT057JNL0YShepTqa9RfvqARYJAuSNdxnLRUGdFtwZY3zRlbDhpKkRowsWUQJn9nC1aUpKTf
jWXXX1/OI0yc+7FA160n3gBPP9nsUs179HoLNqH+cuWHmPWN7urqVYZlMqiTmATrqZdhoSTZCELz
OoAAslWWKltSYluwPcYtb7vGh2Oj/HOHUAd9GH2mdJwdQID8Iml587jjCdP4pXz98XOpFbtIGdR3
w0h5hGvLm38EEO2v0lwjlHQBTS/PIOw6JDekpfxzVI5euypAOc3FLdPDRypIAFNkm8J94IQIwUNK
t4JtDigFEmz1JDn4Pwetzq/rr19a8kr22N6ZdTyzNmbJ9fS8Y//kv++dxNZaEv2YloPWs76r9fEC
H49SNDY2WvtVm5GalX5lGz3Isf+Ut1WR0nWcLdEtkOexJSUmx/3rWd9NZ6S2VPxwqX/K+3DWD1cK
lg4fo7m6C2H0La84Hs7sVVTzOleVF14CllIgZ0IjYvK+LLNtwZY3Z3iCQr+jTtUaRNdK0t3Kybeq
70ok6psBCCG24NcWLS+LvCfby7K9VP+atx0m753U+6e8/+up/DlfyP1FDNpvPLg4tDGsXcbC8uHa
gnUmu6XfrVX8U/UPeet8YjntegU5z4c66xWGxLvTlOG32nnhXroGmYNKbPtGSx+yJSW2Dci2yh/y
PiSlnt8jGND/1GokEZLChsjHy8neO8NbacJrVHIlPbOUzbQ6q7KT7hUvW/cOmAra+JZW5oVGLmnp
+RkLBawoWZnlrktHfmC18166B1b/kWRtUAb+Q1dbOw1bZQ1BepeinCFhIv52+KfudmsKjkz6tzpb
M9jyPjQXSUrpGDQpSxYuTK9Bnc1D5+jpvJf5bwLAgOWiZHwN2iE6rW+83JQtWLvVLS2361+TUrC9
upIMWEj5031L+sMZJG/OErATWsJrtHX268B6LZfnsx3Z4FXC5C27WiyMGMsKybuZ41ZNjpVABgZb
UmIf6kknuuW9++NS8uGQwauU42zcgwp8qqFS4BogNVgpNzSQHMuHq8QRr32RrsvPkiy7yJ0pkz7P
LrPq7JrMsS7ysm9PdH333y1mvhsqbFUlJo83KnpW9NZK6yJX7iB6YsQRMik6WtnD7JVsx6Dmok0P
8oqu65TSAsZZj5uv8iL/WdWq1eCIdTZbJw2bg3meXRMkgmGJQ1qToG7Yrdxtad8KFPTPQmtXLrrD
zmxhQEaHvK18WLoWnE3dvxXOtsUGQKSiXSN3VZ5LnUFl0qvitYzhmQifXF8e8NwiutOu65kfbr/c
1HePaJ26rndd5iwSXV/ziM3J2TOno9xluewWyA/YknJjP+Stszop+Ujm3GpK8faX9DDU9zbWejts
DLGKC3L/rSvi8WwgBHjUYcyShHqGAGlxxWeSUktn78xwkOlZSj0PmKeeJHg31cFLpGVnbTmHmtTZ
fRnU7U5qzV02XpS5NA9qnwHSG4Zi10S86hJ4mWvubQ+Apwam6C5N3JMahVZ+RDIIw2Vm9kdWJUEN
T8610YPmEU4We82IxkI8zxzci2L1LvXH1wXR/ilABvYT/Jv6gGrciCoHScnLEDzKErYn6hEViNiu
0k+x56AsaHb3U4wWggNs4aSzt3/2LH9+SqvmJ3zHS29q5duYm7hqpf73vGRIXuMDf+MHKkjxrHnt
vdn64bFaz86uH7DhoLWo4wzDLmjq+ks9g+llSl5+1tXU3qOoA7wqQrZLLRZbAJOl5Dm3KvSbVPVQ
IRGMMlQJjhsjxuphXEpYSsJMYMBRIEy0c1PY5cM8JdWDxCTIisJB9yzPERZmEd4q4uBQVsgP+dPw
zWTz7Nyqi5RfplYGdiQocRyWBeCd6zNzi4sY1WsVwqfhYySqomB4aLMCTJDXDsyHm8K9AanB9prH
YnuL6tfUT9HTsAQQXaInX02+I6upXCWrzDDpRncRVa4C4TPDYrfGCZ4a1LCfVHZCn1JF0/bTOAbM
ICiIbQ9oVWpzL3MsRfGQ3U3D0D1oSec9zktQZ8D2bNoW7GpqbAWhnqV7rXRwRRvYnTEnzObGUUcX
xv81JdH8sKZAc6D869DmtuOryPIeUZmJ9lXY7tA9NY6OZpmHaWpyNN4A0xeGZt7YDlBnYK3aQbf1
pN1hBY8MBg7gpReWdxVUu7tmCbYk7fOcFKyhDkgb2XDTSv0mn83U2Gumod1IUEzBfzKLvlL2kwfL
3QtTFpsRNXjtfQCjrj3235Ih/2qwlQ4uHLo/75YJnxlkImiFokIlpp9/sd35JcwT/dvUJKAVEMR5
DcYM2DU6WI+zxl6yNSXWbeXm/Y3ex+0lTePigUegQflv1U/NqNC4stS8V43+tUY16N6NksfBrhqo
r0r9Ke7ZOHIQezxKUgrYCv2M/Hp+rMddj3HHblqqx1qKKV8Mlms5jh1sshwF2i19xuHdwVb+3Uln
81ZOVTem9uB44QVyGE6dGbJoJz441WH7BW2Q/A7DOVnPWxtz+9h07TFXkbXZ+1gs90H2glHhzKJ9
0TBXts1biBbNJ7jn/QNLx1dJYbTbfsK0DjJUNiLWtNSQPMcoPx6UuK+qix4XroEAtaH9sGKxRBUY
dHfop/V39cCycpmidiIFDkoWV2QwE9Bs3ArdVNozYpvaXpJye7JUXT5VDpiw5f7Y4wjQpVoGevHZ
Hn+vfydNcv9sFzWcs+X+oToNIi+bPPzpaTPjYKKcIlEJqmCG4b6lpbWNLRKS7zKlWEo6yB2H4RHg
DAi8YNiB68JSoazolPT6a10H4aW3hwCN97D6XpYnKY+HsD6lOqpN1aw4LFgrLm7hrAdemyAK7rol
GBJ0T1zDP78r6PsUO5m3wLfjIxSG+LYcMzwMl0Bikmcyy8aywUZRLdaiBr/Bf6koh6y1t6O7EXPA
/8shqTuAr1C188fTtF2ByO3z+FCqrAbuP/w6qS0XmYpSb+7SduFRsO1oWi0MWBQp76MlyBGYuJfk
5PsoFkb+AHldjVlcX4pLFeXy3VZJYjjo3fLh69hH5uDYZVUlLCsPT4xJUW6cNwsoPspSUvrhUEnK
hVtURy8OQuDroXK1d0dkunnsSgAaHwuWXzWVMWTH57mwv6bYk4Jcmt30tp2q9NYdIwAnGsqbXcY+
o8puxTEpQu1FLcPhztXrv/JQU18Gu1Bf9LB+6OhgH9ibhumC6CBfv95A/8upW/3WBlry5macis2c
8j5FzeAtqpQv8JGDRyk0y+DeL2L7ScpACh9TCHWf8qXmWL8lg2a+an5UfNaSq1Thm5O9qE0D/fIh
rNPprg+09H5cAsT99GFnJjVRu5l39Nmg8Zak1IFoykaO7/5SkwH3Upe1S5hL6Vvm1ehoa0a7l6TR
N8PFwDX1UJoWivg72+r6T9hYIV1kjfoxglD51vTYIqjw9c4Lv/INKFh5sDPfvIxYZj6V9vgKhKb7
ZpU/Zrdxv1iK295kZYR0kq1335oZIIXqWPkTIjpo6Yb978Cx229AtvTDHOMibjf+qwb4DA3bdgDv
SSwO2+OMNSx84f9kQYv8U/ghT7ccULHZfFcOXn3Er61EYc4pXjPFsm+atJvQ3O6LVx3G9Ces33dS
qABjewWB8QUmr3ovWbbfsL/gDuVZkiNqElfNm5K9JOvYNZ9mdukkJWfsBvVeRetNhxF9G0wzuITC
Co3bGq0YaNG1jwqbnd+z6B53B7B4yHoiLXus/MG5kZK+9b2jqQ0W7Q63k9mn50EwJnrr1arfw/GJ
biTpRKoNTCHqbyVpY0SED6Tu30lyVqYfLt/8B0lNffZEf50/GTH4Hn8MLmE0KM9p1qr3kQ+NOPSx
qxry6gmgzxHZif659NrPSdyqt4AVhmddb3lVYlTlq8S9kwqSjy7iqVTq7EGyJDBROYpsCAx1p2O4
WuAem9nBs1SPoaM95eZz0xQnt3MrDAvrIzLm5a09OcVt1EGWW8SCy1tFJWi6ykVmVp0OsdcjOm5H
zWOoOViBT9YrCmHpN9WqvCO6meVFknB0gNTrxVtpjkhSGj1YgqWa1k/+Dk0/UDX5iLuy2gIUr9Jv
oKizM3R856Sz9/HNtozb3FWsFzPMnPsysQBYLNXaSf01gZa88mnT7hnWabgREXOXYNZSf88KXgN+
9z95WxWJWUr7q+p17fxPx+stAJjOjh/rcW4eRqUCLl24SN+B6jL5Ev3KVf+zOQ72W+OM6APlenGX
hYaNsnGVgogb5i995T5L1dFI7+rI8L7WTa4e3Dq27tPSw4ClrlFLQRf2M3SknwriV8e42LvAhu7U
kpfKHeMfnQZAzDLc5tEzu+BGsZ3kHKWh+oKqSr2T0zvzV7X0mp8d+0bAiMwYHcbJuLBmW6K6W1rP
no3mOK+7g7Cllu+SrC5QxkWj6q6kT72zy/DQ+3p8UyNO/qdgrSPF5ZYLjwTwMzL+B3UO1Pgg5SG4
xzs5W+y4ZNoVdMLKMa9rUop1T0vGE692tNYMNP3ZMhPrrNoD3O3tFJZj3trAy2+c0FKOqVbo2FIN
zsUC73vF66a50wzTOdlJNj1N+Lgc+lZtPvM2qkB/XOc7Y+dntHmU34336g4JQ9KxsE7PL3ZbmD/h
JCIWadLP0/p4abPEgaQSzMe6quqHWG/ri2lUw03kthbuvn6JLUHnoI8FWJWOD2amXiKL5ff+tzgY
PyeRqfxSQFquF8pyDam4wvp7SocfoaI4XzW7yVA71uaX0EYbnCFK8AiF2j1ni6i4qvjpbZ/G1pnl
gPTRhQoExrmxWD+jI7P9OfxGB/wd8qHytx7ggww6iRE2g/AkcM1fGcrIete/BlhzNO2nvgOzjE5x
8+q1zAm7vtIewW10wHNwWIJ35RxYXPP9i64beFCNziJpoKa4xWlddisxx6nZAkQC4b5LkHXBv+aT
5gzea556X7UpVu7N3vO4B8j31mFa30iyM1Cey524u+pxjzCVxrjs2pVA3YrG9T4HENJ31RCq931V
+p+jev6mW4H+IKl5QYA7uvUoVT3NuY00y3+SVNgH5zYt009mofuf/Zm9xMJqXkrDcT7759HPnG8x
n8pzO6rt2WmH4Huhn+uhtr+XILKwzKnqyxAMxVds7va9FbmfmEfeYfJQPNS+gnh+AHmj60Ntt+Yt
BVHBjjPOuguTZTwjdjTxEiG8ZkTGL7E7tBBTC52g+7xVaIzaOFR2Z50GLAUfuiWgYUyHBm/kgySl
gA3b4qGZcdvCsvoWsBNXDroKdAOGozvW7ooHYwlspHhvXcW4z51q/sQqwNeujKbvU7QAPVr4HOhA
IbmX6l/jeZi+j3Vk7cclP1ry/3d9F8mlrb7v+pwHeNq+CVwE3/5z/i3/387/v+vLdfVqgLntmUcz
t+L9wIT9uRym+ll3TP1sL3nIZdTPUpAz+V3zpApCkc1zueR9OJYvJ3JWineOdb6JElgL29KrGvVE
y8j+5KnYR3u5edqqSeEYe96uruEbBOWjkrUWhEk4X6NWD8HR4V0/9OjYHLJRKx4lGE2eV9G/6Tut
qY56mKh3QQURj05KEii0q3ftEkjSNhRI92s6qw490zW0Hv9TKvlbUo6QPLTtbvMIQNuWtZ5pS6d0
evPoPpbcrh899h8oknnfEvhMNKoyv3o+XFJ9dD5Ndu/9MBCgY7XQGx4t18VwNEFvpUjViN1X2MQQ
j69NqZwM3Zu/oMgwnDvOKoKnb9CyrnKNMAPO11etdY8TtvfgdxobXcu5Ma941Llrn8GNWLgOGMZJ
b9rxRq9DNLsXwx1x1FnNdaywgJzL5EsKJOjR6j66gKxgovfO1UzNEnGd1n/OnER5RiC6O+gXDxux
ZJ7RdDHQjkGE3DF3DEHgxcRjfVaqrD8z+UMW3/hdme13JEaGL1GME3zStf1j1PTaRY3b7OqPqfkQ
BjqeGEo5v6Vh+hvQYfabg0Ps4G8U00QdC+vfZ/xkzsbYBQ9V0TTPxRIYKsPDsEAucalg6AsVqQGy
YbXlg5bCi0cyWT0OXtE9SH2phsHTEdPICQM0xGmSxZMdyDxesn3yHCDWga9akz4hOoRBhIUxmtGp
4wkftPrBCrrkXEGtuU8ySBXGaM53jguyGHa8fetkQ3QtkDK+9czIurLsUdx40zzcZNU4XhU1Km8z
o8DYx++ju6TxkXgaHPcuKSe8XmsWSaIu8U9x26o4MKj1yfWKEaIrossIQPVP7E+UxzR2umcftSd0
g8EO0uOABqr6/mXusPrB3Hl8jSzkkTtz13chi1JBoX5u2IPeh6NqvI2ui5Y3uqdf8J7pd1U0jfc+
PlRIUOfpoZrCCCUs9OP4NkH48NP5r6Rxjz5+ZF/ZvW7QtYkWrv0cvYAl/R3Z6vyXkhh/sfALvdwK
WCgPXP2UtXyc/cE898sZ3Bj/DnBgJRYPIxMqe0KkE4jJXwW4RL0zf3hgDZgCZsMt2qjjU42R+qLG
PyO6Vt971tQhhcwbwMyovGSNhpAM4n3jQ4xaC4Py8ZKbSvTqK57z4GiwacUIPjR7KHeWP1z6dJi+
mjZzJ00LXt2CN0Wb8gLZAHX8GgEAPAbl0F/kKD1OrrUxaDe5ow0H1hKLGxhBMVPVBRlseRhy+O1u
zTInBBGlisTeZdpLiWR+LNmqj5noE3KB7TySV1UuPDQ28PYZjoEPVtli5dgq3VuHgeXN6KsZ8hXc
kgy9bdYtB5geSxJFO+84tQU+l0tSNydIS6ZVXCXpp7W2g50Y7zB5gCRnO0wKlkDPQ/yeSnMqb0cv
qXCwICbBVkdikofTOLUbHYjSkIPG+j8cNyMYVUJQ/1/nluS7Szv4CFwZCe3e5W2HyPXHqJxvsvRr
M4XhK32uvytix7rqPtyKPjdeVM/xz8YQKvs55zE7XhE/2VVxkZQcZBreS9tl3r1lKReki+YHr2ug
FLZ5+6UfnWpnDE7wow2UVwhF3t+mpp1yl+4AHfB9oOV6RAVEebss/s1ixiPqIPFfVVTHfHaa9uti
d79PrK68Z537VkXE/R6iQHWfa1V4Qs503iWmWt1vBVLKAOtPPRNLnqJ19mr3BkQG5+blDHKIVNyS
vT06O2eo2bP870U+nFoZE/hCuv+WglFFMHO5yHYCSaaDemHzK745uIPi3HVjgAER1qE4vih9CIVE
d55MlByfUnvpfbUChIEZumseTF8slVL34rBUcO+oGJfEKlL/a3LJw6l7uI+WQPKAYGpHfNHYBVlK
twKpJ3lVrWYnc8AVQJKtbeTHCFmYQxdPLO9X9V8RxAWvUOtvWjBBf+vL6c0pmbTXU+O/5HPeH4CK
9c96F6OG6YzZo2sgqhIj4nY/Wf1wKUDVouAYgdnHtupqpR6aIEsvPjhq9JCnanXKmOs+qWjtsmLA
6nVq1QoL60X2mV8X7lnzdr8kNgoo1mya3/EU/eo3qf2ztPwblYXMACUceE1JnTCU/lyUrY18H4sM
bGh0v8fJu/PzvPhpNPEPxWSVmt4SAD2oIcvqccMykVqwkPTM5mz47NdDg6Y5EwgpHZ2wvA0zqIBS
mmPheef3c7OT0jgNMzwv0ZST0qm104daMb8ny5nY8cgf07p6kbLYdFlzQmiJMXn0WLaq8hDjJEQ8
sOboUWISqFnwbdbV6rplSQw31PAQ4+OzHrWVqk7mnGM2onaS5zQhcpNuA+8UcdD9Vm+7jjpk941Z
2Df+rFN3jnGlgon0MiZeyRaRz+aJlmq3nttptyo8KjjrkXZOZ6RipECC0UU1aK8sdWpFmarTdozm
Kz/LuUTZ7r+neVfFcmI4ZHLy7Ww9Nh373pnKw3peKfbTmEu8qznbirLHDss8GLYHEWw5vTLUUARh
sL47UArWS8oPDDPVP3mm+bbmGfILtotPXkIT9J1OvTZhe/jH/7TV/nNe7e8sQLdh/Q3LXZDYux+7
/Lj1N0nJetGuzB5jhF2hip+t1lVvi6WaVPDNmmUeiUqJBJPcfomabod0w/CXx47QvdINJ0Yb2KmN
zX2TRNW+xsAiiKCaBU3+wyqaCQ09MI29erVDfz47XvcLWO50SBFWVKOfvZ5gHWna+FF46IN5Q3cN
0/bvOvO9E2OmWxcJ06jSo4NmT4uUrffTVrDIjrudUtORIzRrIofveqwxNrhbuXXyxjzzAgnvs9n0
3q7ntUPXY3qt/QpwcfdZC0ZOBs0PRezkoVebOyeGf1mBemJB55iyulWY+o+wGO4Udj2nAkvECQmG
ctnwKxQ2HRL4vhd4xExTveQ2UrTnuk2UJzVmylviZ/RU+bcmYxHs5ZasYeyhSaXJ/ZqnYeKym4sh
u25HBazkHbIaySV8U5UnKYCD9qOdYVxVbQ+Vc35pqpcmNYengYFQ69RooedMyYcZyAjiZTE/JPis
lJis4JCD7UHVOSg7tONuhGpqeuANrfSh10YcwJZgSv3neoDHnxW3TjBYoP4JClaL93DMxpNeoDUm
eTkKDOcZlzUWTP+T180MJJA01c8VLnqFa/mP2RIgR+GVTvXU2sg1pS26OCNjmKd5CaLUKC/u5Ew7
SdKDGE8xahQQhpo1a8tvbPNLZLXGjWS5SqWjSzbO2IU2xVHyJDB0X2ebCM1GqfKuAMU8Y2rWC0u2
pRfs705FfpULS54fDjvba41DO9XsWC8/UgqjRM1vLRsBwiXLYln9wXGUwxCE8XNRHgsIwU+tpkXP
7Jn/HqPKvw6acY8QeXo3Ylb1JIE7o/WPrJV12vLSqc8xcUOZP1GVWIHS6Bt4Xnc3iZVYTyz2W+ux
XWQf58LH/ShsG1y0XCZtforH0GyV7nlN45BUneoiNffgfCkPS0u/XQbPceM+zh6jg36u2CuqOvPJ
8xLl0YpugyVhRPGfYLTqbx2rljeTmS7TQvg+uP8BzNjqjQkqR+lM1ysnctTCxrsiesLwrnsoi+mw
tqi5jAKwxu0OVeTmsaiz4NlkkexZj4uX0g/GW6kmAUMyfYctUHmRpNTVUFk/WBXIcTlK8mBUpFAS
knvmcOPeUwPvKc0N7wld7vnGMLrvgV+jErLk607W4yQV7/zYhfkv1VDAvLJzH95LDUZ+T2qkGbfR
TPsrpqi9KIFnP0EWdZ5wEKuOWujiZTDOzpMUaC3inmrJ5owkpQDBFPOhShkw4ryhoBwbtmwlG8a+
j+h/k9662+qGrJ1iZtY451Sv4pM7gZhAzjJ8LmFDHLBnSY6GgzLa3mkr/2R4Bsrh6Lc8I/UcPZtt
AzfUSFg/GFkPdY0UU6HFy0QCxi4zblm4eerzyGijDLDDUzAL8RelPh/h4T+xJYm+3pe8xcsPbw0P
/N1ireJjDn0jMeyaM/avb9qFJdQtEEaJSTAIUHIJmNQCnJRMpGu7s6ez4z3GCL4U02u4Aq8WnLfK
sLv+quozyywts9iF+LAFjJGhOkg6E9ZDb2ZfzIV41C1Mmnr5CXgTwTyyhX9kVQi7oQbJogC6uzcS
6FU7zhgc1Yv+xn+jeur9jBIdDYwmR/ZRivt+hiEq0RjZGST/k5htDoTz2bRDZW+9Y+6EBUmCzkjs
2mwhyl1cixF7uV1WZc5on2B3AMMM+oJ5VCZDgWLX/Zo6828ftYi0qM4j9l8HS3sJ8HW8Kbr+q8Nt
vY2wAzu1mvk9nEzvOC6o2oTTFN4tPU52lP+73W2JyRNgDys8mgH3SsEl7Vbt9EOdBOalxajtxjaK
8mozSUiquN4panceTPtzyr+2rBGGPqQOlSdME9BqxuQugvSzYh3iGhLzQkrLF8S1szwsiWWINhwr
ZEH47vbaTYOyRVDZbHQZJUp8STrevbsxUJS5b7bXIKHoaHtFyXzW+1lwq0Lrp5mFytGw7oqhHm+a
0B7WwDCj8cbXlzuXTd8zTa9uoPxWN15eITou0dz1eu0oUbFelZgEieNXoJ081DAW7Hyx2LGURgVB
h0HHPzas0nPya5QhBLBwRJe/KYH84S3ZZQbKMhq+mf7CYZoXjKLcjkI4pxJtZxa88syZDtuTkXa6
JSXmaQP2VhB46bwLdAIJjAX2twVWZ4bnzrRukwV7L+1AgmhJDmxxnOaouZOs0rcwdwhcRiNia9CL
o4Gt9Dzfvig+pVpT4z5q5HDAFtbYGnU6fbgmiHxBkueeLvoQlYmNgQSSjCNUiLVI+V0zpBxuMYZs
d3Pj9LiiKPF467jFwcCmqy3GaRdkWOuG+FMfVLdiFqOr/pm1n7+9dHzVykVYl/EIvrEFhnNQ6Se2
zo961sMbTe6zogp3aJSxUTqX4Z0NFuY+8Ls9++3Nbpiyh0zjE5F7lXXwUFm9Vat2T5dRsoXOymJZ
dVfkBpap7aw+w77XL/OAg5Dt4knrfGnrNj+ZbMKAYu96vFia4BS1GFGa+U7pM/ZHgAke+ODSacSP
pq7Z+0mblKOvtNjC9PoJ7X/k6ebPhple87Jk/Q5Loqgxv1VDhWfhlJ6QX4qOFkS/ou3uwqBWd3wc
YSaHRXFoIGSE3R3Cr+BJYrZ0FZWt1yBmUQUu1R5Rtug0VItHdGuAwmWJgs3p/VzqA/7GbnMokaho
XNYa+/F343Bj3N7DKoXj5967C6Yk3kcYbPl5rKJrikVppLFc3asI3xox6viYZlb979iHka2CpNqP
s+WefbRulLK9tHrITUCHLjJt7rQZwhVvBhNczPDmucvSJUaQjMeavx0+3Uvfomloxzj2NU/OhjJB
BFbA+3eDcmZEMe/Zf/zO4Dk8uhP8/VKxE7SJgOm4M2NPE26Oizwa8E3+eJB70yVxn0ckkC7seKp3
gGlxz3BxYFBzHnQJSxfOfBcgGOwGrorXVmeiOQXrKVR+tz7eMvV4v7QgPbbb+zScf1kU7vOGD2XF
JFtx/IdC735WGepIOq/o/n+4Oq/lVoFuWz8RVYQm3QJKlmQ5pxvKaZGanBqefn/yv/f5q87NqmVZ
lmwEzewxx/yGMU+ENS0z/cbUJTFHz0WEIHqqi54EXIc5MSa4I4mcYAmGwtdCl6EzXJEisJYDZQ6v
MfeLCMprQC4z+aAlLRyP93JaP4MJsU4hrpwFopd9HlttWyZ9fL9AXF9b76uRpOolevK5TNp28NgI
zsYUXQvAybHSI165re2nPxoc1qBWZBMban3zWwQLBEhD+3WJSIRrZGUHy0DJ83P9HuKCF1qLjOJ0
eloMb0sQLvaRFCuWJnS6reyQtOK7aI1xu7ZqjJZUNlvNe0m1qgrsvIw3nazQZ6ZqaztafVpTXnAe
UAYzw7gkKh9AUy6HUf9k55+G/uJOm7F77AuiWjvyutDzN47fvBvDBJ4FQJJnEXo8TC84ci1gR3ka
kuJZBlSDRrjCXw18AlODYVFlkLvp3haaHkwgu5xcvAASawUmSTBfkvqo1aMqJ33FgxiqG+PesBKb
7y2viT99xknbAXWqf/L1bTUL4Gsy/cacW0a9+UyE4vOEX5KuC7TU+eiDTL32NgY1ehFam1pGF8kM
E7ATm/+Qb0CYOO/5bN/Wiqa99E/C5GmlMZ8tneqfNT3fTKQOD01/iteRANlq2RHP65AuW6X75Yvk
bPTqp6IaP4yRQHl9WO5ETuU/rldcb40QSDQ6jT7BCl0BmRzxDAM2TDgnwq4eAYLlnxMHKegaQoE1
Szs0iiIrFUYbDjuOvR5JF8GfSIGj1Wy70o7vyTYcNrR28lC17rOjysiqRhYCDQytlG9k3MvI8Gl4
992QBX1fvuIXZchxYA+tioy8JNybTkeQ8DUnFme02vSafAHmfw86zQv618mBQNdmBXP388HLzJ9a
K37KzPzuW4uwwA4yv84eCoV7V83jsvVKmgWZgZfdk/iI0iV5M1BBVQnsb17qRz1vb9urUFUt10bs
r9W7RC/M/MIpVtl+EgHcu26jNOc67txcpjQPstpBLbkaddtEHWqDm0KJR8gB3gfrhVXTScLcOHRl
dnExYgSNrG/Lov5XWu6hbZ3PPmPjpcRd6skyErrcY1RBD4oH8lrmmLl6b74ZSDNLQFVHLQ70zWjl
EHnmqYgcjTR6UxuWQLMrFcWW9u1BNkrjCSN6Zm0EoVLm4Dq7RXVPxLzRhi7FDhVgZ68omWn1XCl9
K0j13nqpg38Yz0pmc5pp9Zuv1/nNFCapd2WIPUxWCm1cvizrICP4M09pt37Xynk16+V+ckKzdNqt
k6jzCpqzcCDP9eRPGo5zrsFYe3UPZ7A26aiJ/lDEMTZtZzdnWuRlZN2/L1nz4SfyyWnGk3LwNOrz
SzrIfY8Hp1CcE/nQb0GygaaZTingQAxtgNE6aUdFww5c6yKr4/qEKm/LfdvXMyLuAjMOPjTQALIr
EvtjGdQH2dRl4ErtufcA2QyZ+d6XxfcMTs9q1TvzZb/YdvHFWrt1yg6jKJ8WxshDqdcPzQi8PIPD
NBU4qjkej4IQsV1NGwDPn4V21K87GpDA1PpDMo73ZBqRIeihj8+D+9uLHjQFd1gytol6rwTIXwDK
gSZmIi/1CmyTPJlDdV+A5gmMdbY3wvd3yvEP72UPoA/a0KFW9gBvv8Asv2CPSMnRJI39SChGfcvc
MBY+F2y6yRXZxCg7qMKD/a2Xw6nQ57eRX4qt32uGCQPSp3zxO+3IyveIuawJxtHl0Ce3Bsn0tW3u
hnzeqzre9vt+rrY9h4VFgp0/vUMV0NvLqP9nUMBuc5uhUu0H8tT0nmAx5Z+KGtbnaBX0U6rtnHH1
zl78KyURygX+tEp1r844nEx/uBs9GZLncN8MyYddsm9khIzohlm+u8zUwyetp5DWDCkPgujPlXOD
jgDY+IqyoTNmKhq18Swdg/G4E+wzDj675bq8JXq0ow7IdLQqLpfx1RkQlVfpqQAOz0Xmqg9aFyKg
LjAcWWXyVDvytxlUF5SDnKPWH0mMZOiwS/XDpPsPrkURuaSQs6tkOlo9VXYzxh/jwHW3jubWAebt
9tPZQr2DnFJEIO4cTdINbWNQoninQO6+wiDE6JQgoVloh91kcZBdDiORJysLulFGo+n6DPx7XjDl
cxmVj30JI2oqNH1rWjAb+i57IAB+iGHbc4Ojkrz3f3Q1jicDEBm7MXvvxcOTJhawm/74IQZI44uW
4XsZP7re3yYTSNE+I6PYL/xIIhF0NDgkxvio0jUuHoqwVuRhm6AIjLpeolgX+3KdvAMhk69uBryH
O/g4NT/GQG28zFyeNXydPDsJrSZhboahmHO6tNmDwfITMZ2Eq4n8njVrT0lW/yNkNA2EMdJWsp7j
3iOopPoyINd5a8eUhEEiWJx55HNW5zFpjw7FYjJUt5NP05B8EVBXZwaIXqi1XzyaFqGdXLMiTPW9
2OwACm9St57PrcZZosIbrwmD3M0dAqTyHo5q+1qYLVfHHDrdql/sqVQU47IIhEcN5kh8G0n2b0LP
Ho52fSVk2Qrem5qf7XreGKatKKwIzchc2A7OeKfNqjlkWnFnJRTkZNJWpl3tLJSptl1nCtp02jGk
bfVOGSEIPTtp8gXfCnZqgWcvNVquAE4a7R+i32dWF4fYsRTJwAPdytuyAWMG4l4EErftfrWTLuoh
YvpzHuarfe5GH2/q+GtrN0QtnzKCWStEaICPeO+KZsMo410+CbHVq/YdyMLNWK0Qn+srovmjFQRX
K99gWL9OnxvhUgnhgfIQCYJWT6g76wzMJBb0ytthWrKJhnTnMHcY7nEWpkLsz3wEATnNC5ntjrkV
1vJk6s6pzbkCU45wIQiVoCv5a7vxFMkB4nC5SQ1nlznqY1U3OGeeJY7UgFyQdlMaHCeixG+ZxMA2
srJfd5hVGparBG+/apD5rt62EHrIm9kfNWPrEHgU+Lb2KGqxnQDcXhepOoCDyijUgoF6d6XLkf5R
sLBp1hF04PuUWl+moy3b2JyAJTNCCtGQ7amU4O2oCG2fs7/WmB2gMCE2MWV+hRp/yFIYSYX1z3KG
KnAUcr8NNYl1EwnRBi9o6veZp5tQ5dyoIOU00HzOEtc2PxFcfslQbo5TQdfapHG/EFVUmMYDwL4y
wirDAKVlRHpR29cf2GRoxJFp0tj3ip2w4dIaSu1dY/KoA/ImBDXXQ08Z3nKjBUc9HLWMs63uRNDL
5jmXFeNIzg1gzGitqZ/nwSfVF5EicGS6m0kch9q53jpY2Bvxsxj+d1OueYSRreE0He/dan53+/kb
kuh+XZbQMY2PWmU2tOQZRC/DF7HqbPgkcxXSB9Eb8TgV7v3Ye4xl5OV58kYaKK1OI9t/z+2BRPvS
eoqHh1HooLphiJIgRuKO7saRSquztMVJGA6XbjKQ50Qfo9PdS8OuY6qrOUoz/Y7AkWdzIhXTH6tt
ki4PaWxPeAHdexoqBLjkMczm9c3zHzxHwyRiXll85aDCYcgpsCkwwdclUW7W0QLFlpjzYOpG+g3p
TmuqcyWfweb5NDvjPedk2DWptVG5wU5sMniqmVUbzXSs0LvpE4CdiH54F8gG90c8J5W7mVv9TZOS
Vsto7mIFc0/FhOFJMGitO4bJNHynLdZ72zpQX/SVpMCY3cCmqmT3NV/04kAlbUMdlqRUZX5o1JPD
25CHIH0tjPHmVq1lhJ6X/yxu+pbSp1yWsQy1CTZg7pvLwV1ea5HJTWzupKAhXTGHygxqsnHIganF
+FZUyVWhZucf53xqvtOF3BDolXQGSit5ddouZ4h0cYpnpbh726R6b5uZkmNyBtqEPe3hlJBo3/Vh
KP80MRkZRdrcDkm6tQgS2fqLOjaF+SU1BnbTHPL7lTfUDt84kp5piNdbDY9K0HLFb3zNZW/ocynN
c39bLVsfCvCyILfj52qjuEigs9WMBbZMIki6WnnP7J+M0UKy7KeO5Ul3NaDmeUOyUGzTesr6fQpg
I8C05AZdbf7MFtgp+Ww4brVLauPDNbS9uyr0Ex83j9X81DWoU3jdP/BmPqmo521rprcryGHIvkUR
kgYLhWC9dCkRrneKuymXIgOH1SeWGKzf0z/yLW9jn4jljDXKIOi8nNwX31DHpQNGAmeOLHmru0yd
+Kz4sECi3GeFb+60a+Ry2iwnaetQ37Nq3GYZ+zSd2r9p5heuUWwgmOqvy6Gz6ZJlx8/RBR8TwLfp
gVih58IwtYgErN0Lg6RxMLcx7qEfX722nvWKtv3kliPVJsZUe8VxRnQ1oxNHWfhsU1miYouCl2sT
ky1ab9thr3nXHfOjNfBSlXgmEGwfag5eUM3WvSYLJENhvU30LY1kniLSf648FT85pbZ4SlZnb0gK
dJEQysfqRAUAaY89rGfCbm1HC6MxJGEEqzs/Te6bXxbemM7PzGSlSqd7KdipOR3zNPlMLIrQ39KO
oIbFrMmDmp8AkMotHq673J1OtBUY9NPkrZDJELEJPM1XcutiPRqfSeV9umP/0uucmIX9QvbFo+lU
kUjIKSQCGAo4QbLLTd9xtTDWhUN831v62zjYX5o7oSvjdOstsutyHTEm5/7vrpnFxMR0aMfbooUD
zgKADe4Kbzbe4+vm1dOS0wqpEKT2qTCdFeGu/25atW1d7UUSSRy4qTWHc03hrdu4GWLOFqqYsap9
RsWFHthC3tTx8FUJRijScQVKif2pGx9dKY5W6fShqY3UVBX2ex1Atco1LRLXfN7RNzaMghNFn9ff
aZnuAVfcdFm61Qv7J/U6dKqOLiBJqkQpZjtzaW4Lh0DRrpWHZiIyddSbDa7wz8LosYuaJHTb2SYv
aDznA/63uAIcbG/4FY5jenGzCpPwfKo0A76TY6QBQ4/xbD3EAyMUcfxvrbQnkygh5dTpk1Z8wEys
7NUMtUTHjTWbtwvsscgajG93HA6mnz3WM511JgB/hvh6sFP5sRjTa1ExV03aAvSrmr85m2+XYj7X
Ofa8OPmkhPgkWDUN3Hra2s3yMTbXuTydG7lW+jgC1xr2uInbjtr8qlSqHV28NLIWpFk9MwmAN1ET
0g/fJpGi6KtTKYlTqu2H0psFHXTtfU3mk96CkPars8kSLlxvN9S1F5YzkLtq2GRz9pbJToT/Wrv5
ti35FTcNXkuzvi+hNQ5uyeLidKQt2QN4vONazZuY/HhcTsxqG82ROaNHU5swpzP5y5TFfpnBEqZk
g+a5jqg3VhNnI57zVViRTk8VBlfCLEg1h3o4rConKTErtmviHpmg/HRE+yHX9TLB+aKt5py5Ql6d
AlqbNkZ+VePB9JKd2eWhO48YjjXSovL1luGlG6i16661rY0N3oD7j0EepQw9k6trWvVpT6YDFH1s
4MobgazzRzWW/6BcxBsXPSWwqOg4i6uzJV9GUUQEqN516fCWTrTAr6fguhAxhbFE3yYOJwrzE7er
jHco4m+xO9yi3F5iQPnsEphDk62xIYXoKEX5OKTme6kcwUYvpaxlnsrzoTyJgRtjlT3+WQUSHVEG
8bjZsxt7JFT7rRnyb3a/T0yBDgew+WQqr3HE3Mub3Zy6Jn6nPMCPkVKixAj1J41GTmcQtjIudrHx
SnOPywhZL18sSoY2IR9SO9Vuo92y13xVJdruOrpb8rKrqLadmT298rflCopmFbLYV925qjUaBLzA
xiu0b/a9wcIshMhib69WjbnJEmQlIVmJ8pKbKZvZNEJOoLevhU1uE1u82LulL40bTdLBaplEoBPh
slHzUp3xDGO3LH57YDwuC7qFDCZlWOWDtvRA492i3/19+Z/HwNDnXJe9jCOXEQ5A/I3JvWogbNwt
a7IMrulP6s0TGTBuAiwcVy1h6y+H2mUknSGnDwcd2RD4T11r1Pb8PdvVoFAdRYzSB8Serc3LKrt+
N1GhdzP3sKlDgMyGR/KFP8dBXie7uPus2nwQxuTv3PifS2ZnuEjjEx8Z95oeu1uui4ScY/mujQBV
a4vS3pmN37jyuGiosMs4/rJyMYZIRF4ENkD4FhBnveJvcliWvPYmm68lW6odUxcPX+x+p775PfXY
txcW4XiMD5CYAaSjWA2++eoXQL/tbbNo5/b6dtm1A2M52KdmyPe+9wI/D+xhRbLEWoXTkp9W3Xko
m0uTiynI5fxYJXSfpecdukYgabqXwmSa3PV+OmUD8U/au8WW9/m1deBrJbKh6o5CT+aw7yyuCJ8U
eKbKbsjHqKI2aRU9/CGiuJ65rK1DNQkCdWx2b3srSQWwCZwdugORwHAbmKiF5UJoTLpNbjeXLp/e
VHkNWlT5tIut8t+crf15gLSRIG/rNjtlK/G5wS4W/QHL2vip/pYt7tlP/pm9RU+2Iw/NY8PZZF7F
8pg/lvNLbGXQhTz2aGliJQEj1oEaYDmoWoWen7N3du05oKe6yzPdeC18VmvYsexukVhUST6UkR3F
iPriTOKWPfaTo5evfenJjdaJDKNF8gZjhBF2z9wxzaSHGD1YBq+mQ5fYIZRDRKoxvMqem8lkWN3k
Mzav3dZVIxjSLoodQab8lHm06IVtdc/5XJnkL2ekyniiuQJChRF3Ou7zoNjDaeQueZX0wsJxDCaa
pidDAgTULZAvU91gq0KwspufIm9hv1TzXi7ozIa0/YMpDkM5jMGS0JjqV8Qn1y0+R0Q+7ja1FlSY
HnpZp4ckn64FtPluM+ISoFYm4E5Ud6eXJY0V0/6qr62n+KNFYQmNQqN2HU49miU22e4mYTRwpBi5
jx3OyqpG7Bx15k6m24n5uhCPSrPxKxtK+kLbw7km1owtil+2jjP9Mk4YyAjFrkuhVFDeBaorxvuW
zPSoJ97oCuQ/osufE7sN5YhuoyBqGDOyJrVUc8inFuIHd4S0FXHYjpl+HmZ9W1JTBovL5HS2klgu
9IvfCGsn9LHdQog8rG3uBk5RbVKTwJY14eaQJKI/zujthYfBPS/Ui1NhMtWHZ7pmfP7VivUHRTbO
+vxG1sjq7Fvh1OYO0SvTFhYDFIm2yk6DS/+07RDtG0tpDMXCg5R+uVkHi5vx3L+B6NlU9rX+rBmN
W6eDXbCSyqx+qZzV2rtmjZtZ1MuN6K89oQ47DfEbePjcoqOuleSJM7uxESmnhTYLBrB7hEAuNLZZ
jv1Syq4MXaOKQ5ArFV5Opl6bPCSyrQIAdb0kL1LxFsXCJWzJzg6FENc8hfZki/x1cDi2sTE4+zwr
MDBx2TPm89I5/MWtzVsyT4QSkzgsa7RkHG96tX0bY3FRnkB9qmNS3+tIKJxRVRDzqWzSogf33Xds
93hvo1m2BI1MdJ2pslx6PRvHa+owT6a9YONOvHBJxOooqh3NYgtGzNafznVKeAuzsp+6I4aH0ow3
U768WjNTl5M7Pfcxs57YgLpdRRANS/RwUdnKk7R/gpQgZJ3kq7GcMXK98Sahh4pw6JuAUZIF2dxp
fuA3c4iW/G7SR43waY8JmMkjdqNiMKFt8NOaKHQmYSMjCZsVZ7Idg1vjQmLqvzmLZWC5UZV5AFRS
r5QVNuecaIwfldifuvlvUusP6BnCLQCF2+3d2js6ZJwYHTr+BL7FTwvT2eqSCQpahtBreoZM0D20
ebqd6TE7pPjk6bTpU+3d74S3GY2OwLWsqM90/tyNXD3S8QQ9HdpeoW5Q6bDPYbiXipV97Q6wjwhh
YhQRt+1DbsXLjRPr9DbY+ogKS46b1GqrwYLHh/w4aFLfdt4djAsKQ315mZSxX3sdVVh1z8NER8SZ
h9BMqj5Us29QKMqV3z45p/3wLh1aZNY/c8ruPHb7bIK5K06TwmrEdmBUNKBTX6Nm33fMjV8S8ki0
mjBrwp2iudd+unp6txJyvWR8Lka8lWL8mT0E/SZHgsdd+TQgCpD35sP9rRzED+t5itke5tAbNgzo
fGrX6bXUXY7KJbqgzPN7TTTQ8+2FU25t6qDGihIZE3s+98rE75vqV7fmr2HSqViceW+w9uyu0O25
ll94N0ivhH5Kv5edsel2D/xFOWdVmiO/2HKXgsDFbBgVWr4vdQKdu9i6a3s/v6l7zm2rjRIOcrA0
PvZAmuBG69ubdJjn28bbWLhnI08J0jbGz2WpL9xhc6pgKxAN43NdXeEDabZLfh3YHdh3ENqGQX5t
fnKGrNgq5I+m7sdh2iK9prWd8T+EE5nU46VymMzVvtHa5w8t2dN91UE7idupp822qurbda9sFsHW
qOsx1k18Koa+7hJ/7S/Z9R8b9a3ESXvz95AjW6KMUB6awuGv7a8RNLHal9gf8eSarKUEq3uaD8W/
m5aoaVmH48Z4yscs5zzQX3vwEpFhmm6YWHvPcexIrP5rkqWCKTc07bov500Xs5EpZ+Yg8qBTdXto
Vf80uc26M3Mr20ydvFVYxugd052zOtnuuHgINvbGAo6woldLJ44SjjWWKX0wFajDG6vrx9up8R5k
xQGtVhmUjdHdDv7QkOG99bjpew1MloH2BtSxSxcviPzIjEOqvubRgCLu0pbPR+PFcnAWNv1H00Jy
YaKLUqjc+J17KemIRc0q+pCidRMzOjjRYoWZcw3amH/zboliZxqIL7wpulFtAX/jXIxv/TU5Jw57
FbZl28Js0nDWCvQYY74xyB+gyFG/LLnAo1zvzrC6+3YskGGc5EUu9D8F96UEgnSnLf8U+cF5bBm3
mW1N0VCVyVaTJCO0hvfPtfFolsOLGqY4EGCQQ3fRQ7dfWJ+t9Ucob99ZxGTn/1yHE3Qt5XermK3V
3YHaTyPEqFqS42w1z12BmWLg5DL7J+Y4jn6HwyeJ002cdVA8RjNwffF9nTihEIdO0vumFcamezJx
Xkv6L5spcQ4+lp8bBhWfjWvMeNJodNtrDoArfnrJsCVzRDXi61bFHlCbXD75Dn1q0yWjCBbIjVMv
l8mie2CL+D29w4HCqhLG87oZTaz7U3dexkLusGUclim+EBfC6AtaRGEorDour5ksy2tZ2b/dqs5C
jBeqVLDF6bGIeQZnp4YhqN8WYuTsvlZn9FEuTp4Kytm+RDmx9q09HAxFDnqpHrVlNc4jXiATH/C2
zvZlR4k7+NavWVhjUDn9q1YPKzpXwc2A42Yymdlieuq89DjQS0Nz+zTFMJwMwmLz1Fu22jD4Ub/W
oS9SzpbsXkJmCBPW+rrbgVU64JnkVl7oJvP9zYd0iBOLlUXitPab2ONnIYqvoUtXzn5zN7d8LiIj
vJC89a2z9h+JhQiZ59dx+pwOmkXGk1l7SShAlKEw0LG1OcxTN20xPrHC3uRD/szn/+B+dU3nRwl6
ATIton/v64E2s62yk1/Vq4fedH8bObx6S/9IFyIOzVyDk+8SnOVDlGpjtgPCuLp36KNqpAY7Aks2
kQdeMJZry5Zfp+vsxtYRUNqXEc9e2Fb4xK7drGpgPJ+dmoyI3TlMygH+cLNYy87lCqqSeleycMeO
9maN2T/gZhXKc6t2tY6tjfH3tPut3P6VnCnU6Kq+tGJrxNw5WdOhK/v7UkzQj6svs/DwpqvN6GVY
6nTRkMvA3GlzjZ/RFgx2sfHjmr80NL1NuvpnhSUtqgzQCFivs1bH0+unN8pejSDP0nNTa6RWWuXJ
YVqtqNpyNyy2vsE2Z1NdzOFYOTtjVgm0saYlgqV9MHlhCGtc/oW46diUJkx0ku6YMnjttwMr/G5p
8t+0bq/QqeFgVRp/N6mcwkHFobxlE3bNQFvmF2NN/SPKRqh6ssc9OzM2yq2e0qa7s0aCIMBU82tk
0VzidfVQy5n3ts9OwVaopV0eZotOcJVVnGDq3WP/BvqnGjpWiiaGItwJ59SuHbRmMzeXYdWNY1VO
27nSkqgtKMqafl9XBnUrmnBWZXx6qtp46XrOShagOG2rjd4MN4lHcHuiE7uA48jwtX7jS41x5elN
qm7TTT0lwJDcaQZF/1zVPwkNvTYnjNJPtCzSFvPTGdqL0Id96ctlMxjUu3IoHPQgi2EhCZElnu+G
xPpqxDGxWDXJCXRph/3z8TjUwmbMffJ/yUj5RPwSrfdCB2WniIFjpuVosSlNE8oIlZgXBlYu6axf
snnE7WEcmkSWWwN5wCmdO2X6VysP5WjTEqS44HVtOvO1V9kTDkvKUThU9jAxqFE5t9VqPcZW/iBY
U7aeO+6Kbt35jXETcydnWDQcaxpkRFNu8hw1ksTOPOsCs1VWhI2Sr7yEYqfBF9OXqObMcmd1ulsm
Y+sOA1UJYqNPZkHQaPIkVPcT59NP0dOryNfAaB9kO45cNIz8xfWbmTo/mbJ/x6mG129Gli6bHfB7
+mULYIWWXbuTfiHJ0rBvqg7xTLtY9fqU2u5L7qq9blqHNqVU1QbzBH6HcQ+BR2fkhmj33hic/hlC
27R6ww0DNMTki63dcofV56+uAhtYfAlLkMNWHBB17x0XJU4O9esa+1G3rGKXDsazTw5r2/rv6Xh1
xGfpSZsxUmC0IwWiVCe7JPe0NhG4S+9Zh+I2xvUF4NGE82p6bCe0mCFhGLZ2nTODYwTaxc1DySBD
4K/LqRr9KFttUpR4Ch2TkwUnhTart7W97sGyy8+uJ6tM011Y+xjS9OnJF8jLls9Yge09zoNBwWZH
LLl0oGEkYMMVzwUBnYybgBezre6z0sdIw6XakhqqMvPiGC6ZoXADczT3sYn311sefYHXtSrsQKQV
s+mM+sStfd9a/a3dKS+k18i2m9C6QGutOzk6/abC0zN7OB/VcDRHusEJ7ZRO+4bkQNQj2mowdxAk
8aWaLh/tTL9cSoN9qXtAgmdtzIyG+9q6G43xpdSRwKAiXSfSdxqD3b3vUJRQKM5Mq1zbgPCkMrAT
erIgDlD9xv1H6xnbsROn0XXhoTQkQxas2QAt3BpBcxzOcyOGs1Fn4xkBYqWtN2t77CNz0GuNOpS9
aB5yoRUPbKuv//97oO6Zf4RTxG3TiWFBxmlihJ2t97v//TZP1NS0Idawvfw9hB2APoQt3v/7Ivmc
5KzjntrYa988oMO0D9jFHhsdeMffQxbxrretr+//84TrsyQBplt+2zT67wshpDOlP5va4e95mK3V
vWqJr7++6t8/zJbsUwYqaVvzm/091jv9EOKws8G4/N9jMvNCA6jP5e8ZsLsW3C45grZdzBehpv/9
h73dvSeq+eb/e1xQG4DSmWlo/d/zjdaBYiFO9EnN2/8+LIlWu01wGP296N/jsl6InkrtO/Yi28Zs
47ucTM+nNsY4VTfzcPP3pePXxTUDbt1kKh+f/C6RR7NFS6ySeeTOMXj3ZCCEkvGbIaxcdZ51Ft+/
H106vw8TzHqHvy9z6ec7BhtE9J8XTuL5RFYhotn1bTsJda4w/vPUv7fy/OaVros4/73TnBHZuMZe
giDB0+exLfdsp7Xw78uMydPz7JvPZavxe+j6xWqN/vHvdQx+Eimja09/L2RXmPrayo+3f98dcjtc
8PQyVSPr+79/bNl226Lj0gKVlabh6NSwLuayD/++jaO5vucNs31HBjOr+PU5ZbamuK5oav33dYp+
UewHqh0ihbkdBiu7ILGn23pW8o4W/NU50DT3IOrcqE6y6aEAqRn1UBUel651wpjpmydqry5MZke+
DKhvXHf2/Jqu8OxcabtvlbKrQGpj/SG65pdQWcYlu+rVm/LyWzUVY4O59VOtGNmlV/8bFBVFSU+F
DkcdTnrDwrHqd7Giogm6E2oVltwSCo1wcuwHRBNT7kw8e613Kb2QXxoRR2tY2x/ZufcuDv+vbM7f
vSrtPnX2BFRvvf9u0rsNilwu26xJiEbxjfaeMHm4mtJlCboGLv89lhQNI5WrRvEzte393zeMxHBZ
JOJm8/fl3ze6DHEoT6RGucNL/ed5TaI2Dhaz6O/L4foCtWt6m0l5EPX+33uQ9Vxjn6aPZs9tnYZr
5+pbzTKgEF+f8/f6Pj3BnWrt6T+/6t83qj4ed1VPT+vvKX+vrzQdn/+U0u+vW/xsTKTv16kgLpIW
6IW0oHI/tnZOJGiTnrnMtM2gqfwRiEEWdoY9fJRSuzXtZk7oEd+vXpz+a0v7E4O3/zo7pkcE8sDY
7OxKVBW/PWpVbR1dc/a2bF4nrv/yf7g7s+W2kXVLv0qFrxt1kAASQ8epfcF5EClqsGT7BiFbMuZ5
xtP3B0hl2d61T3Tf9g2DABIQRVFg5v+v9S2Nvrjefurc9pPMQLn4co17gD/QGI03qZWbn3tTy5ae
1423jgiyjWMm4HaSqj2g7re3pDa718SaViu9iNQHFIUhwCT/UqjRbTpq2lnPE0ALutnRmqAX2ER+
ceaDQ6PIy6JzxNJpq8NaOEWREW+bAkpKnNLgSqJuOEVSr7d6iqogNWj+N4ZITqIZtC1kG+8kHM3c
8o9iXUURRoCMGy7/ZYcU0ck2x9q/02Xo3zAbYUonLPObFx/gSpjPNevwRVV7w+08NJCjQlXm76F9
W/02VMfmfKuS8b1ta8ndt4nuUE+FV2SfbTsXtim0ZcoZ8z4Kntu2yDt/3REXuspLla6f290kWkWy
cuiOay0Yu5v5gXhZa6mDk9jMm2IaJ1qcuJ6ey23OrY3g7pBaNlQfb68FRf96nh9SVLY1tzzQBH8e
SfMDVEWlH63/pc4dsDf4lFgN2ruMFBU0lh1mYHwJNzpU4RWinX497+sy271hdo9GH+ImPSHGzfus
Tl91A3imeavz3eQMomw3b80Xwp/m7ELS85Azc435QRrSJbiZ/6H3feg5S1q5prZvfoyj/7HSQNtd
z7tyx05BupW7rCRCvY/jeqVqHeoKCij1RgkN/nbEQfpr3Ij4MZUxopalVdcWXwsIAaad1Caj5et2
VZQA+Kjjvo6cNwHnU2qaHt4vMR/IpFdfm7TUYU7bYGC66lq4g7qbC/epEvMi+GD+h52eNNWdIijx
zyfOA+eH+QA+VNrB08njmCMfjxxz700L0MIv9XNL/efaSwpkLVADv1A1rGjyyOyi5YAq5IgfJ2to
OOpW+pJqmXMTeBhvnIJ6+rw/sZw7cB/qnTNNd4sCW4ziN4xPs2OWQ4WSA2nT7pAW63l/47Mi6pr8
kS6OBZyoJ141pHWZSCJnhd8px8ri07SYn9YDyaVp34Iyl8px3lWGEUfn7den8973462DcS1OlO+/
7Z83f9snNVvskyJadzY1VHKvhqOvDW8PqlrdBA2/62igF098S34SIeYDNY/yLzTtnqWRm0+KlT7U
QtR7w9SNrS1Cf+0kOtQPGPAPRiZon+HwSDWb+6kn4DKVcfBI4iWhxtwwUWUo60ofjjaULXcI9RWq
cO5/aX8eiiJ5GXKgnk2lffJkpaIgzWxW7J1y6B53mmjBiqq07hdqp3s7N0lZWtdYu2wtecod8Zl8
cuUWYHZ2TDUwg4E1Ikjom02R5PFjq9JEG5RYbBQsXF9Md8kFknXz2JZefhBFGW9UDGL7rPGSB3sY
9hQj0yfR6RmuJ9c9Jn4b3rqG933+caNm8xcs+uzaypL27Hp0GfrphOl1oKCkpxWiDUxNz9iCk/wa
giQ9zQ962jenwmiQ10obxIHCKr1AIHnStcDoF/MYvJzTU2TaeOCM49vmj0vMw5M8f0ySONu9XzrW
kQUbSluvmwJrQN+Pe7gtznneSiMMaFYL9n7eDEtULMhT951dnS0agvW+ogKCOkwNllmhlI9DS181
TI3iszXStw76uHrK4uQRmUf3jYjmU8N89KVqTSxZqUeCfTYuMhubwEJhIT+Vox0Pf0vSo5CxPWOy
2yf4xGt8yhNcLrMKCHOayBcB0dLbefP9QBQrCTnI6Cxbyt3XwYPSEiOuA6S+sk2/cDZVjsS3681q
7+vNYd6aH+Yhcho3bxaTu8joPOpltXUT9KqyT218XQkudVbpLRAFDfPVKpgOz2NKxVWXcUxNtJSS
MXytfmNJrxxeT9FEvCw1T16/DubvdBYkS8hSWjcYhrjIj5/xen7nJiWfLH5GhaTg2Od1t1nW6LBv
vShJb91pyRGoJVqdH/vsqqlXESUwpDsg4XCuaJdSte2rQgvLK7wsj6yJ5b2KrQremHnJKwukbIie
3OKDeDUflFDtV+hA8p2aoxOsWz3fphZ617jWvY+Bm1nrvAWOoIU9PirsnYTntFjd+sS8H2NUNk7m
KS8b+mvuS9oyJdXLWt4nXGuNQDa66qXur/IwxkCEUuCOaua651oXXerybixdCqeWxgoTkx1rc6Du
ulGHi/mopdPpHGrLvaI9D2A0COJzXpnl2UKxRgu9DL4WVnIo01A+lHpu4anwwIGMSfCYKxQQpgHW
r2fSS60oqtv+V/Qir2ea3LGW+VBpF3pLVNytIr7vYhxKADyDm9B14UaJOqNFElvbbjC1Y8h3BHKY
pKGjHWZX3N/q7ZCo1tng/VlbUaTfZDHxd4GqWPf9hCyCx7soCsPeVo07DotkymBorEGcaHXGFC6h
bk27UhT8p3x6eB1Xl0ZGtoXydsZ8pB4GEpI7wyWCEHM7Pe41isTm1tQb/y43YVYEgN7W8+b8wADD
MptbZvaTCwjw0PuAeR8DhEE5kApIt3edxiCZtvWOZhqXp87vknWUxPWDFoTf5j+10L8HsvOfQz6r
FNMHgi6mc2xQRUdjOie2qCmUoVE9jPrUPujcFyN9PSd1YrHQ7OTtnMJElxLF6RFLlXMU9eAcaXnS
3+o0GhJFmHqbiO+GkjRsDqXzod+fMgnWV0oTbOK+SBpCCgx8fKTqLip+eyjP5KgPHhCGhVRtHtNp
x/tDHQcEAKN6vR8x0q6bnsT1Kuj1qyzVonUgQ+URk/x1x6fwWQbtxag6/RHfQkpbvPq3oW7SXM9T
V8PvL7kTvA397arGqJKxnhURZcQnrUz1j6pb5vde+9NG0D6J1tRejwjnpyO/n5M7ebetShcRyli0
JItXas93LI5/GqKqsZ6fRgIgQDA95E4IYdK+VuF2HctoWq/NT1MYtAqZqr/unbchw5eHUadk7QzK
IZXeEcuIsY1pFR/oyiuHeT/Gd4qn806R9DZc5Gk0TT8nXcyjGlM0cjcPqOa989P5obAlvTKrCRc5
5Iy38fORQXhfGqf0jwP3+YvHv8Yu7inMiaRIL24q0sv8jFnoQ00z9fC+v3c9sbN1Gvfzqb+ORW36
NraG3buAcdCAHba90/wgAX3yOUqMtVUksEvqBu/3/PR9TDXQ7vh9zHzYVCWwlpZgmQCZoXevAH8/
pmmtUp+enmoKiq/52fxQeXx3IU/yF+/7Ws0eitP7dmSO0SZM4JjNJ2NxhNT023UoV9KkqSqT25VN
j+ynazBxspbp0Kvoa3K8WuD6Wie4ADJIL57qp5ciHiw84q6+cgYt+fnArm4B+L3vzXXdWtFp1Vfz
ifMDaOX0Uu3KaeS8o+rQh5lMObb4NBKSZh5H2o0nwhCKxbyJlSnbVjqkpXlTM7CMKng1r+bNwAxW
fEFq97mjaZcoMe7n3V0Au7U2yJALh3R4rAStXpYQ1n4+qkj1miTN8YagbOOuSsfXSzux0Ry7sMnh
KXESHY9hDVeI9ej0skQMTTCTin7uyFV61FySSf791RrTq2Ua5m/oJPWP7692vmTEq00qAM0FLv3t
TEJP+LrY1JmHLnqCpb/S0See+vtmUfk40RwkNPPR+cDYx9zZ5+1YTT/HIk5389aQFEdulVh8YrF2
Qua62AKD4ALbrV9V1LPXfWUNSJn8ZOkCKjhnTIWITnIl7YcSfNY8+vVES/fRThf2lOsRXKRSBRf0
Zh5Li+4mIv/iCoD8sVF6+1HV+PGD0+M6cpxL0UYfq2l36uCzKSPa6XUT2Y99rYdLCvHB1Xy0NkMy
MYbowROop2uDiJ2+U+zHEtPYJi3DfjOfpWkd5cgmDM+OEjsPY3g1/0hbadUrSK90AKcf5YYhjdwy
Vbbz5hANn0dyZ2FYVfl95bnr+Uc6Nb0xMZJ83bSx9mDgGosC+1THOh0PVcVcTJDViaRs69QVkt5L
KEwXXahxNwyxAW7ox+FeQcPwfso4jgM3URD7kq9WXeI68ds7z2/aO4KWKB3GiENdj02QNwTIdMPT
+wjRuB+7UI9P83hST6qt3mK0nDfL6YJTF3e61nxOVyZyCVPE2Tq63NbNUF73KX57JgBI7UuF/1YV
SGajm96zf9P4bfZMhlOCTtCbsgYM3LZjbWP078KP0qy+OrqSPkeuhvzFLD7pmizWNWTCK6qR5ikf
RUEGkmN9CZViNQ8tbPp8Wqfat2NMNtygBnyTyLK7HXOnXcw/z8SkGLdm8eTmSBWVomcypkTyWGGq
XGeBaT8iHDjNQ+tQ+9zaKh5EzRS8KCo68++QuV2xtFhH/f07RKyhXn+HLGFONf8OJa6hj0FafEW+
227cIjI2sRqNO8QByUoD7PFx3mzLKF1pvqp9NOrq7ejoePpPm2qkFTuaRskGtzN9El0JH1Ry0lfq
oJZnxPDdvhBRtQObDEdUCeKVBTfv0zC0j0igje92daxiZXypC24TQMhDDOWcPTpuea6oZ2YNwIVO
T5+6pPC38LIS8Hdxl19RmSMyanr222YD5JmYYaNesg5gdFF0A+4IYqDdOjHPsdDXbq8EV7SN7GVM
3XU97y9sDS0QRuf0SpfZOqs7IiO8hjN0JyD4xent1wt0e90ySNUSU7yeZalXhoEWdNoqQg8VT1YO
rwfb0hfrsmwhEkwH5iHzUafVsiMNBCj6IQ0qSGCbuPTkyaC+eTKnh3nTjzvzOBIuOW/N++cRIqF/
RNPHgkydhljfp3O7jIwjXyYbn9Sb5Qxgx+n6MQf0fxd4CCYrgc5iBqFbY/XRdOzojna6/7o/j61l
I7TqC7QN3ObtM7RxvsOQv9x4ueHuPNBBW9uP07uoo8lRK2r7rHfqEgB086RCbVqBcRRn0KkkoDVx
sOkLpXooVfHRK6MOpA5BWUPqPMqQDJVQWNFVkxcdGSD6ALV/8C6sMTBjp94NtvLuStdq80ZOD4aG
blFmN0MYmBNRrDkhwTzi/0NrWRpRuddGphXv45uqCjZqzZJt3jef1vqo8IegSbbz5nxADcoXsPXy
8D7MQkllVVlyjXnTvIkLt7q2W2X5PgCyDFOzcPj2fplKt4ptPWLqm0+aDzRN0K+i2HexXHCheZ+o
056w6yDZz5tt5pqbNMhRQ6hk4ziefLRZ0h07BxHAvFkNg7+GVKPu5k0ryj7WtLsumKncOxzqm6pu
5GM+eBjYnFvRh8aJ1gUIfk/9jgxL3YZlzpJm3jc/BEFaXeG5wrbMWHXM9I07lvm+btPPaIGxnjuu
thKqHd52Qyovhva1obaAcYa4ij0YMyyv08GszKJb1QjUlUp3aD3vez3g5p/1QRPHeQuUorw46dd5
+LwnkELdM2n9+TphnKmoImplXVpti5G0rj57eKher8HiArl2MX7G/GIvS4fOdEjrX0w3oADe6937
luu+bs33qh7Kxfux9petH+fNN7kfI+fz6Dl1d1pHr3q6Af4Y+frzpmMTcOcfznN6D/Wj1+29bohO
OBujk4zc2yYZ2h04luj0vn9+9rqv6GmYdSgbGP6+Oy250y/m7Wpsv8UewnzyGU5uIrPT/Gx+qIoB
pooWNwSI/X3AFWrQ/7RtWMEuU73kEHbkUL5e5v0KbaUMaxFO7L7p+vPDfC0mBe3iwx//9a///tb/
b+8lu2Tx4GXpH7gVLxk8reqvD6b48Ef+unv//NcHC3WjYzqGremqiolUCpPj355ug9RjtPhfqVr7
btjnzjc11KT5pXd7/ArT0qtdlUWtfpTouj8OGNB4Pi/WqIs5/bVmRjjFkV58dqcpsz9No5NpQo3N
7N6h9HeI5rl2qrUtXzDIa+ch84OdFPYyLdH7Fgsl6BwmKoQExBsvjIxzOUr99SEZxdng1nqgN8x7
DS3JOKPKz7eK8JrF+7j5AD03AjSzAGRyHlAUlemuSO3uJNOkP83P9B/PphGQU1KmcehOfZYmJ1cT
+zposps8QErrGsNPW06q7qXvDJv/+Z2Xzu/vvGXopmnYjtRtS9Nt+9d3PpADOj4vsJ5LYlxPppZk
565R4zPpFtNz3NsV/Y1pT7GWA8lkyDZ60CHTw9vusHTABhaVe1Jobq4SQ5UAb/rqxgmsEoQC+3rX
lMhJ1dbH1ff3dt6U34q4bEif8R8K5PrXAd3wB1V7iKO6+ahjmrqN0HLPe+2mDk/CxWI4b8aCpkqv
K8Dzp3Mk3oO1F1cl5v1GPqC1iJejlcbH+WiaRT9dv89/ur6iq/uuKTFauoLUU9etgXVU7Ynq8//8
Rjv6v73RplD5nFuGLbB8Gcavb3RjpzYTVi99oSLSwYvh/ZvfYS9xeFMlKAuMfdDy5vf4/XCXgUWt
0vTwOs6vGpzCcEQPvjGWV5R18MNGfOASc2gIzZx2tvakH56fuq4xPbW0t1G5NF/agnlX4eXOHmaV
vm7tenyq68VQUQ8fCYjZqInW7JvEsO+lKy7z8YRVDhVzLcfJ6ZrnErzxsmrt8cmtovueGvM994Df
LhgjP7hVHR2h4bKP4ZaOsr+0luVfNV1+mreABA6Xt/3thZxnCHxtnrqLVof8iMxFX7nG+xBOrY30
9VRNMcrVyPxkl4WoPHzQISDsg/5WdYv7oReCgLeWWpJdT7+Lp3yyrPXQSPWzCv1/h1jIfN00h+Cc
4mG9021CgoJMJgSmcvY/XXU6vdRhIcwfjf/65fZXzbfDb1k+lIHn179t/mv7kp2fkpfqv6ezfoz6
16+bnPR20dVT/fTLxjqtg3q4aV7K4falauL677vvNPL/9uAfL/NV7of85a8PT2CvqI6SqRp8qz+8
HZru1ratc/v+cXuffsDb0ek3+OvD6iV+QqLw8u/nvDxV9V8fFEv+qRqOjsPTlKru4BD/8Ef38vch
EkLw4pmOAMqjyQ9/pFDL/L8+6M6fts4Oiw+MtFRdcFKFwWY6ZP9pGMzmVa6n2bqm6h/+/u3fvnte
3+1//i4yLOuX/1RpYI8zhbANVdiOzctTf/1PjUIgXWJ0ih3sDRwBbX4YRVtsbNM+dNJ3yc6TAFbJ
lFhgDZiArEprrrugSHei7fpVUlg1ecQQI6VIIHmBphnCSdcoiNweIqs4ypAV+Ua1CBnMaa0fgVuS
X4DpiyDwSRGm1aznSjit/KtUmbJRvC+2mVerGjTYssIBdAxsz1ty91NXJCo88ZVKUdsyz50ckB3m
2jIwJ8om0bS+agDot701vOcXUkXgTVUSCC+/4hKeMY7Y6pPRow3M+bVAlpRN/MUAn8j/XbPte9St
w2DCjvGth0EnCDzyXQytpbIGKxqtS0211m7JvWF0kYumklRSKe+yMD6qXomvrJlIEK4/ErrnbZHg
bXMrIOOBRKz1YIM1Svq93ajjzkKztDGq6KJ5Hs2+WNzZfA/iAbtyw6Q8JOOAG3G4bzK3R40c+5gB
KGORVV+gkbYscHGIeYlv+zwS/GpjkV+OmrzrOi1f90YU3bme9TlgQhQDWzLzfVeTsVIa4mVMJzgN
QCqKUAIYoDOR9Cpa7sjqyyr40mRrKv8a3vYywlwgYJIGNbKhbp3gV0AJnsAyxD9oqt+jDtM5WgQi
JsL6LvdyfWFOWKINmqSHRPPi1dhXVJpG7+ib5rK1vWepEBuSuqhnha/dlK1G3aypiB2OfL5yfRAR
RBFuKGZrZxZJ3UolnRe2ziq2DmOr4qwUWXKiuLtIDPPedVO87dTA8IkOR5kH48YJi2eRSbmQBaVF
rItwj0KmSfwgeEHERlg1HuJCXzSadoNIeDHoFlEKDd+z1H/9Pr1rgzpYBu40u65rLEY5haUoxZ3o
VftoglrbyVVGFrRUv5Z5csmL6NBDL8aCALE7pGuJvc374pjufshNKhVLqoP7WNdvoiH6UsgWP3qW
3TVRsrawVz5EkHp67H1AWEC5+CA91HKVWMquUbH+skJZ5u611xTXvQ4KwgrNBRKVe14xtl9Za8uq
aRYoaMQmYQGNJHMEtqN6DUUizLCoopNeW5YNSu629jLQGA7ojLbfZV1nYLe3dg1ienDIXY+SjCpR
gmBJ9DpkppSelFWQYkXA7D4IvXtTgAVL6xpArJp8D+1bp/aPFe6oNZama9dQDojjMQyWyFsH+64p
q+7aLJOrRDW3aBjugAnVt4TlYarDrSlK/0HP43XfBd/RhLrEVOzjTgJPHeFDSfR8lYmGZKBYpmNI
60UNJ9a+b/yTFZvlOo7cZUZq2pZkCcy+DlYnshuuTDey1p4ewW5NEFJZqHVXJsbmKuJWE5XQ6vKv
8PDcizzrsV8fqEGdLW46m3y6tynBCM7ehXfhiseh6zPW/e1tEkB/12hMtlYI0WsAGlMfKkKQIZmU
iP0zsBH4D9Yd+nQsFf2VDpsHOYRDmaUevLWvp+Waha2xTTIEvHCk5NjGt3bhGLskIOklGqqNG+mU
+puaXrCPZbQlDRZiD7aJDJqUf5fhqyK5Nr2rar+g7558J5RCsMr2CGX3oUQEB4Vp+6G7c6sQcBIk
DjilAiCiIy5WIWIK7N25HW40DMw17QtcN76JRdZFcq9+C4OWYrImH0YtpTLSTCwfA6F445pH00it
Y9i3Ys/6lakTrh4vZ62Ck7M55tqYbDpegF7UJQmjWnnUujBChTY+t1GPowXL5dA/ICexuTdM7QHA
tbpX17uhCW4s/BpbB4jPCogO3xtWaR41ggXp93orK3mYrJ9HTfTNURU9BMgY1EyiIrIfSWOD4iOW
REM7CNqL6ApaJsbOwafJ1G4ngt4kAsPVbHMfJTB+XDkZASMpOCvaoNV3zcJGk7sj4hakmEdKuxID
uHZRUimPKRGIy0hJlaUfgwL340Zdoi4Ee21a4S7txnMdinSnlNkJ4J16tEUiV7wVhATQT/ELJ7qy
Uv3RacZwS86lcxzQfO10xwTNgbkkTIdw7dMDXQW1Yb6+inJ6KfPrKcbvvhVah3mDuJx+xwft9VWm
ftQfo6YOtmjJASloh3YoZPL2tAjMvV0/SCcbD56p32eqrtGhhJiBwoqKrnbT60CxY7CP/kQTtyr9
MD9LNaEfDLAIC5Sp6iob2++JBKWQoXhZaOGnFv4OH3T8TFgIEBcAx1YH4+KlBhkFzniK60E7eHqa
QtzBU9NY/bZTxlPRq/rrqvn/13mjwKjPpO0/Txz36XPwlD79PG98O+dt4mgbf2JX06WlOQ5MAXNa
rL5NHG37T9VheTVN2qR8PfQ2czTEn5Z0LFW1LCkMlrqsvP6eOVp/Un9VHcfUmekxubT/X2aO0PGm
Rdx7HUOytNOZNFLLkLoGZ077bTXdoO1Eh4xGA1TRyAwqNvFXKZT1rt3BB+fvIFZBfXauwj4AsgU6
0hgoow4igWYUYvToja2BpHNFHgw2rTo1D00Xb5OGTMGqfKqrBPAFuCzTgthnpMStmJpxaKPgqbB8
f9N1PnIgw66PGcIo0pAbNEHcaJed6av0hgKiNGC4FGlV7ev+ExXC6Iqq/jZv9PY4dB4psVq5ipLC
XSQWRlk9ya6AbPnUjGmtDCDPVaj2wCvUE20z/p80QBpFEX4dtBo+vdFXy6p3mdLQJcnr5lYhg7p0
jApTQ2vytSYFuBRnUeu6jQuxGUA2uADOrC+ZQmMP9vTKy8v4WCgGt2QymzOv2yoeFt+mFdlJVBTL
4d6HRvosTfk5jDHYJ6CIaKB/bx8dVWykUcXHhjhaJEKgKikN0Koji2lQQkIZlaJcuB6iUwP7zLIV
ctcRxRU7HQV/yVQry5O92j7RSHuJkEEV+CSTONq2qbhWvZiAFyypo9EVD5IgqzyPdqzD/JMr+vps
hM1V2cCcCAL/kpRGvNYy46tn+PW1b4AgBXBb7DJkiModfW1w7ZUBS4ceOij35mDTBxi01Dk7hP5i
Kv0e1te0Xb3HrgdIn3QQzHRL+9awljl0ZoORGZc1moLxbEB7T0ZSNKdZP+HB5nUR3xDiuLBa1qlm
FHfrapxQw4AU90mt3Cp6KpZFFj2bUAQW7diUS0c6BcuUztsGVnKbtaA3fSFGgrtDfRFS5l4JS7+p
7ABuuhmqqzaPv7mZEx+YOG8RqKiAIDptVVkgKQJboW3kgpoo9Ruf7wr+dAlC9MFLj63Jiyaua109
ZH1m7rV4uK31Vqz0rKv2riWYeJv0bfCYOZVr0yoqmkVf8WUioRIPauedU0c468adqmyqedfRK30k
4pD0pZUde80KUrKxcVXMBK1njFSLUciO0+rEAhxtGwNMoKbb1UrwEOXZXTXmMHR76rJaVeHOtSBm
sTTcmXTaAWykMMX8BSgV4Mw62is/gScGBf9syi9WZ/T3DcJvulBwDjxYeiFgTJteFDJIhW+kiU2J
E8ayDQD1KQa4JimI9LKsK4GfQ1Yx6sgEamynJiRNq9VTMJqP2LtUWBLglgDHaWF7DXcFy3sQMo+u
8dfYnkS1fWN1oX2G6dbgGQVCKqEGr1rrJfKCcN8lLXTZVtsKw0KSU3tfFVjNEaF/W2dMvilgLX1d
GbYQdXcaf28QD2BTSAtD7UWIATP9IAXTFeVgXYSguyFgqPQDLVoT3vVRNuZlSFWqLgbgyRYHArTe
ZVdbdLqL+hPMnGPY2GTmVdmiscdvMFOMVdCYBGkCukoBKmw6r75pZPMSkVezVMgihrlBY0Uq/RL1
CWxyA2C6aRm3xYlg5CujBq/eTmiEUQcpBQNYq85ofFeY5c510Xor7FnUrMYdAhJ75WdjtIZ0w8KQ
fO21sAGPUjlUdM1f6mbur+O2OQiVZXEuMsLSUIwtm+6KcsCw79N+F07oV8Uzu1UIJ8JPLUJl4Wwv
kMX0U//EiLm1B0yVmR4QMS70WzW3Pks4QdjekmOnPMYaOqikiR4VQ2PxHfhAi+iYLMfIuFGcAt+b
DkU8Ip3B6REzq0QuXvtmdu+rzie/6+U6FS0RTFprb/uyePIKkqUDv1tTjUDpmlu7qpXKyo+oHHfB
i8iy7gaUib9EVXaftIq7MYh5uMsCugRB0m31zLuAG77tA2TCeNeztSjr7uBwHwfsDiuBdg9WaPKK
7O+eCFzCRegK1olxI4MXu+7rrQk8IO9oXodKL7chWMgJwFKN5icwGqdMjTF+qbe1WjwbNot2Mi5r
EiZYusNB5Z+zqQ9Dfy1UXJVCzQ/MlzFwkM61xgeWoVrYeiM26FDTV7l67oCbXzfC+pj6YjzZAlbo
mPvKVi8+pzSVjqFQrvTIUTZRNj71RZhvR+G/6GNGPov1XRA8u4+dfUr43QrOL6tOsU5D0dygYsyW
xXitY7e8NVzuoQAQUZrhxBaEKu7KMYUyWQXZlhDR69BBzy6toV+oMTPEsbSrdYXC3ZtIUr11R/tl
rymYnHBUL/ReJrTziGFWGiVnPTgWV9VUGjXS8BDl0YNpqd3ZyeXey3GGyrzHUtcHuyiy461hcDeA
AAKujh5tWaQ3HebPZVKpEMJYyEE9VeJ1peYvOR2AqzLSuPuDklxoZvNkliaGa3KpwY+Fp8JF9oEJ
nBS7hvpSDBk7rN1qY0odGKzrgNnH3znq8gy0XgGeUK4bw/naWrgQasRfWyvU8o1MsCClWXpRpHkA
dEbmqzM+Q1P6Gg6Ngdc9nKzI6XDkpnQIsW67WuIfU1veDaHTr5DjsgJs+KpoCMhYDXVxz5KOe3li
tmupj+tcwJbpfaugNT3eF3mkrJs6vuQkkCyYdJsbCCnuyhM42xyNigy3szrvw1NJ1EpoKua+LxNo
caGP3zFCbjKy/lv14rs29WTs3DxZtbrzGstcDZSzyBOAKpHwBV3snFEQz6ED0kpRaK5NXSWjkQLj
wvMjn0QQ+zqFLrQUw6eq9EBYAyINA6JcZEUgHfOn42CpF2/QWc6OYKlqcPF7q9We3IL1h2k11skj
o2RhVIrYSiuavFv1s/BkfwV9I1jJmDqP5DcJ77PCAciblc+9hTsqE9lHExBfnevtLiKvYOHRslnX
zmHI6vguqAlj525oi85eob549AOc8pTJWXbQjPdb1ragL7hn5z3AHmX8GlR+hqkxPZeA5vh2r8VS
BMaDVgtto+UYJ+NN65QPsEvcyQiUwKWusSSJXCAgrRENhm28bjxoN2o2fvO7EKsqMz0k480x1Gjl
5xbMyDhPDx1c+G0+UPpjvQ2DDeT+kJTc2KIJrRjHE4zTWzoBPOCaACNXcF/DH7nIFCS+TatCQCo2
caYDe2vMZk+kPYTtVONOS8KGpzAHycbwwdYL9TpMTr7i3AXEje31gBxAUwxro+gIuaqOSWiPh3oI
QIyOLZgkciac4WHkRt9LUFZO1m3s2N60ZB4vUyVk/ZeFysbOmAVaPbGeZaHta/dEDgOkS0P94gd5
dhiY5WMu7JxlaJjBcHR9ScCVoh5g6t1pFmhaNFIwWenLZwfwNcRba2qurkk3r9Z94j8nU2KyGeP0
6xv3PjD8+8DtqZ3BcYAZEHnJwjZKFFwIMxc0HxpIQDzIzKwPG0LM3rbnncyxxT7C+dw5SbwoDTsn
ZY2bKeeGa8/i91UyfElLafREXUEvADnAYdJC1I1s1OuiISOJbxGikKZn/7T5T/v6FkCMgwxwMZ8b
Q8inTEIZ8T9eZR7nFkKDc943ACGRD/00WiKij0G7/v0aaubwK3Is8OK/H/np6fuLYg0/Lgq7JJf7
x9mKolHU8TJtqf4f7s5ruXUsSddPhA54cwtLL8qbG4SkLcF7j6efD6yerp6OOBFnbieiilsiRQJc
WMiVK/M3AJ//+bn/v99S+sunYtIdboGPpUHX7e+j/fUNbh+V1QPTWxGsvw58e65qS90ODUTVOxX6
GIqgDqaZyk67TYVWwUDo9kK1zYDbTx2lE2Q6WM7+fqFtCTebwgsu9GHhSD0lVl26yfxaFFhshGEw
xN0e8IA4ViTzASK+9WELdf/2cHvOAhmJJmMm2wUIbbBr+eZojJMd1dgDSnvQYuOkJ0eX8TRC2D2G
g5TTSueCxvDLoDhgPGcVc3EQNTzAbj/9x3Pg2/CoxyR1MchbjnKDZL1qlVh252SAKKo6KMcz4bd7
R0aonuO07H5jtO05BnTXJMHTutos+rbj/P2wbEfEpuTfn6t0y8+NlYbCZl0mbCZm0YrLUDhlp2Rz
0/v7+XFESHOp5BO+68VhMGp23JTvnNubrFh/iKUSJiZ9n4zJ0iAzdXtFAR2lyGOLbTgnXG/DfPvp
P36Fb4XTkHpkRp80i2bPdgZ5R9VJAM9+yOB4HG4/mZvv4O3XuB4RKQLMQ7V1aQ4IYPGA7tXh9utf
z9VQrMAlBdn+uvjrAeCEjQMoE60/CKr/Klp2kE8kWfFD601+doIscn6dD1TW94sPR9nVgnHxOmM3
DU6q+df18Dr5AbrQto4dlIf7GcqTVuhJ6z58DMbsUJzQjAvCx9bT7rG38k+6jbWTOzpYwQTroXN1
u/Xet4OdCM4I4l9RuXtNTec0O9n+tTTcV1Pw9bvlmycGlwPmdvhIH2et/sA0ELJHbuygOL2Gj31O
+QCsHmKmpoNT454s+J5zkwJSgPuAz2Zu/3YuuiiudFidye3xA3AbCP4tWCfMmQEVMRaL4vDtpjc6
Rmp5x7CsRdCt10r7ZniWTPRWvDu0N2Qy5495uSutyVtxs4zlQ9PhduFViy8KPmIlI6pQy12zXnUD
XRMPopUoI19TXTh2SMEuwuoWRYXr5HNJpNCbFAB5CO7ucJsaf9FkoWaBR5eE67WERfgr5wE+zQw4
DRUMyIKAgz35OovCPp34WvA4OwWACkQq2HNwntF+9mvoXYszx1QIbOTR1Lu4DEScnPAOqvArAGXj
6NbZZMP8rWgsuD5VIBmF7A94PjyrIT8zuWGEA+LjRNuh2cyoDgkKFeWF5H87GNym3OUqVG8rhhS5
nWGkqaDk5QnUVvd65C5UdHIXiDbrGjYZnpXsmRYwkMGle0gdYSFE49IzH827Zm+ad3l4ZcVC/u2q
vlaeHBDv5PvNYBGxddpZfZC9IPWfvCh3lNhrJ0QYzlYf0D6WnPEcHwS+6UE17emJHSauT5P5JX6L
QFoZazOIv8TrJhg9ueNPAznng9EplpfwgahoI52Qx5+Dh7TH0+iiQLt87bon0Yf0anenap+0ZzBh
VvFTVy6MLPRkHzIn/yqLc4p/T5G9SK0PuxYM5Fl8GGzERFyMun7Db5JFjeu1Opf6HMvH/lI+5/VJ
2P8iW2Y30/u4n/P7Xt4ZflXsNSJGHTq0F5nRYwxZPsQ9TFGgGNpaflB+51+FM7erU/rJFBgwMBQN
5GpXF5WLx/FS/Klhnr9IKZXooFCcevG4TumLXt9beD5m9ZNUBFFz34EzR/KoRUZvGw/1roNK2Lpc
dYinTN55/hByt0ZlC/bxvhic1/Ugfge8OLxRK/mQ6HI4iEbg7Zah1VM7+borf63cnZ21e5Bq3Knu
ODZifSZFwV8uf41rH/dN7VBCVOszkyuK3djYDqlxZU0s5M+0pJjw9BGQjuTCGt0D6mONus3oTHEW
wWfirytk89FGk5IPLVu/m7B79gkGaPkIWGT1wyczuQOFKSEKhpEgQoJObribA4vq8yQYa07maHaH
/DZKZYY16HNTP1n196D8iRsnQLOzafeozYiDbVDYggMo+El6EtqvLmT1gVRkPiqtX8gnjGScEVvq
UgqkadlJw6cSXkeFFHCFR0vTsXGIFU35TtsE/5qrXJ9RqUEreXMo44pMeQUD5RUvNCorKFohDihB
uL/G1Z/XjWP30tH4b0nEXO49aoGAIrknUdqzue6YKoyO+m3CWkG8Yj+sV+vDvOMKQ9hmXEfnM3HM
u96+JPGDFizf3ME6imxbyZANkTO1u56qK5JJd9gVfir3SrCxZhxCeXbCAkWC5L5dYSMYD6O3xW5i
7DtTiWME0gFTQL4mm6LF403rofzV+MXjVE7lC3WmxZfJxmyVbxpZnyjbyY/CT0uh7oNbpcOz5Vv0
a6+2u3anZuTkl8VXH/U74xzfQlMyBAoFg8KjS8IVg1BwWN5AFl0YA+puVDGCVX0bJBehq/Bu8SfZ
jp6InMmJC1faI6NlDM+cgsofa4YD3ZjJa84++imYJH0TfQilCOHxvTKTZTHcocQTbCuHGrmjlzjI
ExVe+UKwHFw295iesz/Dr47vYARmctJRjWMlZdYLoM+D8lf4qFjckf47cLEo42wKP2j6e8XeMshL
7SL9eFcfhfMPBjjiN0M3uJzFIrncSdyO28cjw2o+Ena1ZI+KKXcwrxKqb4dXikBAJ/GEX8On8YEc
vi08G/fI8byZtvUBe5WlC+5SwADFn9M3PwS447XbKpIliB/72H+yDrOwi1zobSVUXaID6t3PoOS2
BiES5NeaPrZ5l6JPQppwv3JFmVqcK8K9TnFiY890aG2Ty6EwXKSS2X77yo74/cnMY7kwHFS+Ds2J
9Qu+WR9YaJ86Kytx568Onbn7gs9jPQhejQ+2YScIvg7SkPw5QUEJxDvhLDxLBy4S/72mL7PzzSDo
jzP2PS7DpJ0ZcX7k+/O1mPwsoeNhu0+1Y+3FOV9Sumd50XRINi/5i/zIZaxOLM/ho3HuPWa0QowK
LFqJW2Qyzqx+2j13WXHiY9PPuDzKXD9ETlFQ23HENWApM1E756QniznDZGFPyjsJldRZfaJo9/bO
m8lRCqa0VRwJldG+xJr2xIUn+OQvhEHpwJ1Hv+TENyMGvLG4a+d3voXywbeBDc0aysgiCwfHxedQ
xsd7250SFtQPHqh4Lg4BNXpi2oPbRh//fhCY0LXHdaGprPrxZwk1g3VyT8PeJUoyWen5cAJGwAgX
ravcE/9517xNUn32mWb5L6fF4s8h2Iqvu6Hd1eG1++a2Do2Aq1KumMU5C+6rUMeJq+fRE5I9WZRw
4p2LjgUQkvbQBrxcCmQm+kkRg7DZUzSeSRZUf7rmv9TiTbK96MHIGNFlnR+pH0AL14dn1s2emNp8
YMxsa9p0ZQiqU3JNkRdEDRKZlj34gcgrj+Gw32r6zHrkEVWZK2kDuy8M/MOw83lAfirZzQwx6oW1
1Z0ofmy6X3HX8Xft4KOpfszjZLcqbOH3vYGqutuITt1d29bp9aea9kGOpkwqOdr503xkk27Xmk1o
mLcgJ0u25UzzJTKer0vzVhYBZsDJx8SFF6kGOBGuPplQOYnmZJuof7ietsGXyluK5ifT42uOrlDj
kzaBDRkcczzKj7J00os7QpRBWWL6ng8STku466QqsnNJ+s5yOvExU4JQcTraLava3Hg491hIC75A
z7BoVns5DREpCEO/LC/W7KnjNg3M6ly3W23YeY463G7NC0ayy3IlMxcnpIHPMdOVjFg9qq6o0OFn
s+2Rg6wPEfw1T6H5XvzAjhJeWFqN55QdJRM48hTu08il9UNOs02wU0McIdf/Zs6ynJNnM3eL3Wy5
07VVffysFkTR8A4CsR/kmt+8LcNe3Ic+F3oYdqnqz9CPF7ssj7EJf8xHXMu8SLT96ZaDIVG8IAgI
cn37IDy3rc9Mq96IV8yAWURhzsZmd7DOBekQOoPIMieu5WVBNTkrUYCwsuAG7EjynqYgOwyyldkR
/5hJoIieID5N45ETZsfB3Aqg6nTsd1heyd3QcLfNpzJF9MUhSWfF6HBRhURkkxvk5CkkwhMLlKOc
52UnR25x6r7n7hftCV24p7tXagxmrx3kJ+mjcbkpjSBEUxQDpfa42cCRGhOQ1YOirnZIlT0X52tD
RboP1Z3xZbUSG/74vZF1L/1EdxpDxTyxHvP0oPUvWcAbI7aoflI8rO2RoTD3xUdd7WfjoG7O416M
OHjvFKiZHtfsLrkXPHJLT2Ny7UhsW48J2OMCVuA3sFmmnrv3ntsdK1LTIWvtH/QdLYscb0JIwnZ9
gYH4zS1XpdDdEUWx6S4XSGYBiQGkjTInJCkXHAKVL9D9r9Sb4HPjlgRwrPnuf1mmjCMa6JjbCGeC
CRc3VgP8+SoEWYUdAI/iPJ0pPtLs7O7RmVgLgPk2Gvq7jO4JOGEKiJsVKqgutK1RQte9GBNqT6cl
NlGu1fcLCKjJFkAO06gFN3gV3xthm0IztzKOmMMf04rtayMEseoXeEnxRHztRaccXiY63dohFd6w
wl1BECtnAUMU7bCw835B7lu7LKUPWVYl8nfoXbzN+D3I+Bm64uB11g8yvvbyPmiOVAdpdTB5he4R
Mo6lDxJDHXA+urPETxrqfBU9QVN3F5E9665ReTpOw4759GA5nR9fbokJ5DM2Rx/WhRvHeLC0oPiJ
npcrC54FwxQAjnhMqexCJsii3UghgFW3EBJsJ0+pQhoSCM7yJ6JI/zCobnYsWQbt8lUYfAuZ96dw
x6Yb7ZMhRsAEW8mDmGKJIfQTzZ577aGjMIxqWxMUPXdSL9pd82EQf5qPcUU4De2/IoaQSw5rA7bW
HsJ7rFmVP7niFC8heE5CRmG3pp0+Qq7GJvnBGiK7/jJxiSz3dRPgsCk+YoiIUjFhTPoIT9ZD30hO
1ZvoknnjLoV7rXxwmdVxnwSmfAInHz7OB+IPU8Gw+SSuda7sGuOk9ZeWRnsLzuc+0a7RhELFmzp6
VbwEcfyucAJUdHHAA7YIhlMHdHCS8E+7y79XxR3uy/fpo8nZyruswETJ42yzfz1h5YKH0qE7sSrL
yIL1dvvFv/Fdfic/91caMR0GeQWuv7Y+Ahq7AHsIVVfFTpF4kXrCuZCBGHkNlTaAB59EjG7CNhbD
ELuhRNsh0u+hj3mq97jfHhi7qUFU92P1EbM8xUQ3rz9FEpEQoRjSg08zOKPk/ZR52cTeEtmgiBEZ
953hRvoH6AW3abzEOKD4Qq7Mfs9Z489OMK+iwT1V71Wn+rB8ySdmsph7zUtkuhAwnimyeDKlYfGs
auwwkPyw+9ceDibCYHTaKdzRR7V8BFswqaHa4cPDm0NXF2zQrUlGcT87RiT01p1wPAIHpo2h30fH
Joie5WHXpG4WZKmL00h8RzRV37PzfNREW9kVmafsFLd4sER4MqeYcOZKyMMctTvJpeJNVEBgczej
ykCv81OxE4yukVh/K/clzR83fG8CEdQzdsFepx/qAAVKMFB2c30ML5obn4w7gZKCbdxBnjxCsp4f
k90g4EtwMuRT8TuzvbtrMLh/SjxMjCcnWt/09+hjeAbmjIpv6jbPKiO+44wRHllPNx93p0H1+1y/
Sg+YgVVYQGKQfqxMr+0eudD4CBM9bOTCS7yEfFpbk4DaPUgMkq2ggot8i4mbrvNBudTI6e4Nr3tL
X4mi4jsdsijAhqFXwHwSv4+VCg7DRntuaD7q5AnSOXex9NCoVwTtJZwq1b0p/ZJ1me2OHEFs96iS
QW4KNpww1VDRfmfrxPJHhiCM2yamqAB9tLMj0BLe/q20nhHPuZtPplceILVAzd3jupcRM4/xbOfU
VTiXaF/om4k8/rZO7wyn6c0AgkBOa74WpyQoNNMZkiVoX8EoVBGma6gN2sjfCkeaWeyqaOnQasMZ
XYf4YQ/3qukuZ9lyIhozhQ0OTyy9GW2rYScDaEZyReJuTZ9JN9mhL29Yxq+LR6pfe4Z1XaV7Sv3i
vtz27CBJPLQ62aex/lPNEM6L/8kskG1CHLbatG2W9AMrlNzpvfgS76Y/tP7YNSFWYdA3saPnfGTv
aXj9q6UfgFjYyQvOSRGWOufKDt+36B0997SGbMWf37Lf5HX4QmS5ovzuSt8a1RPX2mUI6VpOuOzF
7pQtH91vjgiFAmKCOG6dsQFE8p374hfTDmIc6AIyjhOMbNriNKDkDtIwfb4dyPzGzve0mcAHUT4A
AUSGQJQH0VELbvpWP6JB1wUTHYyduSfJf1ybQ+cUDwkzI/XD+rO6bwFm14BxjuCfKA5Zl/gOC2cw
k/mryVqFneJGa7fDP2kpedm+MIdTh/aOwzBixTkfkneUaqkUKdvuJX4ZpQB1aG110gcBGBPbZ6t5
r18oqX736T2ZlhAU6hWGa6RerOogdZSEsXWt1h2hIztAJQ+F1Bn300V6Nd8HwQ6agO39iVtS8aHV
v+rv0NrhtpV+FWkOq5I276L0mgH8zDVMaezhhxFgF/hbXOTqR8OerldPCu5eR+vZwF9oPGefMvve
yFuZIpUt+RjYOWHr0STA8qR8rb/qr+rbOmvYzm0VDvEOuABoAaV5zLmhcQzDSM8jVflJra0+MiVX
66IcmR3JbrMZC7S7ub6PqC8c+oMo/Yan/it5rl9rb8vK7sKnUtkhWBdhO6rY0oxGRfjTAH1eETPE
U3F6goFcys8mMu0/uJukDtz1I6UBw9u8zzyV4GaTARCAd0kwfvX2ao/cPnxqTNPtOO/63QwWwdnG
cUckie5Jb8/WBYjoEzbul8x4w+/L9EXVRdPLBrzx+GBdog/6VbFBX/VdfKTG9vJJA0jfou1L/EoK
lXKVOSwyvc2zec0t/OCBotiE/fHVuGiVS10cXdWAOGxR/LRTX2YfHxRn7XX+g11U9aE8VM/hfsCO
7jU5zE/MxJ8mvY7lxjB/UaOD8fCkCny378ZJnvEEuISgGzpHuGQHAeExu2AqhNfc7Ve3CZAcQMvy
owCyaN9l8W6UPVl8g8vh6AeSM6obmXzfT+Eum/a99WRUwqkXomu09VOiYmbvf/txUrZeULuQQ4oG
ZtIw2hyxh8w7bX2fBdV5AF5YHxUTHaDbc1aTHJF1ZqHaWljxspa0RjdUl9xSktwo6s7frxTb3/z9
qxqN4B7Ep14ssY/cunO3998ebn/aqymfhO4c1n5zQxz4n+/P5FaCp3tIRBo7vaA3fz1E26+358J6
IkWPTe3TAjPk6WyHjQGN+X/96X+88/aCVtEr+vtP0G9EFTXrHjXNBPwH141G7S5Eifpwe4ia7Ri3
HyFygFG8/Wji0iZ5hliWQTfHx7//fPzXsf9+Din25p8fcXvy9jd4EiU7lhoEHf77ULfn//71r5/w
hBSd/3glU2MFhAxL098vIJ3KQW6/VxN5mVTXFoRsPvvfDn/72iBCI/bKC7dVF5FAck8XiFp4IKMo
fm013ARD17G2KOg1xR4/KZQvDKRpUlMMZKU5RwU9rySldrUqT7hfkY9Oj51kwdlg+5cp6h4lPc0d
gE+0Om4PqDPYemw+QN/5wlzs3Knyh4XtwVKCo+xFymiYYxWD8horsD+Vjf0jWABGVOo/i4BIJlje
0hGtdKXWbAZjIUlUjEfVH0dpJ7bACrLQsFBNBSYbZ6/5lM6O3mn7fmnB4IlP9Q3rk42w+tX5WQHX
D1snhZK0HrHyRCC+8Ur0BFJpJ6eIsanklk12TYu3KCJPocoxsXlDcnAvdFjSVGlBVS5vfavFzypO
7uKu8FUJopmiRNf1UzTVg7GZhqKVdVCL9rlOBDyaEKXVMj+MvqZRoRdUsm8m4Fjy3driCgpGBecq
BC08HVFwA71xF8PGYxgaHzNwUQf9qCtQswjzj1pjcwQ6kh0A3VdWEc16jyLAerVKQaeaRuEc5xgk
GT9LP8tuVst/QJKcxch4izDycuVhDebsW5IO0ZR/l1Nb2FOJbB1SuOBXh9+4NL9oI5fHQVQgLIhr
HMRJ4tfCbm2AJmoa2+leBqbbl6/GktIrlw5tsyAEqe8hYf3B6fI0J/JD147XZZHtZGpBR5WHJaMj
BG0nFnu/6DH9mxAdKgj3YQuqUZWfBysYsZdT19RGvtgbtDWQdPMYUfPstQ+G6asD9CdZ+Z0kp18q
2VY+W1CUpMiTkVSvqXoUjJmSSj91Onx1kRjSbMCdVWSNbwG5MGKLbuBGhoAaNmvxMYbSE6KqzdP0
6qxG0d16voePq36vsGrbUHso+uUNISnqoBaEplHJwRmVP1KEOXM8CMepq9xZrcodCh/BjCijje8n
WJKtT01imabCso+b9E9VOKpsiPCYJmQ+WF2XHtPjEs+h/Zilpxk8kNtpiBcJbQ2TBF/ipINBV8uZ
28im4I4K+8lCfpkHqdp3xfqBAhYhZSOph13rAgMQXLCB7+z16T5F2N2BvMQPHSc59YeZhDZy/4Jj
yGe/6HcYXCNxD1RjFWe8osfjmCdeqzcgd8ciQlfivBjRoxGXB2iIkIUsyh8IvD9geVZQ0MmRRNnj
vOTVci87UaI+K7CF7Qar9OZbVKzfJivGfVYxXHMzssgu6KNJoT81fLi1LCxe46YhlIzQwmbsQLWD
FAsXROB8EL7hBfDr0Ur7H2my4F+xechr/Rk0ORxjGfTt0kTnddQ+9RL4wlyRR9MRW3H/wJBQ3Ox7
qj/pUsAfV4a7TMTxNVsvgJ/vcMgg/8Bt01ej8DdUpvQ0DW+aRJhrUIjTcl33JIXudrxIJmh0C7fO
4rc1QuxqJlZx07xvITE5I7qu5firdusjaGccSCK2hSigz05apUcdR5tkYHdRyNPmnjxQhkFU281N
tGNhu0PICXpthX8nvMTcm4yu9pboVu1LAhWZRNyb0UKvUk/gq6QfyyS9jjHwL7ntI2wn2DEnsQY5
YVEoDy2xE3ZI3HT6WTOlo57IHTsa8VLEOZnqFF2rn7Gt/4Q9fR6NBmRxUOIVxyQ1MZwYQxPUcxF0
NzpPHrHvxrp+SwnpuIRLcrDM4aNa6X5qAmVPgdiza/OQitmcXCEffWh194yX7YUxv6ytvGtIaOch
pWsqiK+RSdErs56QN7oW64pJe31NVGQdhJKFoTVWnFuL5FedH5VqVu1I0SFHVPFVVpUMaHBORV7E
E9KSdFsGYeoI2giiS9+MljMU7cf8W6hMOIlr/4uxy4gnebOP1OwrI3g7vRJ/me2a7oEGQ2IP2fIT
v/OmqiD1wm0iJi1G/9jhhNMn8nLFXt5D5gi0umrhbrOtgsAeKr8wRwiXOCx6ade8ZXON7Wdf3ilX
hUqIUINgKX60QpadP7pKu6CJ3/P+S49XbnURH9xqgegnFdDj9PQgF/cCIknR3OBWIWBiXnQU1KVq
YWcTtrtwQgYSZaMXdI+/NFmpXbTOWWO3Wh3c+rGAQzZV6Kk0y/ScYFNEdmrdAfvEER7gXE3fs14A
sMuekMOBng0DPy14zmUmoHRNxRxrAjplYHvnuroqJb0voLglag/TqzhjTZaoeKBWIaous9yBqdZe
xVYkY8ed1auHnkJImz2Jq/xdjbFXdcPBip05oliLBKefY0KLvWIGggC3xZOSUknv2X3GVMS8qsCH
EEvDcV+qleRMHcrhB2E4GchMO4pImyEKcR2s53wnZVp4jig5WgWgT0NZvq2c6pTYUTLajJ7gdlu0
pC8F3GMXiU+Ls6VPUpYzHmKNRKG9Lh+Grun8URXxB+woAZjyQQxXAmIyz24CDVRvcZlOAId53VB/
S5n+l7jE/1UmmGFYEKP+30QwbFPKn+8+IRH7dzLYX2/7bxEBWF2Q8zGTlxVdkc1ND+CfXDBD+YcB
l0sUFdgVkgEb618qAqr8D/BrkmKgdg3XQtkIXP/kgqniP+CAIT2gkFhKsmlJ/xsumGkgVfA/qWCG
ogD4lOGEGZooyv+hIkBc0y29SkYiGDLpfQgXMGpOREH6q4DN4Wn2b73wm7XKgylChGbD03vlMFPE
TClKlGaOG6DQmdAP2C9XKs1b88kczewQlbhAjA0Fsxytj41dJeiXBGM7W0z2uSgQVdPRcoBrU/aP
YHLj7knhqFJx5TSpR+kIlJfrc2LBaVgkdMdieiMWJgm1Ynx2c/ZsWPI9KmgkMdF0Rg2AZtNV9LRw
6l1cTIDyGLMdSZxkWxSnCdSUIn1yZ9fOUmWoPj1DW04d9LHvreVhzK2nFitNYS2f2jX+jVsdAk36
NUwWpOb4PLVkbj07OERJMmkdiRrwFIZBpw84tm+wd57isHoYw+a9y9tgEWfQ8D3gh9B4IbhfByP7
HVtOXtfqN1zZfquoV+y5YpgNHZ57rR1bDW2VknHKIs45Mto3lRUcu3ulkGnRdV46lfgPtp4oIZGu
qZfRSt/yMQwiCd92vLdIoco/SpNCPzNRf2bYwo4yhrJJlYWkVCNAu6gvMDgkA1J0CmmZQNFa56qq
2c5UVTuLKTeJDeeQjzVgqTTfiWrpRoTsOdZNrxapHc36B87m32HL+5IR7nqeYrw3FcekRJcwDllo
9dtMETr2NuuHpAM0wnbEz2I4WNkc7fWGJXyEZ7IaQJxqRd5tH5yqkKluVzvE1VOtX6OFcahzhWI4
Ao/pIINKTWfE7Kr8vouw0WlmdrVELJ2yVoao2h7zDndiL9OpEIWTbroMJdx5hRxvwEUAOI/OhV+j
56wjOYbFY24E499OWS0vT8tdlUSXxGDq8H/Qm1ApBqOTnL4yXjEsHI9WHn2HOUW5vrWeID6jSxKd
I3A7XU5yFdND6kQIfHHBbkztEU+VjOUqjNK33BJNE+FB7vBqyOklRUMtumhdN2gO4A17QOY381tM
73fWfJjMVsEBl3OdNGM/hsYe9Lxzu1lCy6IHibHr2uBNsoq/tTEirrEo98XIPdOK1lMzR6/Jml+y
hOsrMUCidj8mLU0nKbqHEpH42QIsTi0wKGhKviZKeSkOtUuIqZKcf8+IG4ANB7leysgFbHCvB3Ea
SC0sgzJaQRmQzfSQWz+gzGJ6iDUbHqBIQa6Kvzq2ztjcbjdeg4JCDMIbpY0LRrK/s0WOCRXVBDBc
vWrTLgbFhGwOd4L4KunVgTk626MklK7antSJKWKMaCAUBdcqQgGLUk70JlWIU/QV5QyxoZHSdu3b
lLK7AVwXUZodc24xgZvOYT/e1MUpVJgOifJkWIg8oKm5i6T1sJINQZXOTNxZG8Z64CxEKfpVW5Be
k6+uyVOyzr6USVczhpdnGtw07VizSS7YxAO5a9SZEllBqq4YGSR/XtfN9EuR6PERG+nIN+EbMsnL
buASGqrxRE0Ip2B18HgFfQZa9bSWqPjlOvFUKcMEaBu1AG3KPcvo3oyM4+pGo9jE2iBGPtokemZQ
2dnNXcuaCFR0GGjB2QDnlBVfAoEMIk2zL2oCS2kUloMsRC53mldHjWgjR4MqRKwjLiI9DCbuiWnU
DDuU9WtHric6Di3aFZa83bNoGtpLYlwQm6TO3rafcmXBXMkzB/QZCol0P6ie2FWGfUqlCsDihDno
I+WaxSs4YkX2lIYvZMUA0QhH2bafWiYFi7etvzFUndt0eGRatOzbNKHzK2ZnhYGAxmCeo/AoJj2N
oUR5FNDnnntBdcxVxVgjq1wxzX6VqsC+Ftsbf4y1yyRwBUdVozEWAV0Zy5Ke0YKZGwLSlQmMCVAN
8EqcVGBVppUtFiinWEZFeCsmgDzR4EWxiH10CMUPP3ZvlErIo5QDAEZZ2KfKvqrcCQWXQgjLk1yH
37ijOZEkwe+pU6w580dl4mpl2tvUA4ZejWz1KyQ6AsTtvmoUhO2y055GFl9HV2JuvdykBwrjBJkB
6PvEkqiT75eWfldk9Q/oxjxCq/gzD/Nzq0NOMXs6S4oeXY3sz22Wz9auz2BjYFNn93owqRPGUh1F
q9rA1UDBnbaYCLelivWdwvbztmAhCURvXOBEK6ELnbFD/yS0cLZOteQLudm7GR9DYyh/Y7UI0nV4
rxqmgSTlf0SBexHbLtouckHNXkYVflT3YSeOjmkJbIrE+Ih7THOcuzDQIN81RPsF1I0QJfQ3ZP2y
TgjqTng3pgiWiOEoOw0QkCHRPJIj1qlV/BH1/gX7Qcwd8uV+VQpQm2Xzngwr3rmbSo0gZYTyWUJH
frPEXMe2ZXHKL0Jn8b1KDHmR+vgUp+y1rfGxomqTwFI36bjUovijqSgJmeH80YeY/WFLFDl69Imz
DzWB+qRN73Ff5S4ulh0WYLi4tDO59qQTbKwM59mBdxt9X/qo9u0iFEDclmxdyCOCVITMyVATfCZD
eOrGlVBhbhJ8g3w/Qltuhhm81BYgdejc9tixEos4JTo5+JENqBDhrBiisQ2KXCImxxCcl41bKl0U
g+uabzUhI1fs23LIzYO4KxlHvmVfaVLbMzyuMSEgCpHwtC7925ytyNvgoohsIMFWU++pSbuJJMa+
NbBSxspZ65EeylLSBkGrH4WJ7xJbZ6WTQqJbLrpxI5YIqmLQI8Row9K7quWz0XWCbcjSZVnFt9vM
sRS0hExa+aawHOJS0D1qLQAfWeJ8tdRpOa8qHXahu0MyG2POYperWmNHF8tQMiYS3HJtNnp3jsOr
vE6x26cG15/aVCpBga1Ah7VJ+WNOUnPAebz2GzH8RA0Aw0W2WvEA496wq8YAbUmqlAmkWTqkZYvm
bYUvhF6PqU8J64EhL3eyjlh1L2N3eHtoYK0d22nEC3VpS1ImT59H66BIXWD2tbQjA3+PG51VIoKP
0hW35Hg6tK0lYYaUvwK5cWOh2z7tQYuNT9hN6FXVNT3xsAWzF3U8/PW72K2gm0ZkgGQKgIe4yu/S
VJ1dSiGPpjl0hxq5nINUFt2hMnwsblMPxxzaMSrkKmhRwwGhxeFw+/X2MGwvhD7qRpCv1K+J7eXB
EAyQedB7HB0Td7qqMr7EhXmnImAKrxqylmW2OH+mku4IANksuTXxC/Z1c5J3q5EgC65eJEj/gZjo
9MSyMHZVFT6Xk2ZUHwtsNzq1VwBKbudSMo6HGWqO1lo5wKrthSZjyvVJi7Lpf3F3HttxK1u2/SLU
gDfNSos0TFqRFDsYokTBe4+vrxlB3ZM6qnPrjXrNaggCkD6JBCL2XmuuOuyOS6eFtE2Ax5IenWgh
9a00WA4xZRO3Jx81Ki5zSoW70BFC2rD7z47dnas+6tcUU2oG7W2IfiM7K6Wu7o0IBYZLcuUR8sY2
ss0JsQraiqJ4DKwPeyoCfPLgeFpv+E4EwXCOHHU4L/dZBM+pNmjZZS6iHC38YkdvlRvaRyMg4ysc
skOGuwvpNgeMK+IQoM8r2lqupo7OEMfOgDtzQ1xhYgeUQg7qkjxC2B+PiUhJkGsZAX+FE54ckBen
hMzK3aQ7XwtlQQXMwbpeevvVUe12VwpuyyhZLtQDc3Lp/7WtExS7tQsMeQLNAgPVARIjV83UXM9O
ytgx4HUog+pHTQnQzmTE9OZ4kTcMc9BMTe6yL9GX1+WgnAjVwMUsLF9iSx9jkVka2gX1cnzbmMWV
k1y04ubPzbF6NoDH7uyyc7ZMVODdw7I5QUXStvoo+p+OPZxyldoPZiHgwEU8gm+KCCTVLSrFTXjJ
F9U6wR6xTnVe2J9rgdk4G7ND5ij3ybv0dXAkgvSo2Ym5lXsM8SC7QLThNNW07lv1RjOsm2BMBqKh
4exMavM1bYJi44LYo4gfoMzy+uE01iPwKkU5E162dgBfPMZdq1y6HCbQiCygNkZYHfQNnpS2ALZR
2uFeblpLdDHyCG3AyNisGlWdfmuinduFysk44MQGeFLtMg/1bBcb41u1hHtnctL71NIp0qfT17yH
eFT1pJ9nBQOEtKCUqFJ1Mnq+7cixn36rL/yCAP4OoNXEbPxv4BZqAbYBYRAztu16BtWE3wG0mafo
i1k2vd/lbbEnNkfMVWOcyxujALTVMKoxVKYlA4HTZszV6//n9U3NxXjkqo6h/lEt8GZTnyHK9X7r
TF+spb40DoNJJoJGnP5gsK+3qNd6O8L3tuz/59cWTJr/9tEdG+yRqXkqYJ2/f3QG/4oZLyg9IBsg
amDC2Pbe05QRawPkEOCJ6qtRG67lq/5fLVkZdMXgRP77mtXLXMLLDH+vV/16zK+Claaa1J7AA5mW
ynNxvP1VsALszk0UxagYuaYhSkn/YheByqT+T6XIs1XThPnyt3qV5zmgKqDJqo4ogP0vqJd/HAT4
Yy2qG4ZnaTpjM+IN/n4QaIvepo1XjxejfkWi6lj9qsaCNlH8vlPz1W/fzD/82gyBc/7tkPtvr/YH
7rkOqcFOnF4uwc38E0u0DRBmU9JbukdcQ7vOAv1/Cm+MffnEQMx8rbbxB3SaAyJRNPQMjdbReXzW
zsRDHVSKPesxojqOxAVh2f/8VjVb/TshmUAijVgueKOGYXrkMv7505y1VsuszNQYp6moJuulPQKx
aSFoGIh2TTE8GMLIoXClu1g2nhxOcwcFtjeT+dqi7a+NzVGuJcxCVuHUmJuI5hQtEZxuwEJScqJZ
DFz9aAeob3VVTEclHPF0aMtIIQaen9xXBMi1NHuuNkwKPOJZ2ngd1PWwW1wkVJ2w+sqF20a4XMmP
SramZobiEl0gXihRZMQWigi5PbTY1uVmpQ53hVtjMw11TLBWvBDOhXPNQP9/vC76kASiGejiLlxQ
uPRZfZSLvAG+V1mhf93VaFzTma+RyM2X5G1A+lRHVXiXsedi4ej7Cize5NBNFi9pOQyVihp52IKL
3lQGPIa2XModCB5AsJri4pghxqeKExDjMexK4ak1B67GShL9WvPEmtxsyV6jw3mwhAc3NyL0XK1w
4spFLda0Sak2o2Cie8K7S+hRc3QKkZZy3S7NjBLWFLzQ7fG7WtX3gxgU5uAwj4ul3jCjDnZyV7co
Kn4RqtXbwI2/upRRjmGX/uQkXiMoZkvukovrplYnr5aQTiiMMFfy41riS0igbAujNp9c/lXchmEc
wfJ7+Xnlp5RrAXElHITiS1DdFCIpI6jrJ6QOSUlJbjudkJSoRv8DnEqLoARBijtVHKTXDyvXNMLs
fX4O21lhBK2ojKDlWsxwZz+Yy8GdKPF4jvUsb8viIDy0TCMHHX2VrbSovWNw6VGR8dKe3oU7oDDP
n5tcgOnJ73VxJFiWi4tdrMmjQ7dU3R9FQL3YL3fxF3dFH9TGsSb88LXwaNdBBnZPizqFUSWJSlOo
OMfOq0lot7qUbM8a4Z3RT+NxHB1Ww2JGhktwhOBlMdYUA8sRnCOBfWBnxWvJw3YQ7/lzbenvcysA
6no9XqvE4aiVb6otSxJeguZGvptSvqW/FpaQPnkVNTd5a9Ayeo/LxQJCyUETuJwq8pIjR27KBQW8
3zf/uEtm0vFr2lnZmEJARAZQg7IqRbFvFYgyiQbfc0lvjvLWRaz9sVnAxV95HgNZvCrWps0MAbuk
hb+VD4E24OAV7ymI/+vp5Zpw/gM3Q9Iv9jdUyfC8ILuQ4Imx5ZcPLbw+yjW5b64mTt9FQ6kMchrQ
N0GoWDRU5lbtZdvPm3+7Z6d+KIOCzkfiCYTAS65NZlI1r3IVYJi2QBzinCYXAGq+UccDZ0YoN26H
v25IxaPr6065fb1ZcXMNFo5LBpb45tO/vn7bHDV+dvpDH9UigkZVlzW/ETG0F6coMsw8f6Q6NsqP
RjXr1+eVH1pnWrD3QvX0eatJjjiaMCBseEjFN6NH2Jbixngp54kYwMQ4BwT8WeJJPu8r7yW3S03/
9cxyU94g930+3W+PKRSRUMKYW2t0Z2/gbZ8S8SP7p6e57tNHw13WtPJ/kF1SbQyvw8bEYeqO1rjV
Mueb3KLgUR5VcbxmESYduW/U+L3Jteviz31S5mdbBqYMvo1cIZFkJe9TMH6exYf/x8fKh11vKeXj
rtty7c+XEu/wui/sTYBZfA2zPlCe13+WnM22g7jgGtD0nKnKfKVQX82AWlgirnpyMYqrXr2Al80U
far2g05/n1n1KoWMyGA3pvKndnO7uRYFmBU9GFCodzA9q+N1ocLg+W1T3lDE9QcEK3y34nXUqkzW
Ba0VSsJc5oqxy9VtN2LJM8KeyE1xDMvFFdXx5z5x1WvSGpNjmYnD3gmY2Jt8ycVIRnY/10CPrcVP
0LnsdI/ecwZRKG26N76O4aBo6jmxo2wf23QOCq60aj5wTh8ezVuw2Onnqw+C/eHIX1ANjmozpTmO
Dqg529ji62kawKYWdOQixj6hdwj5AnG9HPIWWbRcjTROTHLRdBE1DjtcNu4MIGecA78avsvvxiIN
C+U9JfZDi71ffCPyW7LF9S51WqhbEGLDlsI69eOffWLUpx6+zjy530hqC3ejE/oeJDufYDskSeER
GXiU8ONtxQhrEsMTz+lzlItV8BCXINvlPnE4GLqZ+c2U8IaJxfYOo34eNS4hbe20cHnTe1vznjvG
uvMcpqhYTmWjpcehze29FUaH2gpFZcDAkiwWkD1vPcuGD9HNuKVL9yKqlJEOzyoPhh1KoOMwVg+x
xgCnhFe7sZArMsF27kW7DpPSpG0kZkUuxMn2N/TK5w0xPQMyORH8CqiJXHweAXI1tlMGwekIEzsC
3KY7gJsjBwxOuzSbJjLPYwC2yNFTythLexjcMbztJguh2JgyXqbjQC/CuUXONe0r1Rq4oObaz3ZS
wQH+BZeRXBmJPJH7CgPd+QJovijNH9Wk3RWZgc+JtLijXKuTfMKeEjUg+PgR5nwCnOsLf5nftj2V
kx0wQ7E79aL28zbiuU+D1WT76y55j8/nyMFq8mezyVduw9Jat+LaUotFlrnoGeVqD4CTcJahA5VF
44DMaQFKknelUfDr/nJtEudnuXa9Qd7v8yHgqn9kCXoUuc+paw8zB3TwSmA6xUJdCpOvT6xysGvU
rAqYEkvQHeU+RzG5uWrApWrWQe6SN0bhSM1R3K1U0nA91Ly9rG9oibrqthkDF6+FdUdOCq2boOCS
rgNvboJxP9phqiILFPs6MqncsNnqFSNzucvKNQWvqIdJSNzjesN1c7ylv+YBwM62tOyGcYu0jwMA
E5Sz19zhku1DqrnGCbKm5W7HF+rCGs6/TYCjXd8DhnnKLkw7HpRt4OnRCmHQw4wQkcZUsmVFD4hF
5CexmZuHdjw38UXMkoRF5TgPz73+bcA5EaX7zEUujtmHbMBbLdnneCSUU5ncOsm+0/nN7B3t5FI1
VgJ+3+ciudTTuZ/OCDMDj27/Ce6X69Hlvw+Je/Nwvh7S/JDO5bqZdsgbhp19LM4uFESu2Ovu+4Il
fZv/hCzSdHsEcY7yRqfT4vM/QkK16Car8y264zx90TEFJ6twE32xcUa+a8rKRHGng1ffRnhhYNau
Jgox+lpIktKVaewddWfnhx63AU1fxIrmrYsa/0uT3LXqe3YDSWF1to7VNxx3l2mFrQgTA0wG42it
kded203yExT4NxiZ2OI2yp3FmahYTW/efsIzqv/AMb8dD+mruqmekVBtJuB1+LUMf/AFNSC+o4qI
quiOSScuo4O7yW80v3qPmVh2Fw3rJ5gAE2vqLlAOmNzsM8a+qt9pjLC7Tamsgs07or3b4mDtlics
LSj575VL+DH/iJ6rn+W5Pk/M/NfNNn/FMWszzf7SFRvroj+RFrH5ADl+OvRvwYF3FcM1iNe8YcYh
x/LuaEy+AxKOVNYtcRHI32AXLKAT96S32/Vrl/jgL0bUszVNIaD7frDzcLBhxM5xTEFmwEBDJ4+u
+A+zhCC7nr+GJTg0eH1YjjY4QGiLjL1PTQzbxuSsEooDFJfDVdKuFw3/dIfT6q05gTbACnNfHOx1
8WhPRxLuvW18AEqoBC8GZLlwj4WJM+TCwfEF7WxwjnzvXt8UN+GOdhbezx/6GeIowvPU88MYudhm
fszwkni7DgeItx0D4q1Xpf2AD7j4ZlQnddl9hTCTkKaQ+hUBSTv1e6Vsq2W7jbiSin9xsZrfnR8O
LfURt9cpdQBAnAKGwqjQb9GTpc/1vD7R1iSN9aTtqg09/R8R10FkoC1H0jl4CNWN8xXlwky035vX
bSgAcyOucdMf3mbQKWfd9NUzY6/77E37gHVCZUJ9F+LS4/BN5aisodCuGf3si3RTrb3wgM4isdfR
tIbVSJhhG630FzQMA0DmlfNsvw/3+Z37Wh+mG5xshAxUxZmfvzIc3GAzPg72Kg9W/Y9w3Xx4/HyA
btrrAJWyBklkB3CZd8jTAyMm2UG7MY7GfQELacLE4tMhjz/Um/Gb8j27w0i+ZpL2pL+GP9In9OyA
GPp+ba+6dXBJX+oXjIOCQBTuom1PyMXKvpR+Fq+W1+xgXp7nB+tR8Y275KOoaUDDSV5ZG/UnOTf2
cdqVWwydnGiaL91+uNd986QeUPs3zzqehm/MjtNDu5nweSqvWAudXQCXqt/0T5BUORci/894NEqI
TQ0FBIoHp2wmEPfDW35ompUO2cemNrxSz4Ax9uGLqR2Raz4iG+Sjl1uK6sNKZ/Y7rvCX7Vy/uPe+
phvvecJzjKnxjdzaLRa52L01cNDD8Vlz0tyEVPMhZNkmHI/yzM8t2VGkQ41PkYzj8ExDH5HGlpIE
jjLqxMl+uSTwQ6adtZ/uv5PMeGbm6Rf+wg8VoYF71/lEXnHmaXamJ1BVYE0AWemb+pHv9IC5Cfov
xfx1wZEa+jhKQ3CFpBbzs77zXuEzzDguw3VNPqC9QqODXa6+OH5grV2Ow31AeWdPUMy63idfx5uy
+cLcCyFTyDN6O+sF5QzNzQpk0xnF0aE+B7v8aD8jlHH3dLj8KV3fOoC9T3W1IyaAa8ra5KoOzWFX
oBxOth/zbXr2vpl36RdEQvvoHaA1SpgMAc318ucSGI4TRFwTDU4b+ZB1PsWjo2o6zT4ygovmwnLr
xAwnKJmvm2Ju1I8jxq/Wpremu6/kkTK29k0blo1RVdDiqIAdB/EQuSbNTXJttIyu8D9XPTVWtwkt
6NRsk30sJi2ZnN38+0dLf1TdogVzOivZlL0Nr6JsT67zMyoLhwlV5PXH/q9F0tC5VIxsOMo1eUPb
Vm9KqdrUkdx6BdwXFMECPStN9UNL5cod6b0ti8mZUq5OKrVH2rf1xrHNFqgThHcMzwGGL3eYjlHl
wDzOC+iStkENIpHbgcNNkHRJMUpn3248htPYrCiFimarXAMkys7rdkPRcR8DT7UHE8pGBjNKF0Q/
VSycmLGtXLvu07xh3OdNf0dYHL11Dn575g/M9ISZbl1AEJ0TTYFscwvLWD26TsYYxC60QxI17b4X
Y2m56FLrUs+KthtFfeC6IHKMaeRf+/Qx4luCRCqrbJOYtcm1phJoz+tO00Z1j7kh2upiFmiD4VXN
xfRlObgTJUG5ZotqcJzqqk+S7lqztcdMNYKdSzwylw88b3PFZSJAB3Qi+1TbmQbn4/55QmJ9GONx
p1gT4cN/FZBUtxCgF1v8GIknRdjULSIMKVkbXcNZHQ1eFumMPHsiSyarNz431TFGQMJQyRuCJyds
1WOUTwhookV7qhq33tEDmI70Aaajp03G3ohdAlzFX7wxrZecyMTtQKIJBlNRrzNTY1iB1q42RFQx
UxF/uevium8YyMbRAzIr8fFpQ+MwVOpLbPtm/aS27cVh1mM4ge0jyaC0LUp0oguytoaBs54oJ5ut
qCJ9Fo+vxWRdH96Q7HJiVUoTduNkHIu5OzH3xSVt1+9zl3r8RiD57tBwvAyot5i5sVBzrKYo7LZt
A9xTllXlH1gurpsugY18SCaGgiEq/7yamNors6MxMcIrAVRrdFfz7FLeqUXR+XMhashW1bAzDCEA
eRFDkroL1sqiUaGTFdZExzb4ue2qU779P91Do4RGKOK/b6H9Z/bt/Vv+9/wP+ZBr/AeBbMTCea5u
6pqUXP+SfBP/YSLaNhzN1W2NJf2tXy00gxaa6ojumkojzXY82nj/iv9Q/0PH3eExV/+MovtfSb61
v4eYwg+1bBdlmYbo20D192eUJtIa3WwNU6GH3Hk73YU7gQD2RLho6VfhjpZ34WODxIff5vlqypAo
L0OQ/r9ayf/0NkjJQ/dOY9BF+Pn3Vt6ikf81LIPi11UpCHK6eyIS+Z3u1Q+vwBReY+CIW4alJMc7
604FJxDpk+H/9qf7hx6f9qf+nW/D0zSaZrrhcQ2xRB7m92ukq2tqCZoRI/BV2KfwIonEmDVFPyjB
2hicwziWr6kd3Nmx90pSJKLPsltXWq6jTiNrvqXBcxkJIP/8yfwtavFvjX7T/KP5yJ/JIVyIuEBN
xLU4qvj+fntjU9paNUWZwHeGucD31pd7M6lvtTJyz7ljQRSb0BABZVaOzcKIHQy8tpkSHdAM6kqi
JQa7BGdm2vugD49DVXpEVmTNGf9LOgXuudXpLFhefjeWunkGTPtrkVVUgiIqMJtqdudtMVLL6L1o
ul3qeD7GyvwS1Hl1moJmouuvlDfhjFHZLimV1659NO+t8KGmrgvCcNzPdleslGVUDqEG6jFw4bEZ
rbqug2Tbdq3v1BnBJBk8GxXLNDHtHUrN9geoXAK3mCDzsYsbNVkeXbzIO2X+HoQd+K6Eml23dcJj
MIzdnosrnvN5OIXpQXOJlx+ARtm5sasVRnzJD29O78xkjE5ZmnHZ4uLECTCbT4U+PgUhGjEXHT8s
npOqQODQCU7PSPXZaR61GsvxXSRS5zJOk0MTMUIfGLAhuAALCe0uyA6EovhZwttK859zreYHpbIR
Kkbeh6ifTUU03YzxS27Z837q+nyzhFQP7CTcpEuNc6k1GZYY5MN27n4ctADRaPxR5PjpJ8cmvq/+
6RTAZL3wrjaAVpgB2PGhvk8eaVy9jw75i+1ARlZSepuGHMpbCo+rpWIugJpt04bQFS2jolOOJCrM
AeMrETPyfkGAapo7o9Hv8Jj6TpHil/CsRw3lyV6HBDqgeCRbC9FsFc0b8OJfXB3yDoEF/VaZwuxY
TfW7ram7wLmjO/MWOouyqywDfEYUvHhTzCiKIShSM/WecIaLk2Yfmkg26XKKGA1ZMBh9J6wg4wA9
wgFX9hhrVOa8Yo5vE/U9xH+AonbjuGAIohzbvTqhAkvHj6lM11bFlattPY3pOtfvhE7IznH7dR4U
001PK3znhr1xZ+bFssmaiKOCXJGpwT+KWOv7HGrWmuFZty7n8WeG4GSdalB7sl5Bsm/bwabtawgg
WdjtjDh0cC9U1k0RNGcrHYNNXLdcajW98bFgHcveABpjmwx1LRb02S1mW2JVTSilXRc5JWca4ggF
5D7FYkgQZ8s2F1I6mHa3dtha0GAr5khi1xCSi72S23LR9cUXzdOz3+4i96fizvIR18fKfddNudZY
07JPFMuX406ipumfj5P5EgaRvf0ckIrhplwzdRpuALNf9Ei0t2S3fozpsp2ud9REO7hsSDC4dvQJ
FYxoT4mGgSDSQ/npFfLbFK1Az8WQ93Pn51LeK/ZS+ISjgXBQPIhO/i9tgNxcbITqBEyIh/72TmaV
YJdg1radUDqYtZZ8vsPre3Nll+DzdeTeWb55+fSOfGNytZZvl1NIsU5AhJk2/hQr8T56g9oomnaY
YKH2PqZE8+kmP57QAtfXhPWpi0Iw/Qm4w0Ddo2smJhTbYDM14zGaBhj67Y+8vx2CGYiurZ+LnKLf
WAz3Tr08m0b/s2NQSQhQTuoBIICgImGVSO7cN5aW6Y4xqQdF0PYRTbpQ4/BAquGDqdj6lpgWbAxO
8pAQuJPYxi3Rk54/1929Hrp4xIv+LUMJAOkBQ0IrFBzkYtF5q2xqqOYlKmYGvsWbpro3U+Wmmy5B
KMb5m9KBV310A7O4wm78wiDhINAB/cRWAnVO1R6J9Yj35VBdlCmIjktEIWOYlyfdKPeB0n5vHXzT
salvm4IAP7Lc8ViDjCyWTmCf2mlTRfDJYqPyVrmXUO1wAHHFcwXtmToaquJD0JEQqo5UFNrIU6EK
oqFJISg18ezi1851Tr/LrWJpHzW/3691f2tHJNXGirHsuh+pE9pnO7YroMdFQqLW1BPYIS5aHhkf
GOe3iLJ3btv3u3pVTkJT7c2g6CoyfdJy+jLbGpezQm92g+KaQB9OsCusO2cJ/VGfg41uWtYu7n80
Y/5hLsv7oDZfLKUpHpTBqX1d8Wj5cKkLRyh8RYYUyQhbZ40HqzyZ+HBtDwsrjokO0f0QAYWs0wEP
m42Auem1teHE0NxsrqNqAz4pxf7qqcep5RfWWCkQMWJAh4UCykKXOLcTuNoYxZGY0yq/c9US1I8G
xbKqEAOWwzGvtZPVEKrqViMqYXxbNcSq6DX2SK/RnSQ6OHV/hAeC8jE2XohoITxRR6xpMXcDbOMr
pfKo9UaDkALypBZDIdfsdz2vUdqSTVrFMMPmBfm24hFdVVYnzZ5uiFCiRFsul0XBzbygpLd0TH5Q
KKu1mgBFUzkCdOoxrWMctMTyZ0s/pxkZTww81QUGDQf2ra1H8NBDxpumHVa+XlIO1k91P8DZmUE/
t12q3JWMZuAefywOh1cahMsuCZZd2I1vMVAGOK+gUkOqinH+nZ84gR32fZwSIuVU1nlpiMFxii8w
GhJGc82TTazw8IAebutO3UMe4JtTGv0bfh/fiCgHK0AJVrEbvRoxlhzkK+hdFmqC1W1CY4q/BIk1
OheoKVinXo0RUtGzc9yEd2pE+dRaHgbboBUxvI4BeXKOO02nKEh2yhBCi6U4rhKZYYVUhafSV2LE
T3Y4PTSamVN27rnkLsZPT9gYQv00lVTIhbdnO1TEyOTqG6ZpJsxQqM2CCv/oUDrMe5f+QMxVLI0f
4QSAphoGiHX7wrmhSnI7JShguPxEwqm01cJeWU0HFaK/nrt3rlPftbYGL1ExCSdJv07BeEM16rlJ
OTV54LIG5VijIOasPd9NccgXPbv3oAi2ljY8lS5YGzyLJqdJarWu4j0wJefsEkV4nrHaTA7V0ATK
DphdbH/O8JKoAyU5CtiJQXlyiKD4pPWuwxG9qg14yXZO0xdW3RD70TSf7Y6SuqVQNs6MzbQM/alZ
HvQl0reuPoYk+lZvFZUqPF3aM+okAB6m8eQsJzfW+CsG0Y2qZk9zYn+4k/ptpmGtBF+UyD6mZnOx
GNJGSfkYeti8gmQ+m577oxjzl7JCcaBizjvNPcGndu5A5Qm9jBxaXG+rgoT6S1YDHIUOw2xK3CL3
fd6s4XLfhzZV/LJ6qrnI+Nmgv8p7BVUObaqfuvXM5f+iMIjZ6yqHDSI9NHiBBpuMxJELTtz5rIMD
WKJ8vuiVte10Jd8iqwDkaHs5FCcbDU9T8WvU6Sk5NZAYlUw8nJ3NOnDVn44/lPV8NsLaQetQPDRm
gFWsdW6MTsebowl71KJNOwfGGPoQrEoLl7QAAeSNpjzFDmDMTLwTU+2Wrd0GuaAj8PWRQLz10NeP
DZE2Fd4MvqefYbcUhB+XLCa8OuYwfBujZiDMCgqzVaIMTN0puOmd2bgZ+Hsv/F+WDp+6y2+8Sv/Q
PSxNigJQvjI2GTlSTJGCc9JNoErV8q6NY3tfFOYN3JhNrS/9xc3TeKsa1U9FsW9Tx5jwH4S3o24Y
XPQ6g26TKA5l2c27ClqNh5QHtSTbryRmbbSaG1Q2xLWRamhlunpw8jY/V7PIfFFaHotNKxJ/ROKf
kl2YoRxSdarDcwslzsXfgNV/OMwNMcZ5TDtysk+9WXuHrq76S9pi2xWC8iJILy26P1+b6/cYXYBh
Bt3JS0ZYZ9PyEPTjfDEnCDkaBRvkUz8jm/fopXujHXiZnCMrXSy6NVZ6ow2zGIJbL3XBed9qVR95
zgbZ/lfX4q+SNYhMmHEMF71RoaioPtclLDpucZulWnAgVa9Zm1YREESEJC3wlG2tzdSf27Im6iE6
FJRfL2RNEQimjx+j2yJpVTnQ7eU5I+wKiFwyhkyGOkYuppPOazUIOsip8bsXTqMfBy60xIZMSMRp
h0BffrjldGd576AIOSzGo1xAvB/JTHEI+5Wrba8tGgRV9iI8cblIMaNDJ1mJWpZcA6RO5e26LXea
n7Utcc9I3s5E/tf95e1/7mxNNKlEsQkn4rjuRHlMhp3ItVhUwv7tprxLIx4h166PlQ+7bsq161MB
4OJcBWWDMRkqT/kEnL8tAvAOUpiiCE2nXLsu/u0+V2o//+lxNSf+2EYaE5jYsq9P5egJ/ZDrdl5T
DJebn891famYWu2ve5oRBChsftgaOtVJPu//2+2EzGGFks+SujYiiuvzy+fr+/6tcWd9y1AJL10p
XjOtLU7UcjUb2gPimi/ZAuFUD5JbDJ0ZA08je7GtfN+VoXY74u1bgXIh8JIp3iEJ225dpPSnCod+
Xt1n3ZZ4qrsoCe9xywDuAsCLLhbSlZ2Xm8Ykdn7uoXybuCV2tRtkN27eNjsFsjcZTWwOoQaMVKF9
rkTWtBur0YTxajwT+GzuwX1Dk7cCHSzlaAFGtHs/LhoNcIZrAKon6VFtHp2ZvoeZ+P3QZOeEBui5
ApS2VuF1dxoRecvY0n1sVOD4mKkZFs3NeebtrUJVJ0vW851uKc/zcPzCRHw5D1iGznLNbXQGCaXH
lVbcoIlFYbgIg4OEXkn8627hoi1nw56bXarRWCuMfU027Xmxvsa5XdwkcQmYe2ZO0KYqOEigWG5H
/1ntaIIaNmHUWUDrTSw0ahdtElqHpK61VTSCg8kupqLc6MxUoDnUxkkP7zIubHxHPCHTeS4vItKQ
synw2TB/quFdcF7mHk2ojGfwZyMIO2xNbWZTB3KqnGl6RoVhip8dvaluFtclrDRABu6ZxffIs3Sy
bUh38GgGuZF5ks4giGlA55gZLhm6hpKkXKyUMYF2hL13SfzaeHCRQ7dUzyqRv2e5JhfGOKtnz0Ix
qWf4ijC67qj9KAZ/AvArermR96pmr9hRmUFr8pdvCaG9j3vSIWfB+Y7F1Tw7VtMci7DbKmKrF0cK
8wsBrxTWy7/2gU2EGNuu2mF8qApGvcmSo3MSd5dr7jCGu8TShUtSnxk4dud+7G3fyhfj7I2dAfU2
eVk8U682IXZkmBCOuEnebo8V3cjObyJ6IOi4VtRsx21I/N3BqphRCkujoqJPcCwFRik/krOu5spZ
rmUh1nvMwQXd7Oomzs9OFxOE21tKvTEspdhmWf2y9PqxAaeA7mGEZ5YO6dnWs/RsON3Xxth7Jq1y
uTdU5gbCOnlZ0IaSs/PXPeXd5cJxT4ndP1HoTHe90A8bQ+5tzJkrcSz+WATVdmtXfIedOOjlQhOR
jIsGvH5uKyaCVnJaovHXQsGuBwVAbH+uKgqNbmbtBFQoy7O8oRcPKZOegM/f7ihX5bPJ2+WmoxKb
a6SG9vky1xuuryr3XTe9robj3TPkve67vmhltAIT+WIkdGpWTYRVQt4oF1VoMwUwvd1v7+/6ivIu
8jlr+c6zgcpZQC8AFjMfduSA88xE3V/vJ9f+eHt/bMq7/PE25GvI+w1gbbK+vmnQ7e1DM1O57obM
Cqr0Me2dsztGsEtwD8CJiIu7koKzb1TGa5mZyiVpAFqHVH62jNJjBAYR6RpRivCxXS4kLhPgOX1X
G0QCSwo/aWqsflNYmXYsM10/U3y8C63F9hnVR3O33IbJS0u4SEbNYqs36Xedce7WtT2PkxQzXbN0
CS/l12mG1GMrrNNibhm9ucUemAwK0KVFDjZOy9GMdRX0eMURrJPJ0rtfg2JWb+w+e42Y1+ypbjAd
NSYMGq6jH3gTHUx2hoOWl+CF1e7CZYafFhRvuTq7L0P0raJZVzWTdktbL2+Gxlea4b4YhHSpIzgF
O2m/Xtyh2aZF+jVS0P8t4zKezZpC0tgbJGG33+kQmgdR6dgOCSqIbkqIKhi+khx9l2Nk3EE3INmz
BdP6wjzNOmUzUHH+RlvO56SPoLFeKe5YnmoQ0QpNdPyugATKZOZMlLs0ACZirubwxLgf3jUm6QXq
C+g0892qEFHX6ngo+Ak+6CX5w8ocgRsNG1ThamltqrG9nRp2FWU3Ug1G9WK2SKWwUa91NGJj3b51
qkUDeGZisZjGLq5el8QKH/M23RNVT4hV092MmCVXpQnBtdbjndNMt8oQXIaZgg4/ZfOY+ctkpkzB
4Ox3dnOvet22SeNq2w9K4QdZMJ6sBUFcfKt0drtPVNJ9PdM+T+68bMoS3YuV99Wle0sC2z2Pw1w9
dR5IXcqXh3JIyAUmyh34XG/tIgWE1X9xdx5LjiPblv2Vtp7jGrTDBz2hZlCHyMjMCSxSQWvp+Pq3
wLy3oyrqvSrraVua0UgGySQhHO7n7L22URbuxe5YLhWZDcmrmTY0b51HIw42ed0SKVe4p0EbjJOv
+9u4zKyHFFLWKvVD71BFw0+T0OYtN9aaebbajS3dWWpnyUJIiG1+ZiKE87tmAU5Q2zMhKdZ+qOF2
H9Raz9AxxYKOfmj31YIaGdQihYveG0ghyTOqHB0mXKcrzV2h4l926CUX3S5wRc9JdLphUeQbtqkK
YO5r/bAJU81Zd+nwjVXfIh7daZ14jrmvMm+fGG77uy33/63f0aFB94eO3+qtfftfP/M2atX5Lfv5
f/7361vDajZoi/xPlsffb/uP5dFw/yXxEjOgYql1HJvW678btoZp/0v8G9xF5/A/dkdJr9a0PRq4
/7eN+x88l/MvzHeGJbEeCRvb2v9br/bPTUDbc+iOGtKgmWzoDFr2xyZpMVWd1nTuLdGdaJXXido3
bbBvAx3ufJfl68xylrZHjaeVRrJ1GSdyXSesdxY3NCUaClnLXZx2+klLk19/2JL/Te/UnHuj7/7I
+7eT0pBC1zkbDdP54EYmM9hORdjayNIZcabCPmFQrhatpzn7KDVuhe0/OkYxZxjG3UoVGrFgrmHs
uoBEZJF5EdN3kBc+6i5AxfGR/G9JXLDgumwM4aXzCaHJIKZPTLGswv/2D19/3nh/+fqYUnXPcyGt
OR/snTW2t6EuDDBUJJx/qacCMe8UV8tElKQYTrZJvnMor6G+6Kzhiwp04hsM85C5IjxaoR0dTfpg
FUnEZ0EGjqfhFfRa40WW9T4qNG+VZ362iSAM7fu+eTSF2Rz8wFgUfhaDotLFMdPS2z/8pnmT//k3
iVl0oKNAkByDH3+TSb8ql3Fq3TjQ823dEBuPxCXY6EOw70wgwCI0nGPC8bEpE8/b+UWlPThGqI4j
wMNt5IH0HlV1gHi0kXFlnG3vGQoyOeRxYj+6pARjVTMwqTET/vuvftcd/OWrc+7AwkNxJD562/My
p1FdwnQzSg8TvRY/KmM7ZGR0pFlEvGHQE+A9UbaMVHJCaz9+LZslJYqN42hEf0QIw9HpRNsxgN1k
deQDDMkQbYeQZF9+woFA5RNF1wiUAstKs87Di6dZuHEH/RDaslkJgYEsjhKJ1k6kG46NbuHaId1i
7JIckg0B5Jkp16y9KMUMYbipIOdttaEsdsK6OEEBeN4uyH7wp/BW+ixRZ7xop0ljXynQYqErT/cb
SD+id1FS0sLANwNUdqyivRPB4zDgctm+jqErKNRXScoyUX/Ra68V3SnWUCcwVIzbRveJVYgh91OP
6y/3e0PSX5O4TSiDac2jZZrFmQrgvjCwBlTmSg44FAc3QUgN8bceE2OtGXa7UHGNXrbR69WglT+U
O8p9FjWfufrBXKccdQuNkuUJgXt/v79nT/hfDlUXF7nj4iJG9PLB0O8NHuIqEZo3zeyOvehQV3t1
vfXn/vo8Z2KOdqYz6O0L1byEkWOt4ZlMaDpRdU6mb5CDXW47CKhGwtI47YzboJH9McsSJPOGqZYn
Eo/l6z987T8jGOZBT5iEHUsXxwPfXH4YNVyNYsjo1MZtcjRopm74GCTuBQxYRg5q5m2qnAiSyg+4
oAsvP9m4RyKSJhv5pmMrObiURz08QLsBiz24Ykkjnjwtq6JVrcIu2v7918Ve/5etbBme5Qkc4wwL
H8foXso8qZLRuGW+V111aimeSr5GQ3qke0aWGArUVZx7D1SCjnhEkqMRxC9R4rX7v/8iMzfg4+62
6FoJG4GTh2P1w6UMY2HLpYm91OX9U5UY9rF+TcPYRVoBz1zXuk9Z/wW7q/0UTckpMCFM4kEzL/dN
iQNrE+EpPNd5S1aB6pbBUtNjk1SgvFzUjeGsolg7snNIh8rzXT9mYm9G/SOUweKcg+AefAOovz8n
+IhKP2parjBgp5/jJNR+MyP+R/GO+d8cIpal20wpYGpafxnJTJuyDagi/daM0Xe7m5dwEDUQMVti
lcbOo2qSX27h3TQNOlrpj+lXWrknQ/VE6hCPvinjlvhqb6r3oTAP1MR15P8g1iaZa6tKwyT89/vG
/euFXAgmF1wz+AfLeN53f9AaGWWs00ftzVvdtN7KzKJ+yyC9nUT3vVStuECbBN6SsmAGBsVsVOjF
IQMws28sc9UlzpW2/+zVHb87Xk9MEnpeoPDFV1tHRs0FeGAItZJ9aMaXYbI0Ql16a+/Zr24beFA7
LFxWRQjzm/8BeYL1EErXXtGdCDc1hTSggCI7dpnKjjrhKDIoDsIcHxPd9I5t0su1F9fGDrIvqRT9
JmdBdqZDteeq4F3icWpXem5ec7Qwv7SYDOGoNG5aJx6sGF1UERtPhgysl2zUCA41C/vBYflk5dl4
8l1Le8jCem3PPwqAX7/5++3+QeN1H0sE7Rw2A8IzyYDy5+0ep4HfeUoaNylLSJhi6h9VOBWHSdD0
dzV3fNTQGS8j5hdHpSYKm4Pau4Wi/6dl9S7TbX/ToSCaPNa7OdEYnYVQ1R6rZawHPYU8wta9Qh3K
4KXrmyX9R7kpq45aptVFdKSZG+bKfgpyvCJ9HF8SLXefPY/wttw8TFZnnryi1BeVogloJiRbD/hF
vCJ96qvJWs78viwkqGzkOrgYYkE6oZNImip19w9H6AeZ3u8tBQYXWaXN9nI+0i200ex617eN21jm
r3YVRECkws9JyoHYgMJceS78fX+oq6UfZdnBUYS+dngNEnssD/Au8RGV6pRbQv2DjtH9OIt0QaLY
HgsHHa2eh3j0z/swawMTqB2xIRTnigPdnOYqHfggMnnxK8071oICnMYyVCMiY2VQrSLkEquR55ba
8n740q/sd9SFSfA0wcnXHq3PqOv1o/LlaTLJ0gt8uN+UBLWN3SZ4uZoJ6UYXos7DYtHZ+uNgvQ4u
10VtQCUwla69S0T7RkV92MN0o7wWbbPUqdaFnVNVTMutqia5CCtEwTZyPAe2/gLtF0kSs+4qi8oV
Ko9u0UaS4C5RoOGxE9iuASx2CyUWYFJrZRmGOifJW5yo7hh1GPQZmpl7FMzVzU8JSRSb3iONl1Z1
tpHBUC9DaQfLJjChJxQoMiyaYCuRR+k/jb/S/jMMxfZYLuEmFAhtbdMWrvdhQJu8RArkisENaUtx
zrSJqCYtFUsnh4BCAIzjVD/IDG83lGu9PUXkB2nl4TNwDGIxnDloUXzzxjo5O+CJ7YUpJlQFZcW0
0aA7KGqPIORWtRsnAAURu9/SJmBtE5OBruSgn4sm2nRtklx140vbVsZj4o8vbe/qp664xpIFf6+R
BZu2+jaM6+9RR9zDYtTHhec42M56033KWu0hoQ2GVYb0nNxej300bjxOacwsUXfKFT+px7zjFzHM
Zkz+cBX1+NDFSAvH9FFEKcGKIbMkyOA71yNtxoMaUFJuAFWqCHWvQdBmhEssm1wMtBCS8fj7ntnd
xoygDn+0cA76/tEg41VPxuTiADbIipnDqMF1oJy2KmEFYNAghqv0RgO/D8zYafBvClR9d8xd9HJt
Fb8ag6h3MVbqscavPSW+TbNGcaSlU7NFZLFIKxFdgtCTiyou+62IG7HlY6EeNnGzIr2HxRg91UXi
jPFKL1S1GJn0nqv0s6oNY9/lLQIK5GBrd6SnQRjHUZbEQCNLaCTzARyq4w1vALDzuIvPyoOLPPrS
XVtj9n3qsIkAa+V3QlUe7e6oOXybdJl1QX2xohAmMpE2BE3gu0GVOatxYfiMhofQqf8Zm7AO9KE5
497Rty6QyVXdKfrnWnezB44edm9K61j8MGLN39ah0k7TUIH91ftz3Evr2rfxVyDEb7mXh/T7U/em
iDXlmmHgiXavdu1/ruNwukYFcFr4Tqva4ICIbSLMy6bYVYmbbpyi+WFTX92PAi9q3Xv6MyD3fdHo
04HdBhXXwxAklUEWjBUs0yY5RxoJE3E5zWGEaUnh0b2WnCq7kbrhCeQM0PutzMOjV3R4beGJyLqJ
T9iTwAG5FpGTPnYJ8hAaNGpyNWVdTayclx1MqdaUM6pl6nO9lRU14KkZspNfNqcuEvC6bW+8CQxM
q9LUqNvxs1wqOhcvJa8r88JyE0UhqV4OwnAxoMUYVOeuep9VWDDtEcwk5yH9VaScYMjT5c7Qq7Pk
O/tMuYqgGU/KImq5c+hgRSY1HdQwSKtkUnt4EN1D6/bdlhAL1KZJXV/CKWgudkoxeMJ/v45DPT3U
KfXawkERHhIyN3r6+Ik+DweGTnBBOWne66jx+/tpVzbAkuBc6tcUTOtVTWq4xnsnx9QRtWwk+Lq0
JzKEsZks82USwpgue/+hJYPgmIXuW+ejXHAECV7t6F6MtK+2aYHNllxXB5fTNGOArZLKuPyu0NWk
vUW8qadt+7jxhxWS4hQeT6OvR7ifmMgCxtqw/SnaeDzL+UaUAGgrRGIb1nbi4IMR2PZj+kNlAZE8
7dDuNdO/UmRfatVkPxd5c6prPzhFrmUsOln3OyOsP2VVYj65SJBCTU3nSMcG7VBHnYVPGoftt2ia
fihfE9tiQqxrtBL4YmkAd2KkNIDZHErnJSxZCyUTQXSZTU6lnMT1PpcJ4ujSjFp09gUxEKEf7oIy
A2uOSotsa4v5XV9RJG9iglubHluUEMvKRXjcFePXCrIlkrXwCUji2nfcZt1b02cnVNUmqwS5Bx3Z
LVUviufBvgDIgVpcGRfGqXDVlfGuMcljFGHjb2hhAdnNKI/Paj2jH+td2Gs/w9aw9l3tX2GdhjQm
O/vFMEwkQ0jARg/DpYpAAix+U6fe77J6rzFRjiYupN+8npnc8w7yMe8eovtfvFheGJVBhku8fk7u
Tfp6mvEGvx/DbIYYAGD/3W9VzSSfcKQzKxqxGeln/wZ3dTNW5H5TSwCSpbP/zYkaGWXXwjN/3NlR
tsW8yBV+u0ocgaJ/vhG0Ph78Erika/a7yojAFSCiCIe+35omrl/6fWtYYW+/nw6jY+iaybZs73gB
bjILZECHSpOKCebAdO72Z7aPfpuZLPkSCkDGDGq634QGtKY7lqlNw+9k8+CwTrGt+rJRa7PQ1WbI
05cAbkbtdvXW61G/yTxL13ejFw2SWV8fyhWoh+ggck6Wqe7x+07qyQwZqDMzS5kKPYDOdvbvALE7
RezDwwkk9WrSEMEI2cTrwQZC0Df5J1MbciYHID/uN9PstHp/WBO9tesxM79zvO5sq3fgVTDMwKv7
45g2dW1ohHuI/EIz6SlO7WCP9oOQmVRo24HBHsEqrNvQlCtaL0A83eLZsKmD9gGw6j5RVz2K65Xm
gaytCuKYcUuXtDCGGMO/7risaXuDRhwZsW01VWTeVyTO2C4Yl2rQV+kAtH2IizMhBwDdo00g/GSN
TPFtkM12GiIinIhpWXR94q580NHCJQ0kLPGxhgQ6NwpDW0Ps1WKoMjYU9YqHodZ/aVJ7k6QwRZqY
e1iscEE+7et4WBPIsxsbsoADOA6CKc7RSxQ2/iLcexXXfjB1FVqKt1yLNgPmwVU7IWNsZteIVvQI
3QAIs1ZPyWrSniC9QdpGrrlFx+6sMkP0S4C5B0pDu3xGxmGpRWoezer1O1WJy9deBtgs70/dGUv3
193v3Z97f+3v9/6Pf37/BGemS7U9SZYf/8/sjrF7/2/KCqW0VOPhD5+d3F9jVn26NXJBp14heXj/
cGDhcwup+lk3pTmt738oGJ4m9HUte2RirXf/hPtf3t93/yr3h0lAPwkR9MrAjrNyalqlaT5u4pgz
pIAbyNnHAskr2h9x7G+1kS4q87RpZUofaaPrR5CE55vJNGvcy7q1dOKWAV+R/Kt6ZDeGVy1HaZik
TSYsLx1oALqbeDAHelYcMMEhqJrfwzhyiZ4InYccxtFDMjgz8d2R+kZrw6fBm3Ws9z/fbzrWQVhj
Jc3GqrSXEtm5vbz/hasgtN44PtRxPG3vr7s/db+5P8yc3N5pDrCw+UPuzzsz4vd+r0zRuvR6TLTR
/EH3NzCTn4UCdB4yjE07B3xs7GntHk7Z9ODUXDwRMDUmMe9w+jNgaPHnYPCfHDJqf2OSfOT/E7oE
vLf4c5pp2dzNt/cn7jeDq5eYqmdiUFEyCesqi5jB2Yd6v5GzLfX94Z2QIxybQ/f9SZAmf3zN+/vu
r35/eL83Bg1hAY2H8G3QIZt0wqSIcIc0JTY0rXnO/owoOiJ/c7a5ymzMfhN87vfyykVO8/6kcsi5
/B8f3v/wzgC6P0SQ7SkSif7zsR8+4f4HpgMoL2G3r8KOWsfvV2dZIf99d7JGvsX7O5soabcOlxws
NIzypr8DU/ifL//+svf/VJvd2e8P7/c+vO7eDXt/7g8//P6XD28ZZKWtJ+skrfJaUz5tEULPP3Hs
hDULU+bNVPpT0z7dGUh+lmTZ7r5lyqTPs92ki0UzCybu++x9j94fSoS9aMXvlKzf9+9Pv7/0fu++
e1HyBxNFlvkNPbkYaonye9pacbTrdZN5/zBJNDJ4ICoW4t3dP6MGB+3OPCiOkxk3n8d5UJT3ocOt
WR0ZFRyLEfmbk+dgaWYs+B3lfb+pGw/H0ftjn+72UkMzsigNF0ry5LDCmD96/tBwNqg7phFQl/AP
qZYho9DqTaQjU7hv1ft+qZn4bsyqeC5Z1e392TFuzjt4al9SKF33Dfhh89+f+8MuKu+H6e+t/n7X
T8hyYWXVffW64LvQIrpYTlQcVDERQNJ55UJWIr91o49TURtW6eSMjwUsMaA/rLh0b4Oy1yMzs4RP
6Pvdcpx7mHYy4FvBPbMu27bZgpfOSdFgsRmbU32iBXEaK7N6da6a66PEym++4QR7RC77gAzJ5VQE
waILjW+YW+1zVejPztBHe7M9d+QGHWRm3ypkfTsKLd+iTdQ4CH4xxq1thmCueXSJmqpeF2blnqIu
fJ5qTTBFsJ/joYq3buV9KxisiF6J4bPgm1trEdf6MZJfqzo3zkU3wJm0LX+vK7K5/ZLSmKt/laHn
bnoznqArGF+cJJhIM40WnZmR2hO05QUf4qbucgw/uj9u8oEFvWarNxJQvuYa5oYopgKl6yye6DCZ
zA0kISINml8rEZgRSanbY8//PtEA3gwZcaV+0GB+aNazW4MMilscqE+OW4i9ysWP3M/wd4BuhsSB
OlDo8rHKg+gR7VC1Bdj/0iMLW9McTlfGbA+yFCnpMaS1N7OnYAZqNtg2UJUGToZLgDAfthhB3FVE
rnGsvzrKdrjEkqkdZSMeS+KaSJPqSDXLv8PZy099CSQpzWOQCN2VAak6kJYJwypKz3Hs9nskhjdb
6tlz1wcW0yL722gq/VNNEpLlFIdCEwJdhl6sPFNtO7cnjQaA7d73gvWgEi6FcSUfGouaAfvj+yQs
YpoId4oIfcn9MdnQHfqVFdQpEz1zIaHNVJAqSBcPGX2gI96N/JOXsBaznsem9t5ImNBwfnTmDpIc
2X/VsmzH7pi4DAqO0VRXs1G4VBtjmzaGhPzuLbxWI9ZP86c1KNRLr7pqJ4xRPUZhvSNNABmm092A
u1FCsXA2ISQBYowWkEMtZqEHaUTzxHmyAaYiYAQLkwcGSNtt197aLk5WXW97R/KhPgW9MPZ2Ee1R
wKdI/Kgh6k7prWo/yZZer5zDOGhfAXYn9k2NiTySk9Mt9CzsD5HxTdM0BE097QTVIKmzJ1BGvls5
e8t1tvLaA30h3ZPhojxLitgooTxcdTKIzmQffqJ/wwyWFfrGMIY1Z3dxhk6x0dUAsSWrc+CT4ikk
WuqYvU20nD+1EgGNelRR7t+MyP5qEeFzDUYfGpRSJ1p42dkRdy2Y3hP3N8KPKZpPWPqcJ7NKTqlZ
x0dSAL6jCpXEN4Uzcj4bYLHQR5J6S/5m3j17Wroe9Hhc51mCi64pPg2WV+5Zn+4RRejbyBqPva3o
X0T9vqRv4hZ5fYCoLNemGfPt2MDQYPDmp2p6QfNcPyekP/rmeE2sTYBF5OZlkBYLkq0jJ6VUTFcU
OCZTJBwb8aTGLWxTHbAVACMmm8EihHd59JDFb4uU/kGVoxSTEawpxxopa4JtTUidtJCeHNpJvo49
3iX0UhNgsW4iK4saodJx6Fm+bR2YR43LPDPjnVFZ5BCJpW9A/nCy+LMa+Oas9rWFU7eftWIQxKun
/kkT+U/V5p/DUmx4Sb6xTJ+jW+/KQzV23SPSgyezRrdHnkBHaGVp0W3RAOmIbzKdjHNeeucOedxe
Ce0L0lZUYCUqOhXiQrPciETtKTvSdv1u6sWzHJvnFjvSJijFrnCmU5yVnwutJsmtHre6T69Vjl/0
NjFWBVKadSxrfzW3Hw3rpx7vB/CQb8Zn08+nEzbpdV3vS9EZz5H6GgnLQmpmf4WK6e66uH8EgfPL
SeJ6N6b0TQg9L9MMPhNr2WfwfyA2hKr3mXr0okpf96PrLm03n56GngqjBXYqt1C6CVat+EpI8QXF
IsTRBOn3HFqQ1GaZuFOB4KTzIEDQ4QdXXq8fVKDvixCXoqNeJ7siaDZo2rPT5zEQs4q4dfGkwwQ9
BjkC7zEcIQL0AIt8VoBKE8E2ph4FKQ2hONENuZ5qJ8SZdtuVT2bjUdLCH0aOWbbCLtUds+lbMaj6
5lGu68zhiamcux7oHozpoD5bDalNVnpsrDh8Ilki3BpgLh8gNpfkAg7hi2b5WF51CmGTRP6Dm/fW
q++RadfftMatVqBo0EMmHLRUI3O6sRCMhBix2PbBQA0oKW+q5ZrmpU257OZGHydEveumW9/ir74/
41tBfbDG/GcSy3Tn2njAVeFu9RHInu2Qy9wwhzKnKFw1PicMpNNtVPL/wBkuT0E8dhv4spwXXZZQ
Gk7iF4U8sA6IzlJeFl8gUswhhBkdD1lzM+Joypz0oY7Ses0xsWxcE080Fwbhls2qbNUP12nPqjBI
JVDRGwBSsQ/yedjOqEWr3Ob8ZlLJ1KuWmxQv27JTiB46WHXMoa5EoGwfLKSZ+9FDwq33FYQ53dbg
ublEJ9u/ctUNn0onfkh0F8eyn0aPTYo7tImIwC3i6RrK5M0KVXECC6DjJbb0h/amCZqAbmVv4BRE
yGYDlvK2ADWQB9S7UZG2VEVNd48ucnihtMLhq6GUrx1rWViB/eC57jxXGt4ozqPUjVnCA2KXJzuW
iIcm2M1jMp7r4RaUX/gvp/3AVtgQ2vg5dGuCQfQ5HkvrGzr3llqSJdsSn1qDBcwh9hUJ0wvNqdEb
+2JhJMlrkLbYFFxzWoaD2WxqjEwrS6e3W/ohCcMNcSrMVD/bdvrSDzYzWEqs0q/alYoGl/nA+Jw4
uYm4zEaUDFN0rKl+Apgtl7FmCdBl6W6wlLelLExxBVqW7r7RvDPOuui2bEgrIy7ayglAcp3gZ1DT
mSvoM91GQt9k1YZHIa9j0Lsrk+yvIuBQBgHerxqD4Z8pDEeFmi7GZMUPkrXy0IrmMhkOkItg/BSx
aqaCTMSc73anIIBHVjkK6pmS5FPZOyuWP6JqTLd6z+naIiBaxwJnYNLWq1FZ5O3a4lW3fzGrS3eY
swTSapIPx678STPn0elM/YelRRSSpfvK1QvEohIrg8yGW5mKl3DKprcwcMHgxXOwuVUxZyTs7GAn
LkFyZqVtpcApqTmD3DcBhC1L/6RX+TcBLVhGzfDgR3AglD1plNn87jgFoTyWbnYxXGLrJ9Qja3KB
o12TsNKomUsfWYp3MhE3EuKZefnprvO7ZJsY3m2q8nqm1UdbHe84vbVyDswFqDaMsJ0xGFEWJjIr
zAYEEHHCQpnM0S8ySL96IWgaJ3Ur+Lj9CvV3cACHjJMwGXSy0Sq5HIij8/LMuzr5sCWvkrLNEB1o
Ce4oZVNXsacvFXbWQ8Vg0NCOWRkdZbjCIl8MbZv/UHXWY4xmZpk6brurNIDxhZuke5pVvHukYZcy
2Q9Ti8AXaR4RJVAvtkcdvmYpNH/R6m26bgVu5El615Ig4Qd4W1/ITCpXqcEFRdBUzcceOABz+oYL
H27Y8UflGASxbUpwqts4E0BLE3lFBXoxDYotRpXvE/LllhiaVlHmiGsVF19KIzlEXaltdcMETDoJ
XCd037bNwNdhWhWjiWj7fWhkj7GChQj2DHqy5v1iwmMdtLoBhC4h5o/GsHe5tl3QP+3ramBWQagr
JdzxzW1owNhaF704enLJ7OZhHH2mTS7S6qgmvjtpUeIXlsNJP8dMp+45D61s4SWEYSvxM2/8N7v4
EuEMeHRj/ZJ21hdgEfIiZPmay8R4aCEsAIxtFPPNgVS02HF2mtEdimQoZzg3CWU5vFe3YgXMhQW5
ZZ+d0WI9hPNnZk6bLvGsQnR47lOM2xq2BngBHkY9h9aX7j0mjL9AFhDYFy28FIV2DnFhttXL3twa
GC/XUzH9ojb+GIY5G6sQ7D7SbNzSVbspML4Ug39iekRAguVu6ziYzjq5FlE9XnHJiCD7UmEivZqY
sQnAqkp8rsWE2dpyF6VV++BsqeNb3aIwMPn4qr2q1utwfqN1t5/cKrVPRts6yzEwipMZ9jcC3ghj
c6OT9FO1LFFNbVID7DuGdkzkXri9yzODKMWfpoXphvF1Sb2kocnh1HSD8FkXIUlP9TwZT7Tx/K23
6N90cUDiBZfRLITNDJLqPKjmu+EV4At7l6DeYad7zbTvXAyubAVFC3jK+eRodT/GkcmuMN2VMwfu
FzLEbWhUvDex6fbTrFmMcNAgnTKn1G1s+ym0hpb815Fs9Z7W8QMMPMqNmfFICOqn0NOOdGkKnLc4
fRFqehQhrwiiSUKsuN7fbxLErqcqU69DIrodM7/sOGXOLvNwJtLPJ1KcNLV96gGMt1W2Y3nz3HgF
E4vPADCQSkrsGr5b+gA+KxZpA2uQe9upMCET4sk/xX716d+lgVSz9kEC8JcnR7xPBV12hdx0wktx
zFmPLGIWzquEi80uwRxOx3/HYNAdqia5VUliHIIYNDLe8YOyBDtcd7QT0ekTASimuzJG7dEe1E/W
181OU843c8zTVazl4W4IC/gOGgt3x/lMg8/be0koEeTqP4qpHNAG5dpGJ+by0HUhvhVZQiyHshE2
WjO3VvyVboLai0kYtXKbulBBDd6uU7m0hwoQi8yqPSVgjAMtD8MSc4RFDPuDJiQxX9DB101eEAZJ
42PLihjeJifXkrJNesgLfUYoT1c3zbTVLLTpaho4QOTBjUoYAugTUF+tm77b0YiwXp3ihz4xP1LF
cGxZje2Zh79yzDSHxnpsqWrckkSe4SqQBqPrGaYofbwqoM1ti2OSwzQCVWfbN0dqB+oL8LHj/JS2
1iYPMmvn6uT+sSQMN1MpmSL4HTGuVF4fzFjrln1KQKKBrGsT5BnJfXb02lBTPDk1WE4nwIJJgSsi
slXIbaj0ZIkOc9hqgnlmier3wIcp2+cUU5XauY2L2q3Gf67NBZK0bX6UUe/DTgmuZtBfwsiXn8bW
QKKc68aB6y7k1pIoyojVoo4w8CG3DaakqZ3tQKFZa0uk6OQc2CR+Up2ztKi2bQIgWFMloAkrBuil
Fq7Wmo+2in8WAz3WoMnHbeI73VFmAH4dGmXLvDV+aY1ukfWTYRaqq8tAhuPKjaKHiaN0OdZet8td
2ufJ3NwOfcIktWyXNEV4LGl50VwBUUJ/aCRxUA7XcIofXOozWjhchsZ9KUsNVISKNmDk2lUnYTeP
hjq1sZwBTkF3EkF60apaX7rzgiSonJjktw77YLgRfWL+GHqxILjXJOC3M18GhkTZutFzX7c0fntx
BiNafZVZv6ntFMOXDFiPm0+Vo0W7xEdFYUoLx5XVZbfOZUbS9gGM6NJfF3JqmJmXUOPT/Ir80tr7
NWdDSlwkkzESMVs3XgtqD0vUOvEKLeW8ZBi6qKbl2ZgI6ER/MscKUVRhrsE8+ru69G1qWTTOhxra
aKsrVuvzpCQ2jPghKFkj0L6k017WuypEfDlFM8DZGp4th9gSnzY/DQNswmOMF6NNHvwxbDam761s
s8Ne1BkdHQwsDE1rR/Tv9DfJDMqparZxUn7uk0R76BwzfiQI0END59k1CQ+zJcHzWLyQcepyvuK2
74Pgm4378kHGjwHDxRnL9K9MmRC+WJJ7CWSWJpTZWvUILpsuZ9yfMPbVLPWW9FG0TZ9GD0HcJEuR
D/HRUxfsYDnrRthXbkhgm9e8aHEOjhqn1p4WvIWaaYLK4MPu9Ap69k1mi4ekJTIhTTpzA5HSoOFk
bzijc4SSnKg1vTxfu5j5jIao7XUQ691BB/LkhKib0mvQjuG+nIfZQdlQn0RYQhWqnpJUeIjAT6Qy
ujt03vCzc3vzu76mN4+xZEZdl1Jd1MRyodbSeDPl/qsqa+jmJr53Oy2bizVcuRpFR60Rn+8lmFQM
9hLPubFLvlgFFkQxIQgqli2nG5RZmojEZzdB0m21+mdUOynl1MG+5n3/w8nc/+LuTJYbR7Jt+y9v
jjQ0DjgwZU9RFNVRIWkCkxQR6AGHo8fXvwVl1c2qtHfftZreQSqpoESKJOA4fs7ea58CrGnbJjVR
6mMBX8vRfXKb0iBS0UU2UU9UB1Xw0AfWdMyUZs/qjHCmM/Wbl/3g1Mm1KCN709AyXTv4h1elcimO
erookPSNfRya762Vphs/ykxktzC5C2fk2IlL72J35k0yid0462SvEHFvvLmcMa+H8IYkrm5GcMzB
HZU/2lZ+9fvkMRgjcYyiZNxiPUPkafbFzgwqsasKyMON7E6KIYJ5J6pwAgnq/OqQWNxahQsBO203
QYB6IjE1h1vgDeu0MAjezrjCwabrNnNCNkfdWWQ9+EuB0aNxbJR7jrO+OKVZeBlKc+fLyv0Y1Bkg
i3/rFPSRihT3iZvOPzNDRwvPj+NJz/WxSyDUWF3161sMH47+Z6m85seKXhVYHtcP9yYvchtzwl+8
AQSdfXXHcfg9O3A32DEhjhP9obc+KbiSSzvb9P30mJ8dv7rvoTXe5lXu7NIKeWrG2bym27wuhk6f
q8HHq26Vj/Rt7TVsI7mhmrpiNU1AvhmoBxLXv0Vw9CaU0qc6wiPRSZFsSSW1obcDHZgALN4U/sjo
Q0OdCr31ZBZokoA9hX1nMtkOmO0HUfw8MZJAqos+pKxIUq09d4OqmPhE07qdcyXOIbJoYPGDmJ6m
PFZHN9ZEzqYaqv3SeiSjG5d3e29nI116Y8oQgKavNZthAlOMlz5k/uKj+QSUoS5NsogXA2NjOww9
4dtGN0PwqGQqT99fckNwzDXFYy5DB+Wm+BWzR0U4jHpuNRjlx5TeUSVXt2XmjT+yBJh1GG9LKAYX
p8yCZyWCJyLmhlPUBFuvWdBtbkYzDrKFuc3i9oISrrnYyt8HoZmzxm9Nn7argclGBvnvOuhNCEwz
F7JGnZ2sME8MWdrjNGsKkipub1w0/1Zm3NZ5l1+TMc0e9Kfd1PsSiMGVq7N1W04xJPR6Lww7fTJR
1m8La2JkA4vgHFgapm3W7InO8BFx6BmKBIuFpR/ZohgHc1BYW8ldr2PmH6avk4P5c4wNsqt7VvvM
MZ7Klu/szt1MrRWcpyKDw5ZIJPcaRohlvyd152+tgqCNyq+JTPfp8iajDdvFQhZRjsAcwIzjaYFd
aNfEvYvkMKWY5N3YCg+knyEXmgp6S4UPJ4qw0w2bEQ/Sf/1EqNG4H6x418aOfCzltHdatHokmN8V
ZfbewnBYTb1qHktQ/CVYUmSnXXpSlesf05JGoZXg/q+NeF+NtnmJy+qFt0BtxUwJPjnWvRPz8qFn
UMuXRQEOA9x7V0qxcaiI92h0NdkDOxVjPQ9qoHVTbnwaQw9nx1fzTla63KnkBaLSeIhD4ABt6fU0
VpNzWGbxOsr79jb3wfCHY1fc6ewzqMgh9e3iI2U1JQRBb3D8RGeVtQOZv066c62U1chLqo07YuLA
juu8urB0aHX8IEQmvMkb49lRrbprItYtKRY4prY28RjMD3rsy/tw/F0ylN/2MbsLWj7TvQcc4zJm
gORk+apNRaIyljGkeSYymgRCkRmW7bkrFVgSl/0DgQPW0JMy2+Tu2QuyryKq82PlT8aFYf9TkDP6
oF2n78Zh5ZNLDRNJP3HNCVZTXchTY2/DBmKXgUsTXvQjfe/syTB+51Nb7ZkZ9muxbHUGld2OdEbO
uZmjxIkSjrY0iW+9zLmkoqougSXBKzXXP7+xe44LJNlrA6rJyROlPBkOglWjHMQ2EYI3mc3Zc2IP
HCSAjW6d1m1XfTephcIkD9+GC3uggrIbdpSMiqq9byJvTHFP1z0jKzsyqtthSn90A5080zLvKwZW
TQwGNR9rYy2VpelELcHQVE+8BFS/qXGQTcvnm7Le+26LwNaTezuZu7U0p5A9Os27MR3v3YgdZxQ+
6NgaL/wFVOj+tMsHO99mYTVu0fzuKz6sNTUN6ZJg+M7eXH/MRdrvxg4JB3w/byd09hYt64mUIRnG
rfEQNT1pKP1E8vMoiZrrJUwrUvPYVD/kpTOcmRsY+3qAtVQvY0fVcNkfSOMJBMixcqlYS8piJDHp
SnVcHGh2+Xjrp2BVtkDA+4bUBsOj+cR1uLYaNFmy3KZhc6rdDn6KQjbX9/jNeE1oEtt+73c05KLR
eukXMmY9fNHAzA6TmOJdOBT+2lJaErWAnN+xW+dWDdZJmXN6YZ+s2AokcM9iAjbJmqowi0Y0XFvX
eqah39Pppsd6cOUwPYtUpA+ABWkoE+tgyulpaFx+wkx8dGWwk9RSniWweGb7luYCRqPUYERSkQoc
6g5dDhaayYrtZ+nwSpHwFsLGXuPQ5h189ctzMnE0qIvvSoi7NOI2mZF47w4eRemNa9k5LQtT55+s
ZfEspNkdTD43g0wvrSYABqg7NjpNNLA+Sf+uOPWo+XDRwjAYMQatUFAHtwyxbiqgzvc9/Yy1N9Lq
bdoU8ilyC2aapHT7bbKZ2XDdgm/4EXrvY+S1L3xY12TwB+YVEMpcp0Nd4I3sO81Y4LC3r5CjPgW0
krvQ39tF0LB/ZgOkwoD6wyse5xhD8qj3JYb7NwKotkORPBX2UG6Nzmvv56o4ijol4STO19+TuSzn
VFfW4B9aC0CksBO4QjWp97ZIT3J67gQC9KnKAxbIfLqAX0Cg5Q1vru/wIgNIkZVzMNgp3ebi00CO
u4+6aMNQAphV08kNE8xoPeVefGork5XDysKXAoqWH+MeKS0YkqS2DttEL2x84DIoF0S0aSZHwbql
BdsOIOX74f45Qqx0ckW8KtIXSqd6g5g55YKszW3nzQc/dBiVGJ5ztMviilR6PEFvGU4Tk6KxcZ2b
bsjqs0awsg/8+VM6UXkybac4fd+qXFWehsx6iWqtdqFTzTcRaMeb71vj7OAMNSZ6SXlzlsR0eh5G
29ZFJ6CtcFrbNrIxP4lQTnfV44B9iEkyH3PZx8gS08BcVbLEr5AB+p90pNe1xMauI1+svnnJmvH9
t72sZLz6NKdfCLEutQi9t4b9ShxYb2qU3aOTJ+okhxrz+6BWyjPkyYHVin2FZmBTzWe7b4cHJ31H
lug+tSLbiykgi8zszHVxqlTTbazKtkmx+F0lxWtM5b9n/EBXF/U6F+VZ7qhtbxiZUX8VyU0Sja/C
JHTOiv1xA7WZTWSRfnzrI8YIOkQ4JPWZAPIIhKONuhzkG8prH1Jj3D/HQWrfGjErJW2oj44/JEWr
t0JN8dtqXRJgXE5jbXqLXqU99UK8FNb4iDyPEKm0+kqTudhbobGZbNciocs9i9CvwGHi3g1Et0kJ
MoMk3RPYIIxTEMKv66JsMyhsvKKi6nYACG9UQKKi61wjfO83lEnAe5ly0z3l6tCSbP+nRFbbd4ma
gH0saQelsUQqJHm7zjvSsBQ+ui36btJFC7onyUB0+lSSwyPVc5f79TbyWSVKM8R4znRqnRKCsM66
Ilo1Iw1zHZDoEw/EDwD7hgFOahqjvcp9gOiXo0+FPnVGAxlenYZYHZfVfh14KFISmdMbLacPpOH1
wXRvIkB/Z1pZlP22sU0a0776ufxV1OiiuG7uCyYvRdfUqN79BNclPd3ZBaBRToT7LfPFAQlCGdN4
rvuDM5jmwSg+MbpU+75KLjEN2RXOkubQNKDBvWGfdan8Gg5NpbcgXrrHytYXPx6g/oLw3QzgJneA
JbxVksHajDPQ1DHXn0vdt+dUYFsuqteClhpcSiFZX5Ra2Uq2uyFklycRTUwBEPlDkLf4Xjw57sYo
GFH0Ffl5LLuvMbXoS4bZ0ZnktbYYkdQyg9spCHaCbkZgkXJpqDKupJK2N54fWGc2KA9kHusb5eo3
oqzv7Kop7lsQW04yRGeiJ+6nLp5p1OZwAKsCPiAU0tYsTeZhzJ/Y/92geRzuDCHNo56bx28/QSus
ZwSe1bFtqYuESJ9SXfWHufReWiFzttZywqVi/HQHrhRFnNVbYwoC7DYDNj2mTmsvt5zbsm0/Il23
J7LqFwGp+6fx+X8ryARog4Nz8L9PnaCXWP0rwuQfv/DPzAnzD5cZHlQSMiQAtTtAUf6BMPHFH74F
QFkE4E1sEy7JXxwT6w8CkG0PUIT0+J+LL/gfHBPH/wP/nAkU2vkn4uQ/iG0X/24w5sCHE+Lbrist
x7cgp/zNjxcORtTHpeseyxjasy+mS4hYA35OQ5swcj8dDFOp/+n31iNLFBiFQGQb0lFe68AvObEE
RP8hCrda9MeaVVNp7g+cdN5lfn8Pn85dW8PIKEVipCEkfOMGFIAWtlTFCIsav7DXc4hW3SlYoahH
jnN6V7U2STc5BBLXfMsyM97KEkZa81xW8Hfm+FBYNqiBhkzNprP/B9zF3+Ap32+JTUaIy7tC2Da7
x3/3jQYd+eDWEIjjTAv+EGH8ZhNl3OUQqfcEze690qZd2dD05HpLWGF8sOfs3bBoIUAs2uiJV9oq
tNNdwNKWRtTjJj3GFI8iY6Od3xsEvgTe64Qy4X/w8lt8fPx1f8E6XOE7jutbwnM9U/oeauJ//+vD
2M6V1yX1MYzC16IOHarM4qEYPXNFqki1n2brUg4/yoTJ67QYJ2tJAqrQ/g82EsPe0ojriBHw1sOQ
12tJL5YmzwHPJAa+1CKNz93YTcKyWX/iH5UolKjjKiwTVUQjsXHzk5NjGyxQh1v2/JBYNZoTengY
kJuVCtkJo+jbqmo8TX30A579ORtEv4pH/9Xuo6tUrVjTvTyicMJl4R0tNmQnz7+nr+rS1gITDpr+
ClaiD+eD0dvHwiDfMfFnD0Xslp08EgkW6CwB9TiLT0aNNdTJ/msqUZv7aMz5vTUMG9+w9JYsaOy1
HpI2r/1pI69YLyG5fhqiG80jhJJ2cciF94O9Cz/X1AwJ2cLS31F1yzzENr7ajtU+JnfrEufdQdoS
4mofFLRmYVdGnXnLGJs2RAxxyjVp5AvvubRRq+uxIGWSBzGovUkvEg+iKL9o66Qre1hslmW+xhP4
kU3PqADEKhvFh7/kJUDwZsZ1TyvsJEwlMNh04SormhO9WQi46ds8e1sq+ZgIACyOjWBvkhTNuRaz
s8PRz3R+tveyLD9mwjLWID1Ncr1qxIP6lesRnyVE2nXdEa5XV3QvBBoUDXEUvta6aGmMuKmXrxOS
Uy+oDOq1ZSNBs26jqe4eMuMJ4EV2yLW9hdy2KmYYaTDzIJq3n8s4wI2hibUzGwQ8JoZXAKRHRwTM
uC93DHkfIr9Ecq6mt6K/araQ67wuX9Qk3nXbfMq8xlrZvTL2povUlj+bNHmwY7IjrCS5IJczeR/7
H16t3mZGyyKkFSIhus/GTO3TbVwRntSM5240xatMku1Y2eeaeRjMNhtLCkLQTCPnUrTu2GcXHD9d
RtacP61qMR3NuN7N7MwysC5T3+1jCJFQyvetkZKWR4hwpr+k/eAE/U0XFNfGCnMIkOOHYbnbuuto
i6bbWfOxgPCDnAR+D2PVGFX1yp/kezzJfGPE3dEtaLngaINgIn74mXzOM9KlwDCmKja38ZjCPk4j
81AKukTFdOmT6jH1mo/Kbt7Q2+5BrO9czqRVGXfvrX9ALcPTSQxIpX9oLAt2fxBaqyW1RwYhC6v3
PFd4XmT+2fj+b2gg7zqfGI85HyjMl7BhFnTG7etmDO6T3n1N+TytNL5kYXLKkD9T515H4Ll1H93D
lPkKXV5AKT7ENGjMiDBvy/DRT9U5DXCgm5TMaFgec6G3rcCLadkB9VHoIR0q+n0RWb9Kzjy6zWOw
IvLtigV455nI31OccZxDSbaCakri6hiSQmQyg5TVo2zzHRsEHqPNiWHwACGr3LlUpUcanrHikR8m
6d8nY/aQetNd4BhoOoINPCOKSbeLtjKn2gVsWOEWnpKMjIaoYvZUEX4XdsdUxw0CmU/bLW4pTZ+C
CaGCN41XRUbJZg5doOSDSXd7eV5cK+w7AaD20SGa0488k5vl/J4aOkWaU0kXyRG03tZJza1Fgizb
yLe+Zrw4A87P6XOt6hCcpkErorXuQ6AYyx1pIF+zYUYiiF62JcPTyzfNoMkbhLDn+P67PzoQVk+U
orIJmMrV/et8nGgArWqLnDcVLkLTcZsE5jquu4a+MgJAk/yJyoZGLj1dINBya0Y78XM4uBbgpu5o
2yyZccuYpLFIoBLDBSAyEGrrh+NuRapziP3yzpPVjyjQpyxxXzEOpqAfBVORD3p9yaZOCOFNQPqX
gd6WXUQidexvMAeyM+zYWHatfG403HoUp2uC9ZB7Br5H60r60AjgSynnhUbFIc/RE49EA+0c4Vxy
pV/CeLz3ZE83vJQvVoPCJ2tIOpXkF3bOTwf3YdXi9VtsiBr4xKovehJiuWsK6kd65rdl4HMNhOde
xM67PTJAVDjnUw3/MpgxKgqE0GNR9StmWyvsfwT0zP3vkbYWcwwEIcUng1riIHDWHRLPAxObcGlP
Rr2rnF7t7Mm9RK3wGNEXxyrvnkfakOCFJ9YXrj2TxWvOrC9AWrRhSTvF6Oqv2HC/ka7hbOjLfCii
ZnXcMXzr2LqBbWf3QdiOQGEYmudCwjS3MXitenyP6440qiCYxFlhAB0m/yl1R5yJ8rVYOmkd+XKb
91QlHwgGaES4zgf7I8ayoFwMG9mfGLu1Stpym2kJXMwucGtwKNIBup99XqDpRB5WV1YWWCNx0up7
QfxEbLbFihxGurDKaS+xjQ3bx1B99sqEMUIT/ZwxvNdjPxOKgbF7OeCNptFradEYRa1vupDnQWT8
SkyyiHOrMld4CLG0Qua3ILVHS3BC6yDTcZEQJ9FtHx7lmPdEFcl7EwkFgOLh55w4xCgj/Lcn+xrr
pmQQAaIB9vq6k/J58LiCRv6N3fZ3SK9ETAJjhfcuNPhrWbfCuf3IPW/eg6Xyzzs3T89DyNTcZ0tY
VQWpmPbt0IqnHPmMbLP2bXnr2hDFzvJ5DAhDorr7ORucxEVsvg6SjhhNYSy38kdkFU+FRC3XtRBt
K+tVahsjp0BhK/KffcmcU1Ftt4lbQW+D8p4b90PXvwNwnteQPVdDWF490M0oKIC81XX1wvR5Mzj5
HZvhYzd5j4Y9XFKl6RJkz5SfN0Y3PoeAuXBJoJINyau36LbyW7TJ3ev3q+PyuEbvviow7R6Xp3VQ
x9hZ8MT04VeTjhzzo3xRMnnoeYWeaLZDJuhd3XlTfTECzR8uhg29Odj9AYNDP9mNQZDfd/3n3BeK
8WTX7HF6BibhC55CxOE2w7EtJnnETe+s+6F4cJbgVJZ6CxY5tKgr4I63uZYIiAdiXA0xrp2cOb7t
EtJdDky9cMjeECuJjTYx0oPhUfkEutpBVdE7f062QhXtqUI2kUvbxoSwBAqUNupf27mxIO5udUHK
Qder20zkz1bLWIVYth7NofPlt6l1Ggi6AsAyMI0qrjbSEtI2CMyKYe2BowKXODd8jB1hwplJDsuS
qlnibU/3HWLT2wCZHnVJR/548CuJkJaVsxmtfRRpq2wYktvJnu0NAuMBLUpSEorF+GLqzEfkhlwI
o+ShLjJjnwWGsVIlTI2ePgmBVogzmyOeQiAJebNuQu1sFKCVzUjw19ZUJEzng3msJRIl4aK17Y15
VUZi4+VhcZZF/RTHkkbwTCJMH8cnHAnk42HpZTpS9CxpxIMCWM0PLWD8fIW6pNhUDfbidsDr3i9f
zO+w2//69vsOa/JOEKmRiC53DktUkVHCLPu+889fcO5zPY9URua/PsT3fXgXehQpxn3dCXUD6S/Y
TLXJtd3Zx9HsHeFAEZ7Zg/hA6Vqhw7GjiVqZA+b7i7085/cDfX+rRjhSKWOKekmkGr9Nld83MzNk
fxGqdeT7b+NiEET9GGKyQLsokVQdFQFHhTZgt0hAxMlYiqNEc7liAweDqi2fpMA5lk7hs3CJ0v5+
+OVhvm99P0VE0GS2+n7sfLH6+cIa0bSzMEVGVheHaUl+tQo682M93CZNJI+9HLZ1ESHrTa3yGGiT
AO+giwhf9QlfDpYdk+OqvWM0Bz8R84lDJr5ow4ovox9bTJulZB1oIIOr2lpHVpPexWGUb8fB1oBf
AkQ4IY6GkYvCGCJZklGUMwhAA0QFQzWX1/02GiZ3I1AibSxDuA8YBhNyZjBgRIL5wYStHhAozNsE
9VdRQUapQqCltGLLdZMhFIXOtvX66p16pDqKKEhusTG9tEgTqBLLbZ3bKE6L+my2znxvFBQPPlTU
GDU1QGflAsXn+Rt3jMAGu2/0F75mPWfHoqBKbXR40xm7vMnVETGtWglDiccY0U8wdZiq3Jn4mYb1
oYTtDfqR6S1myPx95oLkpw68QtUjEFjWWQhhzraO9EMhhD7ZmI+21qCfhGWT/jezmTKLqdnRgbVO
Hq0OVPHRxcK5R46re2SPD0mtD9OHFpUU0rcOxqYsP5moInYJ0IdyAWuMomQ+QCWW1lFzxVwA4coI
qC6lwUIR9/mrlNFDFTo4b7KUGPGkj56Hufzt1KzfAxYKa9QY41E83jBAeKN1Ou6Rvc1nDhEfOxsp
aIjlowMECGpM6Z+GpaPer0iWBcXZKponeflKF4bt3qLEAYhyn2G7oDUafbpVOx1VJT5zkI6nLOyz
7eg1eDzaBN412V53hsOsMYxGvels72aa6+nZ8JBbZCVR5aSuPLpB4D9HRlMejR4VXgXUll29dz9O
GoFVpuZ+1adUrGXq27dq+dKb4h7Haw9YyspIzm3tayK9+0wNBWD78dxMBlngQYgyw8oPvtM2J9JJ
rjl5kTfU5eEMgQRMa9ml5C0xvkly7xAzXY3ZmjxOmDVIKqLZPijxmnjIYhB59PhFHP8YjxGSCbr8
W9jaxKDXryHVCAotE6ajmwbHHCa0KLArqZo8QFEgzPEIRMJCeh8N5LEYTYdanXbvIW9suJzPVkPj
YRbe2avi6GJD9lhFuV3txz66SURZ7uIi/Nn2mXq0RlLOy17uwcGQ7WC5vGHW/NaD9ESpg7ffrOAh
ZYu0qTq5HLm6YUhnOlewfiSkuM5RDoiMZFz+CGcre5TwF0iXaE6DYgtqghdSkgOiX0B99O1PEV0Z
ktIsnGhtGQ537ki/xPfGh2QCqYjNqgEWkrlEeC0qBBdEQ9tA6rGxUJ1CbGU9KaKdBr0Udd2vNG8B
+47+W1g4L31AJYO+aa8Wl5HmyI3riFDmqNrM3UxIGDo61ceLp2emOFqyLxFDvcMN6x/rKNoaiO00
EquHdFJ3oVMgPC7BRBAdt44Xz1ppnJQ/8eqcIkUI8TKbcCWCtIAcn+Y3dEtpvbRypKGwArbansSQ
dadVlZT6wU2K+4SSxiI8CRGxNzXIOTqGcPFYgos1pgv1dLpDFbFEuOznrAsuJlJyrtW5sY3kdBdm
s32jUX5y2NgIedvAu3M9BlVCl9PehHEuAIFfXWN4bXvLPOsfKAKT5w4bXEaX4z5E5WuPFIyF6T6a
kdNQVeUCEpi1rRkuZZLqvNWMIzqPrNbCQYswAjXYNKP/MyqKCa5HV59Av2ykO+9shc2PXulORT6t
NU9cp6BoD73bL7NwXMR5GhyUyTRGt+Wtzq7aTs+yD6MtAIHwZjGntOpUVEBh5rw5MUowH+hZrvyG
g3OlJnAnWGOC4IbkqeDm+1aS3ILCIKC6xgTIDJWbI/GzdNS4OpJaS/LqYZj64pAGatqiGMJ1okdi
rHNjiRMHDovvTRk3eVz/JkJy2jamYd+k9IuZ/gbdNskmGA5IyByizJebiVoyt4HvE4B39EtiGS92
TkrY7E8t9QfnWtci+l84SSJgA98WKRFaLvibuCEpUeJgZIexOD74p+8vU4O8t6PVkbXVgGA2seeb
Xtr9P25mFdRek7h0E5L/zbR8+b5lE7XJPrAd/vF9O+XJxkxzhOOLf14A5sK4yK2SfTgVPurrGzx5
DvsdCFHLHV0S+etqxAKgl8IF9ahC3uwFoM8QS33/W/hduvx1t8e1fxs12TvLvLeGwyj/5Xe/H+D7
y1+/8LdvTQY+5JPrlLF+xB70r1+pmUJtotJEn/Bff8z3vZa/RJH/y01L0bJ14wj9xPIX/8s9f32P
DwJ+S0P27d9fwffP/O0pAh/kwhjFEIuX547r0IOSOC4AqH8+wd9+4//1KH/9CEboC/NhE/o1xyML
IcpRMea4iwGvrg2PKRoiaaisy9218Hnbh4AXmSIiixiDeQCZ2dTxRS64FJqnpK9+f+8v/zg2Ia27
MK+2IF7YvMGTIi6u77iKTpj4Sv+ZsLZqbS9HAOfVV0DLZ0sgWmUiobeqG8Ya3BFhL1yFGm6Qb+dP
AXySIhzrveEU8XTKcQ5CKwhcWgCqukmF+T6W81H3w8+4gKRmx2svIlvNVmBKyPOksOACObnQeeQi
CeKYSnLqdLe/CqbaK52ppySRv6EpXwK33kQOhiMr+iBHCplFDwIx9X4j62365B6PrslMH0mc8pIj
2+7XPlFkXbpoXQrn02tQjNLwaVemNj46i9c/S8CDszoY9fiVFQXCATWOG6IyAMAzKV7pdjo7lfE7
9CiAA+sJidM1zYbnuJ6Ih7D9++8JQhkmdHjz4csZ3E1UsTPybPVDC0L86OS6fn8BkXsAGtKbdIBM
PZAVDgQNJOo6dsaTjLMTicp7aBXvyySfphdzbGdNePtJumlIgRjzbMOmpf5LO4avHaHXUVQ+GRky
iIVEjN0sqxHeueJiu90LbnkI8A8ir1/Qmj8C3yOYSIh9mxg/GyCmm6BJLnY9PvnWfM2qfjxYgiE5
mJ/bVjcHZeibnNotY6R7o9oQU1owPRIS09/14W/MmpRFdUZOycAGGcreqoEPXEdOvkk8Ei9Z1ARp
dnqlxUywnMVuIMivo+OT+zjMO/+kKbbW8N2DTUAfIlhgrZI1CacM5X9k1I9tfZ0ywo9ttqYM0jLf
eZ+MYVeP4dHqwrvaHQ5BH5zbEpVj6yzl+Z3pp88CwPNKVsGTHDfpdK5dgRWhP9e+e/AIUg3a935o
BO1N4wtZz23Wk0lQReJFpS/KTn/AFNU0YTtn7ysyfDrMC1DJU6rX5NG37cXzqT4rAKOrAIVpz0IC
7QTD5tQ5cKIQz+L4QJ0z2DXu2jCYNrAvjWXkte4UQ4jCgdAmlDseUMWtoNuTW1JRyEfLRgbF3MI6
+KkN8mlnu6/WzcHJBRBUo2TkkGGCm1PeQDVgzg4m9oLs1FFEBuvpMTASE8+m/1N2+UVIDG72GGZY
egoOxvDB1qFaIdKM1rQUn3GHTVvphtekIgvLbF7YlB3ZS3irouezEwiyV5Fw7xOc8Bs1uiln+nyq
4vxXBdk1zp7QFv32B7Pe9pXCQJonK2fOFjia/Y7lwwPYOm7mTKVrwCsko+XlepYeiBKTOHhJ/97+
UeWapmQhaQTlCRMJSIsrc6wBZROefchwqmPMQzwAcl3N9WmQvG9BlL1OGD064nFoFJE6xlugSgNt
ePmec5Hb4VXKUNkUbFqQFFh3y38YnRJYkpwtE879rOX6ipP3mQOelcaLObR026+yDihERcuuzuky
6JmLY1XiXtZjvB5Ngt8TtKgVHEZaDCT6Dgry7Iz0TNvRXcGogKuZlFQI0S1p0JMXlBsIJ/Y2j7hy
50NJo/itod1zaqoMU5DvTLxa3NpV1gSMbweif7PXxbC3dQqE1Y6un8Jclmu8JxdQurSbjNdilAyo
Bs4raIvYxd7tKgj5e3kjrbRn/uUWd+xWmGqFT+jE3hs3+NL0Q/g0rHd/H+kRKWixxH2Nv1rmkDrL
HhOgXnIofbAW0XUZSDPtApZKZuIe8+5eD3Wy9RCsrAhQ7NdD7Y/rMKSktzIYNhKqwnoa0qPjY71D
sQuFqF1efiuTjV9TqWvHpZMn93kdsmMW7AdHx+MJMW1DTr1v4Wtse6/+suuYTB17ira1eWwYpOl8
iZ+zBTM/8bv32Q3X7sntjcu4NOzb5Ywsu2OZQ+e1u4UVEeLBDYwvO07J662+9NJPt+FFM/3Q1ens
o3Z3kfXhczSSvfQOAV4ZUh+nr5ozSNN2Niw0kgmtm3ZK3lDtIh7DEF46G+Q0d4PFeBfh9irjoDNp
nZre74yWwU4pRgd0ZLCTlofYncsDOye9LtjMwD/0K1wyJMNj62Oa1iUE3kFj36TZl5MjNXXzmY4g
eJ816OGHWftfGWuoMtyrxKVXzJwNtmVfjIJg4c4SH20DEZvzW6/bhr8pr3jTDQeDJ1YMIli7tVeS
GuGj9uNs591HVbSmREjr749CPDNYU+sw0LiIaqzlGKz0rgiMR5/Tkjjp1sL30XPYh8F+dALwzTA+
jF+aBFf6Bkx2OtcgfQkm56oY65csv+R4nYAmYE/GN4HNwz53XT2uRiW3WXcHh7QmOHYhQHfnwMT6
LFKKpJrUA5aE6M+shv+1Yhrb9xAs/Pdimrtfn/qjyT7+TVDz5y/9Q1ATuH84lhAC/prrmdAPebx/
ZgKZ4g+Y3y7ZFQhryP5A+/DPYCDnD9N0bIIhHAj1aGe465/BQOb/+Q8ENIQH/U1xYYKrMNH4LKoc
x0Px8jcJTe50BlO2GMN4L9pxitd1qM+YPAoc+RDQvm/99eU//7eIJDgEhAtr7f//MFrE/5e7M1ly
G9fS8Kt09J4OcCYXvdGcysHpKW3XhmGXbc4zwenp+wPkstJ5q6vjbm9EBgOgKCkpUSBw/sk4kMIh
iZdXK+uDfq+6VW5y+pmjY6uQ+tRB1HjTRcWbqCCXqAgVU9yajlhggW5P3ftkeqoDsM9qnXxcW3l6
YJqfSwONqudB2XYLea6q7mN5djBdyiBDbJwvUhJVWK9UQqnCoXIfjwJCyGqP6xGZ4fuInO4GlyJw
G+waDfvDIJNt2bOexpnI3nSKQjJ19XKOqvG+yManoOpuiqLzcI/qzA1ieRdKMtkRdqcMfg3QQ+bm
ZocfJoCa2MXlkx96X6YJ8YATofZSYV6woP2zKyaB6sP4XKIjUCQYXKnVeA0QaFLVK5nKVbwPWUIW
Y9YMJCRiPKuwZd7mNRqjKPDla1FH42FIV8HMGWx+ySpYoj0VzIOfBXJLBg/xSg32pFl8giotbxxj
/DE5CU6bMGVzkY0bKTFbifKiPCAKgKjK6twunmJVAvEDYq5x0q5t6M1zNeY7YhPSTYPTML5f1QOV
uBArD+yLUgwoquVblEwEAwTMWCChF4fVjcnBDJ7CuAy3tQfZc+zeV573bYiBex0hhvslFYjb6uKx
S9oEW5PDWlbcgO3w40jSAhiAy3jdHHu/fLM2wWcyqfutY2DIUMUtRQI5QpvtMD7FLORmzo176qw3
Nh4IsG3sP8e0XfbTzHWQms4f+KiD+k9MhArvSUw2qVeVYHokYIBIH7584iOSkdkO3xtY1UxWOnHX
F3OwyxxmILkSD8P9yBW81lBKFuGX0TM5+SYhhRTQqmNmvjPFn/WIICNzvxj4BB8KUTbMwhGAdHl7
F4ws6h1+kNy0mSrIIufbYyHVlKG3q4LM4JJO2n3qOa/XufLOpSshWLOYAGtEAkc1aJzwtoq9+qmq
/ebEqg1ofCT2DY3kjVfa+74tIQxDUbdW9+28mAHB9iwgiwT9trvwE5gheLag6p4/IQQHIdrKOoL7
6iHaFlbygK4AL/HCOJkebtz8qwk2Ev7Xoiu/AtDvaqelrur4b7Oh+C4ELoOJS/mw8faeu1C8cb5U
/orFdJ+6+9HCVn2iYL2sKN9nuAXDGwcP6K2R1buZwsUbk3s8qVh/MI/dC3P+uhbjZwIKu5ObE7iM
XfCXoCHHGiUsazD7Q9BE7laCWXGbb919Ntwa4dfZbN6p8RXCihPypbFSHKv7EHLUaZAeJikWE4oJ
l6tqjprbIUp/eHn5luFxv4ZxdqyxYt6nU8hi3hugYBG1Ou0dab+3quZ9l1fRyRAuXrk2brF64zN9
KJ2PaUmlMEutx6wjbm0wQqBxRDFuj02KKQNx9qxjFhnpI/j5ccJPBUaXuEUSQYITFjlzzW+CZCBW
1lXgbirSmuz8/VDKPzN+XTBrDgwABMagEcLXkvp2qTy3cJq01/QjpWsSXoZ+pbg/FVRHCsxji26H
XJei6sFl2bsR2bSQIYs6nxFljUfn3i7nhzmNuDSs9iSVRfYwP7Y4xm38uPdPfsn0xc8/UAQHKPUJ
Uk9D9z72g68E4Ex3nXuagzw7iaj3Yb0Eb2t8caB2gchPZMS7EnMm134tUmhQ2UjsYJxTyDVcCjDO
2i9v0nGqXketu8X8rMEhhiV59tmBllTCBNzGBoQwQZZVNqDFTpxmwtg9OvQBC1Zz/d5g4EBZZDr2
Mxoby3H+IAZn28v7DlcuZra7xsmbXbMgFUlKFwrARoKpbFPkBVsL2HrT50zI7S59a3pyy4QLhEB2
Luij8VU61BUwH7e2lgMmVkRpurNGSVk7CB+JPI9GIz4XNaFzeBMk6PagCxgL3uIzzi6jpGSSiAMC
1mFnS8feLhne4Py05lVOd5jBLPs8+2axpotc59ytlFtMr4LWUxvf22n8xIDEXjDCUJp3dVJ/a+rp
NTcDEpFhAWUJg27iFG9CgY40ru/CbCGpevqRWsp6s+y+Jx6MviHC8MEafizRIs99nrzPhr45jZKI
dzNeD4M3/MhmLN6MANpc4Dt3qdt8qlxznxP7wG2PRR+MU67yrJj3RhT8WAdKLxVOnlg4xjf9QF4a
Ts6lAcceNjGfbuG+Fr7hPRCPiAHCnNT3iWN+nWbrbbcsd0M8yZtkXCpoEYchjvtNaBVPJlTwc5Xb
43Go0FSjQHgMIBG0ojJQiaH3cIlvZeELRBeVUIqoFC14qAysePqg4Yc87WzyHPb1gHlEVH4P06qn
7gHPBDqzolXehpgz7atg/jww8z+CSBP6DKFA8tqxL380IWIMiyA+RJTEYffpm6V8IgxRJc0++g4I
vi+KGAMk74cLLnUIcLTH7WXcUYfgY3L9t7zksYX7RaVFZI+poEYD5/cun1rjbpTJrWhCzPPLJDw5
OaXC2jpycLrxmPXfBgPCPmYZdd/txka5tBVhgVsXNKdWUkcEpXiQC7lyjWl+b3EzUaHO28lr4Mu6
6XbMqh94J297lvrHgSnddnUJ9wix7Rh7bHD6ckStk7LK6KAaOd3YMbvoKLQZlJF7s2AR2I9bj4Et
LjE2imvjkOZdsXHTvcU/jKPB+Mg8EnLzrLxbKgzGbYbjfZ9OpwFLn2iIUOTXGMiTa/E9PlN+9E89
Ol+CXo3PVpalRy0ZZ65AybXAUmRECcnJ2MOunR3A/Lz9ahZqikckdWR4OekIyGr64PUyWNN2tUl7
ljGSX4XyScKPd1j+H5cY2MGey+MyEJTa82VtRoBnzM0aVvVZsylsgA8+vwxCePtdSgYMGxnszk9Z
3TGWwX1BzEaJCnhqbFkRObYBPdAv6/shgaSJv/ZGeoILaM6g9trld3+x0V+mkrEIEXD6reKbbFdr
YX5VTjf+kmICV4Tk7GFpdDf5nX0IXFBA17D4GVFnWNrFPU6Yu6JY9PdZllOL5H1xdaH8RSX7wGIM
lT+e9Tu4hpvanQVmVzZIT5sMuJeZHWENyduq6fI712isQ90zYXA8ec81wBykuGlXkbMMhDDZVOM3
v8+/rZn42mNhCfms2DYOvOAcr9sWR6P9ojSSXYZme+H+vnfd5QPRQtmJcNn5vovs9xh7wyGgiAip
Y+NG4zcHjxb8t0tIKTBLRtIANt2SHLmHTXv0t7esIf+0hth9HfrpvgzR+3mN8R6MvHnjZts0cnFt
N8E8KjTAMcwlLBbqXWZyI1/jBmu2oKJ2QlbNXY9wBXundtv2fkcIQApXZMGipZjK124lpqPro+5f
Jkx7EKr6B3CG8b0xu6/rrnvIiyQ+mbZTn4Sqy1Xc10RUH5IEC3GNIGe15+Cxa2HEYCDc8Vi7swQ3
+fHWrSRZg5mN7SU2kiP8QUwvbe5EFo+HMW+/C4zYbvvMbm91CzPD17YrzBvLoMhe+5PKdZkWZgsU
T+J6+mgsJcb8+XLnuNJ9wCum2LrpgJZ7kTcTt02sw8lxysRo7JmkP8xlDqpKcAPVoxD6ns1UzqoT
sTWoxC+mpFo6QkaYKPZlzhKduFHcdb0/4NK7pKc+Wt8syklozlFFTnhazf5gw8Vu1/Mw+m/xWq12
YerkN1HWiqcysB8z09nO5jLscyvG+STz94sJkWcR9q1s5uy+jQJgfe4YZn2HEk48zm2Cd+6S3Enb
+wwJLN4IJ1LeRfX7tl+D27Jp37kg2BCXfQrpb3sRrI8rtmz7di3bQ0CW6T5E0n1MLawsSWjGzjPA
NQZ7lneiJF4mYmVxqEbKfoUwPw7oq5m5bToMMR8mMlgQA9zF0URIT8DktK5a5glqs8JZv2xe7Avy
4k9AMAUM+uO5CUZui7GM4hKQMMeFTu0VCAPKmvGsaaoZBC2azqKoctixv/pjmaY3nqXWDxZyy7FE
MFxV8Y9MrCzXVmrQZ72pyxiBvT1at3Frf8HSRRV8HLJVjLbvzmFYqiakVNBM1R9ahGj2igsClGQs
C1CLOdxrT6mb7LrExy1APaA3qd3uDHIcTihHcb5lIHdPboYHy1xiC1Uot/jSiWBE6eZYxgH1qP5j
ovy1td32dTMp73ndXQzjTeu43UH2kdjKmFQvT4VV6NfQG8HAzgKE8qB6h+tm7Cjpm2Ni7LSNt341
jO/Jx9HN684Q74LaEstxVGwkodhIzLVQd+pmF5LEE5t3FydzbVp+cSq/+pcDYMyHJTFeQ1Guzyw8
IMgPGPod8Vwgwgy0LJTg1V0Cj6whykNsTbzCWPHjN7tp42Y417geUZNL5C7BmvWsN4Y6He8ub3F1
IXGbGSOhJofcyvhW1FejW3Npr+Ye52Sbu/a5U3EptgpX0a1GuCNQyOx/kozge7ugjId0CnpYI9f6
tAQr6vVQnLgvwAqzrfacV5TpCHqhb3VGqyDgFYs5G2CSlJdBpa7oFpp1iWZb7iTkn3OvNrpVdIOz
B7WEf82hkdgNQ5mcU5WCoi8+3UqDlPMe0ThuzazI8cjllGPmOuZenzhfkroQkatkvp2DyHDGg7rU
ZOjOzWkqC7LETI/YHMhseuMiUzk3Ksdl6qPzJOLqqHdBe6l3IcvQTa74ByPggl1VzTlQV5CpWrqL
ixg2L7b85mIecICM/qYdbODqTF2ZmQCx+NlU/YXkB7IgSiKDFDstjA0GyV41dV9vdHc1wK0w4wor
Eh1ZhqdqDYYEAjOEMjpEKv/AYMmwTyIUufgWF4BcnIE+IX0u81tZm/m5tRVcjfIUeYOl0lkYECjH
WlV19KR3btu1P/uG32PVGhbdKXAyhhJIRnj04cay5MM5qweig9Qm54cCQIHuqFLXut7wm/7ZWoDc
KE7/6uuHhd4Zjvm0hwv95fo8T+Ri3ev+gFVc9+nFq629Xd704vvczJybRpgvTacNC0ZxADq9M0Mr
vSk7AjGeHTn2CHKxN+ESVBt94DhzH6Z6s2xjwSVhZSTxuV550j0iZ7mI1P7Q7j61kOARi9Drckpt
exEjU5lWGDuNAYU+q0cLUzh+RPoYQM3u/KLrmdUx9BhVpoBF6ub68rbdG7vcafLLZ6s/VqJG+7P+
qPVmUh/6tfvikKQmcmOsGNFd9VukzMRlWJuR2Btx5518Cp4ss50SxT2D50yQAfWzmGuwV6MLluZc
mbrZLtZ96mfeIZwf68UdbwKdu6FjFEJ1eQW6SRm33a0t94ShfmPob1OqL/9ZE71wCX7BSjpNxiOm
7wyS3MLZ1iHhI7lDCrRSSNveGOwbQ3zk1keA069/X3e1hlq39CZp2s8Qc+y9pcYjo4Fpil8ao/+1
j7mKOAYS8qw6M/QusJfVhhRHXJcsXGtcs9tZrpCXE9YPuj25xw01qN0UL6zwYLzolCV+QNi+6+aM
iciWmjZCbjX4lpCL0LbT0t057liBlmkmz0PxJZnM8WZ0Osm4zcbmrs/YpJqTaTzA1Xx5EarL0Yvl
z2vSpf52MDHSenZ96+aQUgrNJy+AMsYX3NhJfixM8/bZcfrKFoP5YLqGfXh28etjru/Rmo3AjLxR
dAfeN01ifk/VzAw2dYKf/6B+So+D5wpjwm82gSDyJtNxGJkKsUjVjzpRrRdd/YCd1/4lmvI/FkjB
GR9d6v8NpNynVfUdK8nfkZTLs/6SJoevlFpUeAEyBs/1LPcXkhL6rywbBSxIiWmLwA3BNP5CUsJX
NvZIXoD+xjOBVBA0/4Wk2K+cMLSs0LFNE+0sSMi/gayw5P1dykostk/yruOiZ7FN/pR2+Vn4sViw
wh/y2rwdsaYI12jrRUIs35idruttgsE84FyQkYhkGmGOhWAXrenyoXGxxPlRGKNTf2/MxCg+ONE6
x08DKTywD+YIa9EvplWJ/DvTTywh69mvkSbXIclBiNaWhFkA+oJ3VeRTku7zvPgELwl41p/QDZ+6
PC0w9etTLznMHq/6zcq70iB6Mguic4/I5W2UB4xheNr0JPOGStDX2lMY35Gn4HlQ9OoJmkRilO/d
Rk7puSN+CXOBkKL+MW9JE91k02ox7Jd58bVocseA+hhb2KH5DWqFghoshWOJXeZ6xNYs/zOGOoni
UYqCxX8ZYFUixYwGkvA1+8mRLhowv3VdXHlAiCgTIjrHjOXgBbVIeqjnrfIXwIAqTAfI+hUz6n5a
i8j8AnY9FTdxZ4Db9HlpoVGzCg/GfF7GwxFltr/NhgbhZFr6FX5CXk9e35Is2VeYk8zy5jDK87vG
hraqQp0ApZgOhT0QRk/hlQKIR3gAgakYX0JNQQMWjjaKZVGP/hlxMVRExyCuchZxYX9K7dyWH/ys
jfx38Ot9nAAHE+2hHJJvZp9GsFVbnDpZYBsFahR38FkyuvbwR+lIchyEJ+v7ggLEJvCX/AMOW+W2
bUwf0TAZpCgMcFkOt2NrjOfecV2CZ8CmIaOUQonR3cL4AJA7QDPuSfx+E9ZEt29zb6pwxF3SRpzj
YkyNH1XSB/1ODk4IGEY5r35MMz/I9mOGre+m7QMB6z6FGL9BeOORGuoj0iD/K8I1K3UJlvmBrAzG
ADW/gcJ8GAsUytlg8ATusRBN0aKVhXdrZL2Z7A0frvp2nSnzwdPAJf+bcFu4LEZVK3fjOFlgVwc4
i2Oe2UXRXqACc+8REbT2qS0bxzqICSOifoexbxrdRYkzLE/oqaLmJpT1hO1JSFXf2TZjWxj5vkmZ
I2FbMjhu/KbqbfCR0ZR7/HaTG0rKKVWjhbUbE4Gd13Ws58YY9xsBH8haZ/l6NYYPjtvDj8OSYAsp
dHhoW9O9w5Ut3AizTjF3Jq/B4b6D4+Ug9hIj3EPVIm5Zosj/iiuL935I/c9+JKwj99T0iG1hSBpQ
SWEKfj8/Vvj1pSgw57Kx0UfMTradKeKjM84OtIWp3c+t8spC4wIjw1n98woEeTfV8KrXEsc3rGo9
tNBASVESm+9I7EyORpaa58xOUFyjcDxGYpCYjsbxmZLl+1ESzA7lwX03khy44/5c7KzCIkJCuKyD
Mu9dzOwb0p6ago1hU79u7f6LdMP1G/P4+cDPDE7JNI2vWTlHJyz/8MCRw7yr5jl+XEqQzJmw3o2o
SRSo8Aj9QlIFvN9hgEeNfc0RagxGO6Uf5vdCwKvJfFTZhYn8KugM3KK8MT+ZcRKfCY+LMEU1Mipl
bXE0koB63tKb3Z3FOHsIAyxJy9YpIEtZ/n5tEOrij2B+8GI8Q3303yebqcHbEan9PRWe9dbwzHgX
FMg6Ig8WozPHKPUTqg3NSg2mX813C4wwelTpFpyTN6lffu0XKvTrVHqPpQeRZmwSb8dcCPZe7hGw
KpPsEIQr+mlgg2PhDuntOhXevkwr8cHlNDaZ5Ub3cK/L4zQuxZ7/v3qbNZlxXEQvjvnMZKxHfnlO
nApj+oWvn1ThbNqZwZI8DXWGomrIqr2UdsyVM5Ap1yzr3u28lLdza4RyExqLTTv47Y3HSvETgaD+
PihqME0/CB8EHup/NkFiMD/1u0NhUDKux8BAQYen2zAEC54tHbHmSsSwUlB+MwxYRNrulOxSqtnE
hRDKjNCY+nXHcO5WpdwrSTOawc719tRPzU2Jh+g26A2XwjlLNysB3ZAe86rFcuw9Rur5AZFE8JCm
YrqBuR9to34BAXDq+DBRdNz2ocU54iK2tWA/Y7pTWzioLtOfiWexArZXl9i3LHyN9Q9m2xGl8YF5
/25JyvQh7iBzVtCQjoxX4QbS+3KsumY5dbabHL1ZgqGwwELGVLmnRZJiUKE8eiBPhfwg2x0QryAc
ghXYHq1uDrbxijNXlskS29RwPUCkiLbmiqiv9mdWA+a4AmASwpOTtLRNSbLcWrkrX7vR2u1qF1ej
rikwbrB6B2arR+QRM/6tn8biUM34q4vJmw8yGjEIncD8R14LCMHFxs4nr6nuoY/6TdRgGzZ5d9Lo
1h0KTp9o5ZBcWt9ZDviRuvcm1m93QWwRAh+rEkUA1xhqU3cPyu/fjbmwTkXJ9d42khDJoGvw0owz
PGUBvqAR1Li+wj0NlfonlCU+9qYtj4z5RDL0wNaBSZwpQrPqEMVTf5NmrcXIyKM4YYRbV8LWW4eI
b9XEoDnEFX4v+/VzOHkg0gY1vaybwj1QHPbtkwRcLnDuSMO5BuBY5p03rMMxdUWyE2hcdl3MIQMy
uGM2QbOcweAPRuyiaktR3s7UCnalw8XU1G1049SBPDpzJLCgA5ky0RBSMq8nzCaBsqPB9o+ZC0BN
PCgqEnso8fki06jIV/fGgZW/T9FfbZMRu4ysdJCjNZ48J/hJkx0xEk2NDe1dvlRMnEK//OQyYQOy
MYaDwFfydV2OLbjfbKsrlGCSEtFwVOQmyLILZy+kkjenqCCoQvEZinzaWgYycBERCDB1Izf1YLnz
u/zdWrvE2Odxss1sp7uxE4zkqNAj4FlcZ9fNtrNLBYie5U3wDyPQeiqC9ib0rJylL6xZX8rpNaSB
brvmkAgYgZct+mTM8NxpfOiYnxJI4Lf7sGmSnbOO62GRBN8OA2XeqOxIhrBTHwFuQ+g0Btx7Y2SS
N1pQIvzIWHdlT95yLAPv5EgCJrIV+Y8LrrmZCmqg+I9a0JRb8zgTush5lD5ZO8G0I2m02sUKdfJM
MeybacZPEuLlHq658dDahGZ7kdkeA2OC25os1s4kRHMXRm7Izy7Ff92TLiaHiPdJvYd6jCE4AlHv
j3S1lWUtGnvDsZODFCjZnG6ddrFK2gtNcBOSBVBNi646+XHWnuqe2hfQGxRQtPYs9McJ+iev6Uco
uDuAod0cyeWmQHG2mVIv3qW560IoSRVPlhQWIZGYGeFIhhHzuVvpCP9d4PDrhGQRbfsxl5vQNeJD
3BXw6nBJ2TRZisGYYke4cKy2tUG1TlqDxH/PJNLJQBwSuyI+AF5+7BVp1o7N5cjtYtxahIdtACPE
Cc9mnHDzOgLVbZyvmWWhjh3AYKIoAwwYbXGUaNUhlcjosXfQn0OamE4+Lv/nFB/cbT0ozw0cG45i
Dou30+y6JwdskpxW+PNT5wzcM1aOQef61YykdU9ENfqwyYOvuqwRVoVDfD/MrnWHN0aGAorfhuOP
gqK3on0DcFRPXhYRnM7g9LmAvoXxNPYaNQ5j8J72JfqlZO+J2LPOfe8LRDJc1Gi6zRRTJD+X1fu4
JWfjMA0ERTIFEd5NQrELB6LCkOttF4A7gyguhO1IKEINTrhYUi6Qo6MpmSAz42kWRjfIP9tosv6z
V9a+Z3v/tLDe1kXdffn2m+XX5Tk/l9WmsF4Jxw5CXLv+WiD/IiiGr4RHdIcd4C5lo32/LqvNV8LE
bYpnUptTdmC/ltW29wqTLpainu+6to+E6t9ZVvNvvFhWB4SQ+GEY+oFlw6J0XjhEEfPXCIYkEMAO
uM9XNZpJVYlQhP9sXfbpOig08gbxkW7ro/7lMRTG6w4uQrt59rh6Pd3VmxofhjNe8NMhnsLHIZcO
c7SpeJOMGO3pqORLDHPf90jLUJ9copx1frLeXGKZLwd1VQYrTe/WTy2ULOt66LOXux5zfVi3ZgOe
dSenzwxnSMt0wUlt9HOv3clRJcVrX7deHHP5z3rDx14rnNPd9ZgKrAjaHwBvMRBX143HPqq6M5zK
7iwcLxfbKY8Gltpqr974Xv9bH/fFn4+siYAKQ6KpfrY+uBghmJrvdft64PXFrkdeDldv++wN/u7h
F/viqsZLMvfuEwGNmwhlvHD4Vwv1SrrFRO7eF62HKhy902znLYiyaupN9quluwgzeNiBA3Z5WFKY
2qxhD3dIffTXb/HFl6q71aJiuZmdQbxW5cJBVw47Vamk2t2itaKwSB0n3We62qgv0lqVIDtVjNQH
6n26dXmevqQtVco0qWnq63TR+/TDpap9qiKo7hWqMCpVifTZc3XTopbqqaKq7l1+HOo/0t3Li6ou
QvOZ+uykCrWIFanZ6qbepKqkK4svlSrxLpdqr6r+aiROh/6WquuoAvGiSsUalfJ1/Vg3B2rKuIjF
yHLLCtpRhQj1F4tO9jMaE74zpMSkf/kAt/pBDe/olsijo1V14qhBuEhVvmFwUvm+9u2utveFV322
Ztwg9EYDc7qlcTpTVdh1t1gJQMRVB8MWvp4gRqyiivLoafgxXQDNQJftqd9rxFLDmLGvsJxnTTt9
M7sgv/0ytztcx3lUI5gXXDNQeMGErQx+WY9eHLqH1hX3+nSqNeSNdDPQ4ENBaNwW0QhgjOVb5WtY
p/ABM+8E4h+K/fXf983M31kKeYCiUJ8bhU5qiFR39cZRD+hWjrdB0CfBwVV4weA3Cu5aHSA7FYZ5
RhYCxXYhFlR9CplCI3RLv5uQxnKaHYpnZjcj4U3nM/M87G0rQPB58vEqcuQ8neO0pem6Q75r8srd
FLnlAwaSDNekjbFZsh4nucv/hQU09DhCVqBCwXjS/5T+ThyD2Piot056l/6Grt9VhG6L7POCeM9i
AzP5qemrmJKE6mL135L0rqyDoxpnAWEBQhA9Gyt0NPLdp3BuWWwST5a19XjUeKl+TLcoX+8tpyjg
HwF0acj0gpPOzfgTu28TDPtYJX0L4JyD9ijI1NaIvQbqdb9as3cmFgMHjY8ao42fk25GGWCqbgV9
yYKsi+80lK5R0nyI0dRp3F1DpzGqzo03cUm7YfxJGEl/JlGnP+vWtRuo2G6Eez/0LiljbClm6Ic1
hdWNhiwpdkQHO17vSdtAaKpQzCQeMI/zajgiwcfGKRjvFT6sTza4EBV+9Wc4mxtrNsj+Uierz/By
mnYCaKdZCQhSLIppdxpXvZ7lC9zYGbFkx6fymBbQbIQzplt95vp0fY0cX/BjvaNuG8VCtk6Zwujl
7DOeW1lO1eHX9aqvDqXLgqmDYbJN0aPYXH7B6gIOQb0wyaIup3/UakM58qFN+OVp5D1TcPx1E684
DPtu+pNHQSgDGkYxPmqI+sqWeIZYa5KDayI2rYlt3l+i0a8QtQgwFTLalqy1lEKjN+K+3FhDs/PV
Na8ZJqWfw3WEnIf7+V+sk6ha/vCZwB8s6WYqQCK79Vi5UrrBjwW2EyELK2x8TQbQTAHd8oOYi7TK
u/kGppeJl9YGA1IqrAq7bspy5nIQbU+8MJuROt0mFHMJgGty/9Y8B01GufSdFk/lKqRyRUFx5zUU
Mzb669fwud6sBCcBOS9TsLEw9WDlpsxvNHiuAf8B/l6xwT4uJNiHOx5kE31x69a1O8Bo29dikvvA
hGqM0+dZb+LY/OiO6Uhllh+7UEOn3mDbVZ6v+3S3Xgn9U4Ze5eUY/fC1q59nZ3GC0ZZ3q3sOd2jc
LtRLX5p677PXuTQDc9p6A+MemaEGMeXtHfbnpBUu/FisfnZvRP+mtrxxJyXRF46Z2yzwcGSvXZSt
E5lBO6uB4VGoqeSgp0xmxajhqJ29burHGVRew2lFa6wkHRrinxRa3Gneg25eKQHNL1KBIZSJz5VK
oA/U3fGNLd30fH2m3qu7P/kHpElsGrBMpibqHqYRyusrkXvRbqyUsEs1QYkvD7M4ZT6jj9Qgp25p
pFN383LiS7j2//bhUs17L0fqJxUaPb2+5gvg9PLwi3e7IK76OW6Y1Ufihi+oq9717L+8HHh5Db/t
IlS+lPA7pcWvZzWI9BM3Pd0HLxh3cTSgjVb79Eb+aunuGijKj3qybl2fq7tybRNcHja648Q+N1bd
FK6HB6k+2HDU7VY3L3uvr3N9K+6IAufeAlfIX+93fXvduh787BWvr/XiX3zxlOtxM1mTN0F6guPS
nE1Fd9Gb9VfrRddekCRwg3dB4jjYUnQgrEPgFPzaOG7Z4Sy2fNO7BKFMxYZcj+eHvOjqA//PfTiK
5thQ5gKXPEW60vOF69vp513e5W8fl5TjcHZonZ//8a8T1f+7PoteD1K6eTkrdYx+uNOMoOupXo9x
zdi9GdtT2Ez2aUrbrf4E9UZ/eBMg2IpV4IS0NPfewR5ULFk5woRWk7xyHO+TuPQPF6aFmps945vo
nXpz2dlVJn5xLe5WLw+y1TMvL+mqpu7rZ1526r5YoOyb5NBNgY/lLxW3bTMJg4VsF8LMQJYkDCJv
2i6tNwGiZtIEO8qXbeP7W5jQLpNbRRKcnXV6Z879jhzDHkBWZJDSOsF4xc/BUXNJqeeSq55pJxjm
blHqkhpiinqPhaJzDlfhnHUroVZ+aTkptkMs9U+JYp/1anYR6llVVnnNNrStDjZzjFjeuDUtxv9S
T/GgXkOk0xw6RO9wudRG7/QMUm5GKu5Yx5pvrSQE6BDxjMNuEpzFPEA+VGRnnQojnRqbroGs2hhq
oCau6FaJUizLmDN0yrle29dP1J3OfWfjh1K7Xx0pftJYroQWvc9jhrCDD7DwWSMUMdZ2Aky1DW4U
iO8KzEBgJGafwGeDfalvx4G6E+tNv8IsquuPgiGYIUJ9Eq6ifOoPRrf0Rj9QNDH25SMxNsCB0/my
QcF1gnh7ID+IMXpQRJRsVcM13qR/NfVeUaUPi5OFlB+hyoaeGTJpTjnfuFvwz/n9YFON1vpp+hHd
QoqAIqc61x1Ut+um/L2rH9D70tbEFjYEA8BnbzzjszCevcyp+H6TCX8j9l0f0K1ZfVQEgQLiqNm8
/n5167oZ1TWgv3O9T3cHUxV9rv1La5VvsG+Th/yyWlAvqB/QT9bPw4jlYfAIXNAELc3agpVZna/d
C4kLv2xulKR/VudWu+ddD8VoB9BBYGv07KDCTo9pOuzR6ETHELvi/jQvciSUseCDt3z0O7XZsOr1
0n7HAgMfWR8m5Wg38k5viADa+oMMTr6YqV1jLAqVTm0IzpiYRGByPQpJNViNWS2wYvFsnCtNMZMe
jgpdVgH+Q9CG0TROZ3yQpjMU8ul87crVgQ597euWPkYfrbsNjkr/4TJwdNvUN/+BvfSl77/8mcj+
OwX237Tgl2f+LLV64avQ8gLzXwlMvv3KFR50fte3CWTgiGul1XoVUACFvRSASuMV/EwKbkJ7onAL
tcn2QtOhPvtvEJj83+usDjYmvoCt65quE1C1fZkjYC+ekTdGcxLd9IBVIJlPmMMkDVhcUGNeDedt
8+xDery4/P9XJctHnM6G/n/+++/e0RKqhExF2oKc9TthqqicyllRaZ6mfR/ZCBeD5oPl3U3OiDdL
hF3bP78d1erfowY4Qd4otIXjowQMVKH5GT8rHkji6Zq8OZnFwSnqamv4y1Oz5l/IAn/6t98K53jL
Qd7vcXbWC439SDpvWHfALUuf/8iL/Ad6zx+pvQ/y+Os/v9OL6rj61ngnF+KbzzXwL9/a4CVrnyje
dmSAuIZBizFIguN9zjD3/3x+msD2W1YD78VtwaEc72JZYKoP+PkH2IjSwV2FVPS8s7YgUU9Bi4Fn
QNSQAF/yWDFjF39jdqSg1Ut7wOv6wY7b/WpV9/981i88DPRZezD3YNpAtYP29/t/4o8lGW3h1JzC
kDDrPLrHDPPtEs9PCDCfoHq+7R3/e5TG/98n8DeXUADg4sGoIOYER4ff3xdv/BrEo+YSMvKbTAw3
LHo3wG9v22F+CzMpxcj2Di3WE5KzaFMb6ZcOr19c7fj9OFhuzoH3PvPy9//8aegP/l++GMcGovF9
x/Ne/nS9rpZMAyo4A06Pj2uBJhb12Qabl3wjguGbFPeyw2hgALXbwjjfDnXxZskhaTVyfBfgnbus
aNe8GHrmr1Hwb37gf/s1ub7F8OQLwfDy+8e1ygyiAHXtkyGRbkM/QqLKbHhZ/pe7M2luGwnT9F+Z
6DsmgASQACaiL9xJUZRELbZ1QVC2hH3f8ev7Sbq6y6WqccVc51AMWWVLIIjM/Jb3e96BBW6xIjD1
YDz1WymwFfj9rzbQdX5e7WyYf/5u9f9/eVhd17N6rUtLKrnm3aADmcHGylwEo7ZA5fEy6mrGMh53
g5RvUfSc1377L0/LPz4sv1zBp+1tSJBT9DlXMIcCUrAzvmBJcpmR+y2Zy/j4/fsVuvH3u+25rAye
S4cJUOF8ejgLP7PdrCizXaED7K4QlRXJx0BfdTHpPQirKttWmD+n0XPX+vaCiRoU3O5wJu7ftQhk
UGEyjMq/mdLpxvN5dkygsSPkhrLRX8ogWnpJfwr07myZ3bmI0SwWX0Y2OC+KL9JoTGTk48ucbry8
OJbBtgNaRw2Hn6P+fqfqdD2stKHYFpP5SEkBQYcgQ3aPQT7fkK0xqpbwl+y205lsP+Uz9h6ObfCs
2Et4FkhfWVBjP5zR++57IZehAWffoOYcmj2qSy+/dUJEBJplFKtqugwNcF/G2bXAPGAYuUcyy/Cy
LpFM5PetAwFMDyG7ZVmHgUKo8EXBbvLNTRPPL22F7qP5kXQ4Ijj6TWIGQMC9DcNz9PmHHtl9/JHZ
9MBF/KGeJ+HxCBs57yHKH0y7+e6qrVjdGVQgYhkKCKRDuXBG8V0Dh7nQ+/BDhtFWOM4tfUR/MfC+
jFHuhrF/StuOccxmVXM/r5tHK8cbNCoVM2slkOQpu1CJf7EQLS4EO97gUeIYpumsOuyT3l0GjTfn
zh36QKqFfYsJi8NzMMAFXhbGSCrq8LEUYw7rnwqrzwambj9o8I8hodBaaE92G3Ani+yjzpoNeMGP
1gluhQlSg2lXbRmHKF/68juKQ5R0vFVtYOuxZx0+Uw8U+n10SxOi3vBCf59Z6hkZpse+WHqHKjTu
yqIbFMOfFos7P0Cc44GdX7CdO6Oc3mWZjWC6598rftsDdvOcLmVw8WxuQe6jVY5+VP14Y+npRf0K
OoHncFAPGiO46vdFU/XawOPwtPRizvoNntkVQybOaSzlyUn0F23AvsTSPpIiuRhxdukd6Lrm+MI8
Nuac4cItAnjvAuxKbZxjt15ZesszhUns0g+6hyQr+OFmw4g7FHXYXT4A0OLY5xh8oC69sWSKTojw
YuaKljnTu1UZQZir4gtgdm3J6Xgng/7dReKGapEPq5Ye+rXkVLxjkmrc2w5VWJxxcQtujterdxC6
0JTrz+rcjaumWEQXUbqLuaouA46iw2QdvRbftNGA5IZLGHhu/UU9yoM6nGlfnjQy98XsA0o1+Gwi
TvstWsyl8PsXs47LTVMXzT6Jp2cDcu3RGrm2LkVAg8BaxTDSx8Kx0v2R5wNz0MCM766PY2UzBqkW
LgOe1QJL9a+mCB4cHIyXvqN0J2orwfjvA+Hbi5eyVtCvq5pcM7yYIecUevgUvVYFMH6eNpDw8Czy
wkvbE0fAsWRxesl2mh7JpuG5qm2rV0d92InlMPIIlQHDTUo8BSPiBd1RscLdSf/uz4s+ch70mfp3
53Rn/AFDmIglWmadn9HW+KiUyTNyrItWWbsqal+pnPYTa6DncTGC5OJq6KN0HW5vx5HlDYTAI728
BWP95vb6F7xuG1QDi8wBAaTeaKtxWQjtueUmvwpN79rnHFqBUjw1Lp647nQzTu2xnKlVQEJ1LET3
9Xij1xGDT55/q3fcG4+u1HbQ6YL167F2xCo3GYIcUvZtzQuijV2Pt7QLi9U0ihdJj5sec1Hyg6oF
Gv9paZes9FEJJmqDUgddGm9NzWOFgi5d+bcAeOwjqr10UbpuvwYa4hbWQAuxgSYUkiua1d5p2UWb
Uh2TBeY1ms6vlbr2xNqKtrHUNsyOukvRNrcgSZUDTg6to7QeQ1zTF9pYeuu0jJ/HAMitnVsQGlNu
XGro6xj/Bx5O7hVWXS84GQPSUQ/kNXiRXfyhjgM6CB92IGGscGvY4loQkjDr9B+Vrz9iwrjsdeNh
8L2bqYvxBO4LTGxoOP/8iKb2C55G2zELmFbkCeyyoVi5ZMDKpzfigcrj/GIYybQ2cHenZ5tspgpS
vM1jHY4Qt4upe0ei6YFUlY9V7k37wY9RMJn5JsqYzk6nUnmS+g3dtfq56rgjQRNt3Co7tp7mrOrK
eJMdvCV/poRpeEmLwSbmHlLpKNGwm0i/sBiWwOGmEVayjfWkC2dlEZWzWJYj9hu1GYCV5eJtjXVo
+ZghMFUA238uViUYfDHNu3hGjI2KesJm2MV5M/f2zNmYi7CtxlXmQBSJWIS1LG7h8IRYhxC2u9N7
5bYnQecIzwzdW/j9u9QRRWcVN0mp2rAiCpedO5aIgPllPZt5xcQ7S7hf2wkKwetnV6RqHc7tR269
NHV3N448Lm1Ww+DzxCUJMQ1OdGYqesy6wE3AX0n52B3HuPAPMcFtMBF3hh0u1BgeqZjIEuN3qFkk
SR6a0EmT6ErNdlmmdEew1Q3gAZNfhIO5sjJk0J2KZX0EMcvufdSx5gK4XOS8Kbyvz3krX/KRJRD6
3eOcDw9C7eW2PM068me7YYkGg/mVIZB2cd2C7A6aa2wgFi191jJyf862srFfRsd9v1pZm67+DOVe
X815jERxRqdRRJivpgNf8anAbHDHY0V6sLFKGjgYK61MK8AVFh1R23WYHQmI5kH+hBokWjs+qnwZ
UzVHjzev5omW7BwAPhAGK5zAoGMtr/JqtI/I/cJF/ijw/3jMK8mNKppbMbvfoU48GI47vMVAnsNE
HgImDl6DdadTYm614SkurGNPRWlH8s18zhB9dZtexxwtHo6aa2OAhErQLOg0Vv228svoNqiAwnv0
6JetwJLDSsMJQG3xPfIQTM1VnGxzba1HBuguNukpAhI4ps8RR+lKjzbOOFf7qcL2BSzNVq9miFUl
+J92zKNtk7lMlNSavpLgt7CfndZFIvd1aN7qjQDYy6iL83rNyS0e+yFP1m3nMFnhGxvM4utlitln
JNkybXFvj0woGjieJ7KNtrbm7sqwXFFhREabhtk6mtwXI5owFwX/U+FxtQyy7l43ev4yFBTE2cGN
lVXMC3bKQopRXtlOPRB+F8V+1f7QBnnqcpSco2g3kRkBWyyzGwbPlDI+OXu0i20QMQMYgVKFDPXI
BpboVKFLH1xzWDAC4GOQzoD8h+18b0eODx2fmA0Amm6ZFncUlY+ouSnlanXBoPZKd4m3GPv4ammM
GqGrIaQKEgItelPLyoTj0EnW/+RZuz5L3MVYhFuHYVl0z7YHpogJoCjhCOhFBzs5cgG+OTyX0xpg
aMPz5blbZ4rKhQ7TJ6BTxNAPkOcBQ71FHev2LsQGaqDIfwwNzO6noONEQqc+NdiTe/VdMoAntwvE
unkLrg+S/7pxJmhSff+tiVhp8wyXKu3pcZpuyjBZlGzR9O8ct9RXjsPs6ECbvMHpt2pwB/dAU2+H
zt4Vmu8va06YFVMByIZLHaKXZiyigMjP0Py3vgEf7XFTl9Tt+Qttu21tgKe2DD/M2jmwBtPt9aTD
cIok04qWrWyQy45YJcx4dGwD6gRsZ97Wz/OzqCyxndXUvAsnvfPw2OVU2I5asApGEd5iEoy5VfCc
AuXdTH3zllYaM2JBFq4ykbwWaeshwflaSdhEOtTjxGgIitqImR3wX24rn+jMRhuyNwnPsL8F+P/s
uXGxnJCOL8IoxDfLH1c6fDYMq9ydOwbKl4cw3ejMZW7wEGAWQPBuiJ6mhXdjkz4ssOF9yUXigzIj
TNcIk+1IMQHL9KIOzJ/VpXbGfWCZRMQ/ccHjw1q3oHN86W1xmJQLhlRBQeLQ/zWQUxZaxfkuiLMk
RjY97qb6kLAJYmq6vYatSYgpfYlYy2i+pC1idJ9sJu7bclNnw/3oyWapO95WM0au1OQDGjQ1kjsu
r/dkNt2nIi/u2ZO+AEs8XUPdNibNdEWL82YUvwiX4C0J2rMBT1G8I3JmIenVxYPrR6Rc+OIlTyHj
CjwfZK732wh1N23obzZ7B5ugz3RkkK9n096p/zzBm8a7/GNWHpM9uJd1kPp3GjY1Cy/nW+UA/ier
uo0gtEOX+RHg8rkyKlqhGsNJdX0MXTAsDKaUEZp3MBtg7jp+PtGF25HfZb62xiiThcs0jGZU61Tj
Y4xVstWpWkun7kLoMpwF2vzZb+K3udBf7LjWloGZXITF/R/mhoyTPE2TXnyo+MTaGA+BlIwEWRs3
VyGn+vE0O/Zj5soTzOgPeAVsS+26d6tT4aslZs8vNuc0wipQXnHZgLauHm2VhmBL8FQCdYWUnuIy
6DbzSjYFJh75UXOsbBNU7rj2o/zbZJ1sQX7p0NZNfHI90pXAJTVlVJ9wT4Gsf4ZUbf7gxOxzOckX
pkeY5jb+0ps5UFVaKlvvVbQ7DbQaFg7Gzyc06OCY1958A1thBZxvXNQZn7W6bGYKMIw0gmVvkC30
9BaEqd9JWg0rSYMEfdikg3x2HqPUAzHNSW1k/dnMPMBvobELzOFsDtNNVBMcI2S8RvYkaBv4LB/Y
2IzruOvPCT5aYLSCQwDNSRYdmWnT38xCvFw/gy6CQmPm8y7s1DWofTUvVG6h8mM9nL5Ycrp0WQdp
sI6mtet7xsIxsYK7ZslmOu9GRzvpNqGW1ClWoz+7GH3Kw6UuQjRQMVRqm8vsVgVT3CcCcZWsMh9x
09kMhXrYygEPxZr3KCvWBP5VD5WWHx1nukmTFq9SEz+i+aAx4QTgmL+hfrSqf9hB/zYUz5asl2B7
01XMM5Kb4b1HSc8Ucld07mvZg2IrjfFozAS7kxNdTJWiDwEhmf/lWn67XryhzpzS4nkV+M/rMYeU
EYmPVjL9X/AvNWZoqXp0eyrPKt8tFnPDA59E8uRn1FKM8cbNjIfRAKEamuOtydTUUrPvNIYmuPPP
asMAAfkVYUOis9s4o4FpgFnzkHJ7GDthQ0ubI4EGQTC5Hj3ahVk9XqvJFfwcjvpXzZUUzwTpZWJN
N+pcZjwBrHf+XvesaZXU9wUhe2fQrQApf7QsxtpkGy5bH1eYCgwOIYa3bsmEeYL5F4EJnCrY0iZb
XlftrKpjyCh/lC0Tcddn3gXwVP5caBt3PORd85qMJCBqoy0xI+5/1FV/VluJ+lTDudsBJL2MaXiJ
je9xniyDhrmYNM3ZZrS7yRS30NoZtMPRE0aoPPUNqycYx7PtPCVdCN96M+dUVWopMFs0937HljGr
e9L7D+M8flVvU2qqpsymWLY4wLgUMxVo71q47BgnL4haOUieBauDYTZ2GsvCPCnj5Lr2Bsy2cpiP
ghzu+2a1xOrnpdKaj7FMz5VXbGYGjbyQ5c+MGsk9NvdjhZhSNTAgdAWLGvvqWKfo1edfJxmjjU7J
O1TBhzHHj4lJ7aUcuOqw0fa0erYGQaKjHu3rS1Sr4hRz10ArKz3C6WgKdzKVJ9RoGXURGkw0LNZy
GO8Z9p7W18JC+JSCDl34wsUZaODBQxGgykgZM5E84AajcPiyENaHH11nGGpmEW9hqh4gL39WPExG
WfO6O/XYe/XUTqStcmueSgE4rtHkNmoozo3X8lm8jTwT1a7r3w5tyRtnV/e4ObHgbfIWx3p4o3i4
ruphnQIcQoVH4JcZmbLdub2uh9a3+AgxNiwiEqpJc1cykz+AcpILVUy1kwdugpEhIPeLKcXObWce
8evya5wn0+/JDVWq7TNGNJrpwaDG2BfkbBPeu0vBA63Se877vgo+ZMDGDZycqUnSIgl9vR66czqM
26kUJpg2FR+gT2TUDaCHiqhtqrDXTCtQpbJ0ZGfI6Zu3bcZEsDofabhAJGFdZxqnbkTRLbePg0a2
GofsBjIgess9iyHYgOIUBBJ+P48kCDw2Uip3uIoQ4ZQ70lNtiSc5tN8xBIvYk4N6TB1VU/TYyMrb
4plqhvmmTlJtZZAg62bxwMgotNO2B/nYnIQCPlZsr3383AYFKhr4BYvUTn/kdW+crrlnjnF0FLvh
CiMT7o2TPeMBchxinOwmv9OWaZsxl2c7F8fIiBhOgWmdrDH7uFZpNI03XeOmU5WI26XuulsbuYkd
crTllCavhx2hIjQ90JaRTWoMf8JjFJnwdHJ+OCEkBk+V5DJF2g9j993Fn3oFWYGTEnbctZJdllSj
a5N7h0MXZSdi5EWOK0qMBkhtJZPKe0uPHlJo5F+sUX50I3h+xUkuqCJEZvgRl/fZxBESz1SU5uJr
M7d3pUbq7RcJSRQc0QWKCMoJk8a0YwTpkpw5N3mqr2dbIgmjW0e+V42Goo9i9axKU8JmYeZm4hAx
3lFlWEDbyBD0dqs6wPCuISARdsyZ1WWXGrGuO21Cze1ur2u50QQ5ajnfXaO56xsl9JpWpW2xN5Pk
UZnNPPWhM32Jp6i27XF4egiM6gyu882jwYjXwK0x6d98m3C7pAmAHeCrE5UuU3ymT8nB+FkTkBbR
9VDtizxIl+qpH5NzlSQEX27KqqwY286nb5pPrIL352n2HgYnAH4YYtxuKvvRVgrIURi4GRQD/Vrs
ojw7MB8KCnzc625JUlCDpzadL5qVlyBJQVsFHZsbzn3Lysu+llV7CMpsk9a8LZdHy87TTQanNay+
g1ZmmMS+8/tir+nYeAcuHiOYCG+REx4bKyj3eeIgfJdxv2I44GYQkbgd9b57nPTsGRO4hZbhMpIA
BSw1DxnKeC49jAodynfLSAca3k0lYGMG7V6aeTOPNigzfDWL2ayOhpnGd0jd8SBIV90I3lfvqxMQ
LowtIf2BMmOcVXauuS6Dzl5WVQp02iBsiLvxrolMHUVrvgj7cN4w4EVRyff7XRAPT3Vnyn3GdPBA
uE16dMmZ2V/57rNtJRs7w3y5KbXXtvBUjTSId/C3mfXVky9ZlVgqqUuOBnN5W8vO7/OB2cela+tn
CTRq8+d4yHVaxJ7tah/3MSYSo3O4voAXcA7dtyLvDaZQTPnHi104hzaeCP91T6PQkZvgRqfyAZ6a
PFxfJKyMg83KwXqw2DdK22Wn+V3KZOcaCe91igT8G5bUdUi9WIbsNFdOHKI4feEnnmCuX282TZp+
vxqEdZn+LS9pKKTwFNZZCNIVEApWmuolSvxvXj15a2FW6Mrc8NeX6/fiksgjrJK3qMgXU1pMe+6m
dWizwTpcv/r0RzPEzgYDh0NUVPmNxUDFWnolldQ81g9/vpQDTA3DK0F0wGa0b6oxQraW1wQG5RoN
fQdPTg3Ph9VQ4XTMLmBGxyQwH7OB4Y/B6zajOY5rPYyOWTuJw/WlCxPzUINSWVCpDtd//o/Y5xel
CRUNQzONw/WFcr/4+VWXJLDfZvV/nEHVJnVhsVqj6l5NvHMK6OcmMfRzUcXBJskpDYY+o5557hwT
ET2bsq6OVos3+aBF2U5DsadI2ueiDZbZqJePuqyP/O/xJA3g+2aSxnsv7RkNjXIk9a6HGXJemw+2
oYmHKNRLbDowzfW8nKkiw242FhEBmw7oXJq/bssDpf5Iob26H/gd1z+haoVfpo/aavByd9t1XE4w
TOV5NrPyPFmWQ2mcOsX1ew5pWOt18t7C4yTRi4e5OlEUmzbOHH3DXDO9i1YjqaE0KQH1VPcZWLA4
iLjPTacxG3/90s4BwIxYPkqnwWeO2tzh+lWvPoVfvqfLZtMH1ld3QEWIK2y3GoTzTdMZQhwVhtTK
neAG+vKoBnJ69XL9auzDRwpn86IpOcGdRh8PgUw/Yhrt60QN8Fy/dX2BKfDHH8u6jRc4j2AigkvZ
XtBnENQkD3b4ygU+JD1PuSggkdipdZoevNbv6Tbx4k7Td44jZXeDo80ktsVQP9oaNgR1MUHLA1Cm
VrGjVmfL/NK2s+JjlTUBjx8m2Vrebqi4H+3J4DsigBvHZNS6HU9OVyc3tkk53Ky9miGyAJvzSsWn
9XpqDWiMaok3UQ0mFbut5RCBYbWihyt5rE8AQoFggEx2hZIVfrGNsFbcAh+JmflP/JBxjFA5cYbG
Nh3FKQR6QytR7Px2A4gBPaXZ3PB3JQFdjx5R/SjJ/Ncmzty7Lm7xJk0ZeojmsaAKrukEEfl38PqM
xG3/FIoWakYuABWC4k99iTkHyHGGzNaUIvCD9SPr4Ch97PWr64tv1X/8ERa3wPrF5eTs9pNTTttU
aSZDafFLlIbz+tX1e3bwjJ/qvKd67HHOjZTHwwjefFOi7hW+266FBk+hMZrXyeC2Rg5H9NTfl2H0
FVtETMiYdQ9LhKBG0D4LPCEP9rgIp0lf43aTUngYgqMf4UjemSNzEX55LD2bIp0M9hYpT57i/gVV
6A2Ty23sQMjVd2ExvnpV+cLAyhfomWAnJkTTxKVkviI+TIIQPpjMZztG0thFdcxOEt7pOTWMRtOo
e1ivusCypu+bHxVBeVunnYKQlusPk2myCKzbahhcew9GQK4NSLmDkeD85cAsTmBDek7zNbazt0a6
byQmCxt20oIJu7ex8i+TBVjCac55gKoVYiD9kHETaOFevQEdcxHiMiy2SYZMPDmJ9WIwUWwiuFej
vHhqQ1gH+FBhL7+J2JDrGC86v4IWbDon8MObpIZZkJrf6pkfUjOj5Y4cc0MXoUim1GjY2ZegDKBw
hO6T8II302nfzNyg7vUQJXKE4UoExyCIWM6gH3GrPs7mYa4EzThBv1dm9QYfI5JZENmwU6Ov7EK3
iR7WWLjSnnKqciu67l5UZbZ0x27a4Vq5gOcBprQHnjJEmmCUJlrSi8Oa/mHEYXpNNFsfZ0kFnFbU
Ryz68WeVx9K6VV7oN+pthCoRSOOn3qkZ+qOnjOfhtV/nQ21dxsUOk/AHQ2dA1CF9ulb0Yi/4UKWg
8ZpQ6VRYcFZetsI/MPeVLWN7eKk9+JG2jlULcgu9xTvONJc2iQ6e5pQF4ooCiVPfJ+iqcXe5RJ7+
iMbdpXZIzuxm7TLCGNTtqQvY1xISUoKOhm8apRdRudoC/oF3+L3exvpEe7NcTycrQNbE3LzA4ueT
vqiZ58DqGspXZmHv8olcpTT0cG1AeRvpkThl9kak55PGgIfIMuoTqtSEGngFzXPhhbG9boi6KVBE
8HNUZnC9lQFlRuS9qTnsA0E6S8ijysLNCQ9Pusw2yWXnk2+XIPj76UOaPARdTEyoO7uowHuaccxL
EUtj01TfpCsuapB1qQ2qdIDxCts1IX+8yjrtKJGx/P6mGErQ9RchmropaEgNBwwe+sfPurwA23OX
ksiuzoyXDjlRnZCyqkvC/eHWcIAj7QKvXo0o8Ve//93iH363oSMKtCwDARRQgr8Kvhqrt4F9lemu
VB1v7N6oQK5GI3yxKTNowj4VYjpL1CLTaLy4jsDBGvwzWRht0bPvBROpuL4gjqCl3N7WqbcfLUo+
v79K+TdRmKcbumN7rqt7pknT8K9XmdeY3zFNz2PjcpVhS4LoNs2wYBsmmZxUeS03kiVQGm8BJ++i
JGPVkHwoMUcU8Slm+HuiyHDx5cbKuBMXU+Vybor60ynyS1xnl5RSIc/ExhIEZUEcvhZNRHB7f5Ug
BrrK21U5sK2sU/U1VqaGuFD/odMgTfigESxXDja6oieRF0labmMOXLhIN4m6StcMBQAUWnFjnd6O
scX4gJ0uM7s/T1n4HuXD3TdPpmeVsFHnuch6OKc1JgPW+EWoImOEkbidE9+Gl2Km9Vib02M6hj9V
5t/H/xO8F/+gPjTMv4ljudm2IUxbOo4u/yZYLceo0EC2YGctEwYLdGuNRpXsV+lNarWTWY1SRWXl
/mqckuRTtopTKU5Gb22k8r/2XSrKrhMRGadlc5O3QMKbXttiBmJxCFPPAW/nZIzVUj+pvf5s+TSA
S2jpc+Nlm16fPzLY9GxubbGR1bS5FpuDkIqFCfwnCy9BoyGEA2CDKUl2UQ3FPKJIFg/s/TU5io5G
ZWFmRF2CgqgZi13pUH2jzADrnpobRyh+N/dDSGMqMXDAYeL8qzOTEdPTvmQCs/lo7pblxM5T+85r
2jpEher/hykv135rp72n8VBuqDloRluu8QT4jj2jKtdnmSBSYJp+iLahnl86QTsyA0IDjY2Wl56t
86DXoRg5qjUSMWEN+IxAj3oVFR+L0lwi6qNGkQsNA+/a9trztdZeasXJcpJ9WGrvoPhTapfMm0Lq
/mbgUBH51kxjJCHB0tGVNQAfa9q9TEgOWy0TclHFVbmhXYKxX1zuy4sw44mpRwSlSWq/2PxPOgSH
oBjerAGzUAnIyupuzdLZl0okICNaDbUnd9hzvQYQ5K+XWu2DInzH2PPc4bV6N8nUXRgdU0R9N76Y
PrYRI3Z/ydCClSia599vDcY/nCiGLaShMwlge7aaAfhVsRp0aEwsrUl2pnrL6jSAzzAQw3k/tPYm
d2KSVqY1UOREC79QzTvVMCuUks5SMqoK3u6/XJL5t/3c9DgkmFllFbG3frqkdpLYjERGtEvt4FuZ
xfeEz3tV+k4HcEX1tPeV4qwY+hclvcrc9OLr1RfTtf/l3vzD5m6CgOHumI6FJPKz9LyLut6XeRHt
2nAsUd6wqsBExE25RNmCjaonvtekav1sf5c1/RfAaLeNqm9IpR9DT7HEawqime8+MTb4JKxwWlMJ
85dgHf9Fiev9/aZZOnsOCnnPwGbisw6XANuiDT6EuzHBEhgr8g3KipXeN7HynFLNbNL6OZXO2uZj
u1E28ALHAUe36rXgH1KgPk5JNKy7yM3W6CecpVDVqIihate0ohV1VnOhNwjzis57gciC4EEfMpLH
vNAwpvGa/ZCMzxk0hJU+o4oVWR1Q4rBWnmZ7Lx65kNDPosaVOK3X15p4oEWcPvW8EwwyU+nDNXeg
sJZ+KaE57NIqBwbeReGGZYGvZRw8ywwga+adJCO6t14/w52hb4Fd8CqwSnmIa5aNWZU53sjGvIk8
7UtdNtgOI9/lCda/TiliXc3cqZrjVSqaU1NzPe0ppIGrc0aEIrzvJRvynOdwLdFGYT034U+v7T3d
vs+74MMu9G4rzR2mBzW8L5eCdjHGm0rWsJzn6lh5ZXlOJya0JKYe22xqx10dRe/tgO3IdaX8/8pj
Njw0+b/sBatLe/lf75xe7XS6ZO//+R/HooNLcMnZMH5+e//jP//jj3/13zxm93+7Bshh8Ml/AJn/
5DFjbGkR/rnCMziBCWP/Z5zJxNlSwItiW5F4UwL3+B9wlOAHUvullUWjQddNz/h/GWeCY/XXzctQ
i4+BKcN24DA49uchnGiqh66IjHqf230Dy7Lxtm49PVVzsqFUTwVJSG2dh4m3nepxCd0Oz/MUAmUF
+y2s5tswwXDKCQ2oe8nRNWyoktXt2Hb2Q+1nz3grYIY0cGRZroa4sW3gMNNG8EuOaUCP+8xgztxq
6X8UHZ5v9bcUBT4aW9Gz6WjVqqsxg62/uHcNVcKtQ3y0aADDlsXXVEbzJo/RtOedQX1Uw6fdZpcH
rHicvYES3myBAc2UyRVxtNtxGueQQPFIblZVdqlSi4akVT/VwGMZc+W9FnoLLBgA0cIyxDbo7YVf
0fY1cq17b50eu+ag3KWc32sHMXxaahOFDgf2e07TOuMHwNM8jNWEJoZmIQ2parwx8N9kwrv03OGu
npodSFw4e56prbF028Vy/NG430KjRpeFNR6e4ZJkrRAmmwhNSOo0cgl4E90NemuPfvYmAya5zCOG
JaAfzLtOUiAKSNpj13qdEtv8t/jw7w8IgwICa1bGiBwVJf71wI0nt6Z1XBI+mN6T3hq4AKmX1EUF
a8sGs7upw/g5xU6z46IstChsxn/czF9W1z/Eqp9mN3hWLYvBNNMiZ3Zhpn06aKFE6mOQJOX+2m6L
yvybaSwtdjWtuw9E9qx5+Xtk/TGH+X+PkD+FHOrXMnCIRtAAmq6O+L/egRnlG+NjMt03WnTUqwRP
rGfDn2kaxvW6bUW9naAJoxzEUrusMXzRcKfa+pCWeRtyXxXzy+/vg1Bp8y8Z5PWKLKxpDcmCdXVd
hfS/jO3EumiGLG/S/TWkiXMQqw2lBbye2u141SR0VIqkBWNXxskNXlnzRkuTQxgT5I7EMFRvvfce
+fFSytnYIovYXn+U9GmGm4LExY8ff3/Rn/OM60XbliGZwnMtZsM+fXpYWQ30lWIu2qs57Jpp18aA
q2hmOpSGpEFybkcrcyAjpzayRJNQLiJfxwARpuq6Fj8qOeVbE7ovrifFg8T/O4wqNGhgaUco5gUt
fJF4y7SCVF4Q8wJsTg69XzE+rE1vXtdgY6ZuhIh+jBpwZN8ukLuG4izcql13qff0L+9YPRifPiaP
3ikFEPh/lvEZyjcmASpL9L1Ypg97VE84NBGfILV7Dt1ZHE3PXUPRAmsirPhgWDOT/Jrh0wFFG17S
owM/iiao77MNlvPhQq/tTdRhLDmiixCj99RXkuKUf+r8pF/Lkk3AK7tylac+6jCjI7epkoNNc2GT
292lKsZ5V2sIozCHXwNcX0aBtbZwwvr92zY+TazyQdsUOBiyQ9jG6+fQLjXQPDItFO/b2nsqvG7g
ls93WBO/aZ3fbauPHJkcBXNtPTZTs4IaUK/rtdPgteg1dbDCW74Fqr/MmME9/f7azH+6Nq6PIJ3U
wbKuIfQvK6fG9sVsaxnvq4kR3gRUeFp8LVzEn1Ujn0oNO/pZA06sjgPR6zZyQItxRQn6GUTFkmIQ
9AqWeSdeGyd8s+YJAW4gH3gsIcT3FfLqFhc3ClwftqW7i1w8zd50sPMb17Xvq8Codwj79XVBCUJh
tu+buLdWGmNjpYEgOoqj18jy5b9Mgn7Omq4fiUNu7xkMPjoAKf+6YSR0LClDl/F+ln6xslNylGb2
lkw54to4Rw+MZK2svN0OrclQG3+YJ/AURhWewf9muzzq4n+p8RifzpWr0zfOEiRyrBFD/1wFsyJQ
wX3owYf3PdaqPt/plOq3dZbv89Sx9iE4gR1Z8w0QTSThTn2KnIHpoMz4tytRG88vy/Sn57gheByo
VFr257QpBhGvobiO9m3kL23rRxOO2h5dXLeJqMMsBftQMsFaV+6jAUJdsCsMkWYllDewtEuz/S/C
zmu5cWXZtl+ECHjzSoIk6ORtvyCkVjcKBY+C//ozoI571j4dN/Z6YchSFAigsjLnHNN7zn0z3ol+
cfcwQneVa/7La7T+7tt956JbjOtcVj7uJuvR/I/zFlWzwqEwcStRzk2AUeXUalloB9WLhvDnB/iC
JSEP0qP5hcj70xsWplBEW9w4aXFDQfmVSaAbfv2VwQR6RGG2xcCOcMQv7kwtT1CtmmCZArvckSww
nKWpPfc9gbzVbKor0v4hBH9CtnP9r0d/Xav+OvpGwI6MlcEzXf3vK3JgJ5gCuk2Puo06o+m6dYCF
dNH3k7BToOEshLClCYSrMxrKiryXu9iaCwgg7ONMD1IDAupMav9yzTh/VRvraWF6NgfcwjtuMnT6
v4d8SNyhWmIvPY4yOHjdLDdKVpK1fn4ifVxuJwknOc2WBz+2jPUAio3gcY+XGZ1BQRGasLB5JeTt
KdaOwNjCitSMo23OBpMGhZjNWAlu+a0+EPrnDdCVB/xmG19zozRP+ydr0uliLlL7wB58dKxBbfO5
+5pIfgJpZ/RbujWAAMzNWDnFfd9UYj8T0AcIDUl8Y+JKCBg0otftvuKhWM6EWt4gkDZuy4H3kS1r
49TdB8GC14nZa5nvqk7kUYBaDKIwmuVskWFX0cH8zpyPeSH3//127P1/bgIOJ/Nqxg1Yxt2/Gr2U
q/G4eJoW2ZQfiN9TVm9SgpeFfzzvHffOKob7OHBjmgJDuW8aQpMx0NV71yA/xUjMg2pp3wYZrDHP
tkJH0H6BxQ8OG35NW5W/KoaZe9dOXuM8UBHXM+j6gOxiYL32ZgzG9Oh36L/iLA6QN5IlPrT2ex0/
eXGo2DldKgeBcLsEb/DR3FC2JuDrMo6P82BV5EzA0hEmsySSvKmd1vvDdCY9F9Xp+HtUXhc6Iyi6
xAZ/5sIIxhNns39S7YdQ8+1Cg2jb+uwXLK/C6RckUZfhIUo10ZGK14rIarrI8FeivKsNIbmpP5yE
OX5Zzbe84g6nCJpErZInEBEnvwYQ/t/foL/Xci4CX+f819m5Uau6f79BuIU7GOEcJS0F0d2V6jaL
Sz2qJzrvM1xuCR2JlJdsg12KQmYqn0Dx0Tr10ao5BAbknnnNtCpHmGArGpOq2/3LK/yryPp+hazj
1Bumz+PfmwJmdJxEmkr/1MLNODwWcZKAzGNtZ75A4lqJUSKd92NcLSiUqH+SpvqB5R5p6Gzhl66T
yF68mX4vG7B/eXX0C/66u5GpBAeBrQPjjODvScbsK0fZk+Qsa00b3o0Owr0ff+TSIxZglezXE0pU
jYiWc1mkzPNkBOjO3PxZ9ESThP/9BVl/dvT/94a7BkRBMXHYSvHS/qrDc8zR5tCYBKBauRk6lsoe
MA4xbvWP5VBqb3xr34m0vCRpKg5F/YtkgPrDqt4NSdBFZVntzx7dgKaJIhqX1cdb/aKc6c8xzPMw
jd0cdrB1B7Bv2o2iAabKbXGbD1wVg7FgEM9fmAOQxCbQ6jPzvmu9lC0VV/WRt/IqJ/VV1ZW8uhKE
BDDUO9qBXOfJEJ88juReJBi5lmCwDm6bfrZSiMvkNOYmq8gOCOQ6vw5QREnvDisR83/aYtHQhrOy
/Z/o8s2h3Ngw7GxrCqKmTM59zlPJoFJ7x8b1JPXkIXAX/1hhlgZcbYOAjYv0VEtiwq1qmQ5iUL95
u5HbysHam7P/ZbV1ucuR0p2gv287XwdxIZYh0i2dqA4ESBXzy9ATtnwy/XcOtrha5fgQkwq790ax
hEyWsq3LBppFzjcubt05u5jx9kvs5fteEZIRlATUH9zEDH2zbs8sqLjAxuXempyNTW7Gzllmpktk
6hI/SucimWV6MKr83TO06ZySwcI8Gx0M2ybYTYP9XpS2Q6235kh6kGg197pMPoIHHyNzw+obIeFh
xepzspdFLA5VG7tvi3nIsAa1YpiPXWH+npfMfOhz+eEt80gfaNawotnzZkLL0dPdOmBZsMM3boI3
BQbmqyGdoxq7+CZffFzAJdGgchp5J/1hDyzAjKyYlJ4WZeKu9oJxN6HE3tpIHu5qs2iwCpYRKELj
wO7GPHQmV/VS9tpxsWUdWhpZn6LyXhImoOFclzdqnIjpdi25bUBEEaXqvqMmBiwBBfuELQ9v4ej/
FHbOkASrP+ZDKAlGg4qxkFP7xLa5QBuYefzmXCLuAp0dD5zLoqy6I/O6L/KqcDYTmYN4r8b+Xs5J
qKr6lubF1XYUaQmeOltTVkTBPD7buNA3FFVJ6AIdGBqjQ2tCMORgkrWd1+7ZDhRtoVG5Yau8g2m3
V13m4kp0BeM4mWHBK5ECYysjAstlX1wXU+Sm9r1pDd3eK+n5Z/1EnFfVa6GcUtjCMebeqWjuln79
E6538fJKv9cb4ywGto0EB/8putsy3sugX7DIFhipmBSSVorQwhPmsSJ1HMwReDdtofPWMpP0vd7c
tZ41HTxi0eA95K8xSeA7EA0ZmWNBepfnHbBHxfJl+S/V0KT3LT61TY8eaB9X+nANjNlgWsQFKcxn
U8OqbiqTVqAiPgN0KCMBIczNhCh2X7nqkMVJTM4LYfCQdPbgutjXTo9DObtXaqBaFnFE2345uJN9
i/YxuerFz0EfoZHbTKSmLEiu3vqiUxXcGrmHE7TCzqg8gxKMXfI+s5CPDWKNthJ2zV35ACg8uTHn
n25hhDORVtcMBRMyiwqxso3cWZPovvWyYtbUG8khXYYnu0DjXUl5IfvE3ukaS3mgi4gAh21euvpl
MKZr7I7ojEqh32tTHxrrP17hFDsYg4/LFdXpi1932S6Wy3NmmBfqRy2CAN7e+iYvLkvS+FV0y4u2
YEr2tMC4Lj5x3GIVk5jkWJFybL0w+xRQKcRwHix2uayGKcl6DHPxbCmnvLgWiiEvzezX0kzc0LJk
eZ5N2B2VpvR3MmG6jczcOxUs9oGtO8fJpz9h2CpCdgPe2SBw3pj8n9VoDWGZ2BoHo9O3NH0eWghs
j65m0+qYpXk2HPmjzrvkQKXWUUreYLPZUWiw9W+WN5v0mBDle5ijEova+Fcx0DXQ7eAL1I3aE5rU
HzFvDrcpVEBC8IL7AUUsZ9+EHKlDxuGUSUQ2nxGWs91wWUaOJ56KcWpv9YrgIzu1SvbjVn3IxqsX
3/JW5kdjbD89eHt0e436mPfchwYY1De0Sd4AFpHS1KnTiAfxWpT5OU8xQubNvSO4BqvWwgJHADD3
egb1rVTqhJcAT2l/sNrxo6zsl27Uy2smazMcWo+cLJuwzEwie3Hmm+9nnRQzSj314102je1ORyew
t40fhM5zrxqdEgu4fjDnFjl/qdfXRZlHi8l22GG710y3gD8QnIhs5xQfJogCxljua3FepGzvmxlh
uY9ecjFi49CBLWoLF+d/gpWlCFoXtxQarKVyH2qQHbeCdrjX+0SvQPU+jQveSHxHOhb+So+SBJaM
po87PHeU324QE1KYn3HHbnuHpiuianinZTNfCVp7zr2aGtoa3vL+oyto3rBjwbbhZzeTKBnUt7zB
aUE8QuG4W3pQ7Z77BUZGZMNUlZJIeudSuq68wG9uKddGE22hzdNkglWNRbApKusRM2tmG2ctmHdg
mtuj1KodGGH/ooaoRFWGhAmPDGfsMRfm2xJ4xkV4OnZPQWBx1+yMghIQu8uKr686tpF9FwVldq79
p0CweyB2+VRoysDXwXLLCNrZSOnjde0mbzfUA3qEom/POolULppKZvmI/Mu5tiJDYWwdM2QNweI/
Z1PwRZJ2eQ1scVoKmly9rHsk6skGVeWMwEe1Bw2rr55BDhmk47KP6beVm0y3uV0Gh4Ds9mL4rTpd
3mWL9pDbrdjhDdd2M4HTYZ6tQVhDhhyZjLZiWuQWucMRUHl1ID5XrTNPsYdzlG0MfayPgWxf/HT8
MWqvU+FOAItXVcy8RTHoPGbrwIP7+JGrgASlgMoQA9BzDXLbCLXS8yJl8bM43Y2LWex8P31Me9qM
XHKKRTeFYpYU61hnOVhjfXCz7kNPiY5gJYbBc4uBdtmw86Pt1O6xcjT72S9dutAMSJT7koxLtWtU
DP1zie89JGhZgdoQqjTumClm3jol+76rbyyvZ0xD7bRvDRvfqfNISR2aqTvi/ddwPRU+VuSlpw2T
f5I+XfafddJ624FmzKys98Sr2bPHZCfa2VNLawS0a08ouY0WlGXgOOZo+oYO+JMDkJ5JOM5dLaZs
M7NzqzObLhbvkKVLvdUXjDftXAYkEPUxOszUiSxTh42OSHpaxGbQh7B+HYc6Yz3N0rDOWZoJ+3wa
lzez74pdlvRpaFsVHuPMJtjcK7rd2Mxf9WiREZi7X4Zdv8iRCa0zqRg0igQvSDkR4w6Ys2qX+/p7
Kqx9kylsVq06yBRtCB1WlG2C3C5zuugB+tZl1N5sMPkpTk329gSUNv4B71lk57CNS1SNgiTUsC/N
doOU91mwgaOsILaasn0YNCQCov4kJuvsuYUiYHEZaMCIK6miciPdA7Fc3VY1TNZbGZzIqzy3jL7T
JVk2ctJus3IXLLWHsC7ZeF6RYqtuOOw9MqOpiO8Ak2zA10jiRvMxzBYDAw+d/w2r1y05fhNGvBmL
2sTGqRfeJV+bQUFtfqR9vdJU8i05spdWy3+a5Xxek1hdu+RqRLljgHHdULnddKQEsFy3OoyLz8zP
H1yveKzdNnKH+rmj3wDphyYHfHYATeVNm2H1Kgs9IqKTqHHaMps453IZG/kz68ywGEt6E/2zANkO
Ld42QivO2JpowdHNEOb8UFVR3hd+EAluBSGyCm59azdQHzCqt7V4RD0scF457ZURIJdEg6Z+Xtof
FEcs2QNOa1cEzy6JaWi2ysM/Se7fKRp+Gc9gbUtKlZWz+k/i+/enfx5WRi3IuHVZ+/5wjEHX+M7H
91O53xDy7x/8Exr//TPfn884Dte70Pn7sz8/aMBS3AeTfvnz6fdT/PNXxsxPlm0j4hjS38A9Z5Sk
tRa8FWsc/T/PbHaYl3b/+bSzIigvt8rVsVYCE+Ilf3/05zf//LH/eJYkgHyxyBwn40D6wPfLAFGC
oCqRSJ//99f/en3/8ZR//cxfB+7vQ/PnedanTfryOVA0o+bkmjhs1+1OL46OUsMtU+FokKgDRm/6
CPI+olbtV0QCyaq+wJTcev1hHujsL3oFa4g72l4qkjgTYxjvLMKBTVmMb4UAxpWlH0NWXvOWNqiq
HUT53b61EZm0nXgZu8nlVO/9nU7G4SZtkm4HTeAV92lw9bCON/oYH1WHV9BiQox9FE9LmdUKq9tw
B9mupbTSimMbixPWsvJSMXtHAH5x/aK4s1Bw4ovclRZbMDYgYueL2Ni4pv5biSB5kPpnO4L9MrPU
B0hlV5s4sKe9f1xK6nNtWj7aNL/PJrFLxmFr6BB73bTaNnT7oAVwN5X5dM2Rrx9zA6dxO+pniR2l
ndc5RFwphNeXTgBNBuweVcPibZs5Zyvld6hWvPYgbPeJLDrwJzOBpY6sdmhYBdl4d73ZN/AwSqhP
BDuMNdC1wIoSR9Mekl3Ljm2bVDaAc83zmHZx0FRM3C0ybyrV/C7XH1Na3WG7eD/9AQN9ZwVbSwFq
c8ejy6mz8cyvnJoNWTOrkSBh3ambnfQQKsu4uyKcsMAyaulhKvsWfWdK3TPAjiq0m2JqglvNPzbF
eKWv8QFR5YAKhxg+f9oUSBkB9ICT9LpnacX+RaCBTFuOHhHQ77UR3DlMkw6tRLfWFdp+GNdo2rEF
Hd/LlB5tdl9bcbXxksCLpni+s3NuqHaeoJCqkE62N2Pp5McyHpljWa/mgDHJHShEGrI0eLW00y2p
Li076lsfuknS3Hh6nF7s2QJywFkPNcVvDnFh44lRWTgtMwgGLzia3ED3SMHirTXrz5lZzFt/0dJo
Kaq9KBsmOavpIsvJsab3gLXVXxNGt4s7t0e/p+UhmGTOQRl6pXQ3Rc8aOGs9VC1dA1601ouu5uL2
mw0V5mYV45tOUoTK6Re28nJf6NZXPEtxALlmREbn+jfCyrYkjbI3l/kSmkRabOa+vuNfU9eCaULJ
XPlGk/DxU++XyhG4aDE+CjPtDST1Th9BRkK0uStrjG0AyDgyTXM00ulMtkcZ+k0iH73py9aVfuSX
YBRMZFaAPNjNlftjGJrx3HqfcnlslyWPmgXidGqp6+xv6yFtd0tCardtLh+OTSVZpuNtXsZPWWJ/
MUWyW49kLW8+Zo52ikXHiyzyOBo8H3u4TTIA1jgGurGDsn3NsGGxe5v6klPfSv2VehfTNWpu0br2
a+dow6Q5u8RGtRMtEwHd8ViIW5AMkIbOpl0ZO7l8ktHoo5PfWQUihtbMyj2xyq+mAtE35TSSGNM9
KZXdr+OBuR/JMPbcdG+l6inDi+Q4n7oliB2ftbt2QdciCtS5nkUU+rd+DINYt0uT4bbF9L7NQdLz
1tZG1DTOjxKrw963k2RjOKh3vRTNiDkSkmvV3ZuRiXPnGdOht5YvcKMw8uZHsx4PKLRjnJHkZ56g
vCi8YMZvTsBxO045NYS0XwxSumLqfMykNvYBhLr7wDKJs1zmKMZgj5+Ofg3G8NKiwc82WWCwxmNf
mjkwwk9qDEKf0zNZxafFzbVt2gWY09i/JGb7EJTEJXPDeMkdq9hn6UugY2AwwYkrPcYJL40rabeH
YTFPEDPootpEV83pkwauaMtMMQm9JtaY59jFof1yECu6lU8R6tBoKaVZoU+2vF1fDE+StoXVwA3Q
/Hu/0znRYnuCFmTv0gcFMHCfN9jzqjm/J6X9OjumvmNYAEbrq7Msc6e67lIkzWsAqHIjE9QA/Vg8
1YseH2Qh/VAb6YEHcefupgWrsKfle69aqGew4LU2zQSj27lYL5B8qeoOxVpy1fSbVJcvda2YTljj
R4xsYmPmqO4JB2Z0vSQvMrN/mTj292ptPS0LgsaShV/lpvdgdWJPVLs+kc7tNJ51UVwBotU+leT+
MHpvWluyYWnN6jp0IFMc58UzsH41P2ZdJxoW3CI3v/mI8PtOxyx5AMZ9WlbHEmV4AzKR2ZmI2/6g
lf6LSKb03OjFu0uh13S6uTd7FLfk2WF+mtwnfCOREROerrhCswUHkqtJwGSVTezwyH62YE5agbkl
2i908y5nQx9/CJuAPoziQ9Tn1TXtnR89Ddx90GWMPghmEPHbYBBljSn2lzvxsz1EOCJz0KjHwVbV
sqH+pi/sp5yZZCqBSDGRUCPIq6NVF1quHiI4LvuxV+V+wLobN+V2iYEfUeY3fk07L80w68fYXuAE
gEhsugfEvyWra/6k+r3maojduXuyVU0BZg3tMZemcW7FusVTsCi6qnuCZ7Rs/D4D5FE7A96gQT+k
NhU/S9VJV8EEzWhmP4jocyNLxO36kEeATX9DQz0iVPEOlCLclkcm24tq2UR0dr/V6SZu1g7VaMfF
PqhYOGHCnCcJWTcZ0I8PiLOLDTfO1XMclhlCPCdLn2MamWS2kSBtptOdac9PaFppClvpuK90unnc
vkeyXrUGlJaXWCdNiRxXeRW1btDtnMJ2NtkgwmG9SPUgznf8xTmWxYF5a0q/DceVn0SZFAUHVpbb
3tCoaWYz3ekEk+wKhw4IzQrilMEMMKa7NMmvMs3tcGk9fydNsHP0hB4kuQCH3gCm5U0EEVvlF33x
vBH6FpkFGTcMaF+TLHntbaKqpFQUR0Zz1ibG6GV9jBeHGqjND04cLLc5aNnG1bwzF9GXUyU+cxFc
rHOpT5vGMm+0sSBvOGm4NQzmW2LASMRHUthEqPB0nqp/FAo7slnVN2ngyJvGgwgnk2FDNT/uCY8t
j4Bp976MunqQp5CNmxv6he6dA1NegeME0azPD1N8QD1HuEnbHlzZDmxnBIvEDzPFQgUNrp45PEYP
eEhjJNQFQ9hafb3Na/ulCcaHuVIvjWCc3Qj3ta8nc68tt70do7I2u6suKElgDl6R8J2hx9xppFJD
AfHg6Ypbl8t/y8D9Rjor6dJp4tBf+51KvcY9Tr6KvHFSVIwtdxI9bNa8LARC07abSHFXiNY8oxxO
uF+rqXtiToBIXAtQPdvyYTHuupYcMdtA8dR0QbKx5xWOwMvpay9atPaCPtDeDdNAyRUsayne3MSk
716dYnzojYHeZ0U/ksm7gWO5Cx6/oxm/kxtp3dKUBqiX7ORqFP7zxX5gvN4iDjK9isFSjomv0LSa
Jba2nhOTGVWfaNpGKQlfacQE0C1VGRKpAkYTSJuMXOHtSKHR13wa/eQl2oT8jtJJduOfBzfGiCI8
a0HDRZ6Ktz4oYt6wwVqRKrVyU/X9G0o/kA6lZ55GyFgwSmoj7EaVnkf3uUsFcwItX95R5+4yq/ci
YzUy11OLAs2qLt9hdt8P/2TbsVyRr0VDaPv9tQx53NTIU2aSP/OdaZeuH8XdGu1njEl3qAzywtck
lu8ou/H7P/znc6svvHBOSPIgz8fqz5gVQY7VnUXn5//FnZUp+4eNNcL32nR+8oqRKt7REpplHR+/
/ybcJnL0/vnzKd03VcRBJNd8F1rWYLcCMNj7ftEeIQKMJ/XOoLk9ifX73z80TSjeJlNDWbACZBDn
A2VFvgF4o3S2bs3+I/Gwxuer89svRcmqSDeiHb7zph2sRWm5LRtpw1TmZISyRmpnSVnBGUDWk74+
ZKrIT8vNdzZfYaO2JwiVzksdp8cAyPGBdlD055vr/p03kkHh9Ln4Vs0MzMkIgerIcGfR4z9h2H0/
rfvP7wfJUoH8H4KKSfIKgyvCXQopQ9S+NxKT666rOxlSxZFNnlTt6TvzLtPW3FnG5V3UyiX8phWk
5KtsRs033zOsXIRbZRFabufkZckH0C5tZ5Wcv11XQDTMutP3A/3s0MAnGvUjEZVzHvt0NIi2+f7m
90f5+mnr10xSukCgxmboKbSZRXztrUFpe1E56dSomRNj7eCYoqa4fK5ci5DDpXtnjXvnDviTMDUE
UIhoBnLCmPYjFwC9og3676Tiy8sw3uf+OYv1Fzu3mWbGA11e/WVhX7tBsnpnTtarYRovpOIpKEDD
NijcB+iC+3mZBK3z/khN/KtKqJt/JE7/1gDQRtXHUztleetp4z0KzBeF9QK5zvPkUoF4w4c+BPxt
o+lCrfkEQ/yB+PJ+amHPBjVsLDRLx8IvzzhDuCeNtMxN0yrOVoeAndJsYaDFqK+gZOSuRB6VN18y
sbCpW7/0z4OiH8XQoRfHEpTg99exJzcHTbJnX7/314+m+XryfT/l97f1vvN27QTG8H+f98+vQaxn
9Vy/+P35ohx/rzf2tcoKpkJlUUZY46DGlPrvxhmvhHvSag/SN7C+KU64eUvyvAb9mZPPK4LuNLR6
6GvnQsb+ue01ZKe5fp3iAgKAU95ryr+NWwJ1W+hYqrHIjE94QwoMd+kQP9jWOglztH2SBexhde5u
Ft/Ck2ICoW4YG3e194hnytB/90PV3dbTNi2nEcBwezW4eVxc72SPKbS8TIRzMMgHqyBBsZkpbsoq
kyeMoFioi+nGEVxW7dq7S/KSOUbdfTbIPA8Vks/GLCIaCWakVc0T236Pmq45OI7N7a7T9yYaZRh1
5bJze+PRkM0U2X1C0R2zFvvUGDPL9cFyb6w2iCa4AHfTkh8apXcnEZvH1hFe6EADPUh/igRbFkpF
FNcCkfmBTiR7/c747XlTe4LVRr48kyRpyTdiimnREKLtsebP46tu+MPJW8nrad7tTdf9qXL/6rnq
vmvyO7dLvkDH6GddaGGSXGqW8ucxMw96ppyj9K0txJZwnNWhc/zhyHb2uWh9k9kwgzqjmL9wAr00
ppXsm3UQoCrvhqvjOQ0EegPwBpsC2rzfiU+pxjfu9vyL1dG2TPYSQjzZAQQyZ0XraUzHiGUtMq6z
DnPkUDUjM5elPyD5+qV9sc8aL9D3ngw3GXeIUL0Q78QTjhPIM/aMRbMjyw9M1++6GuODWq5xqZCt
tdaJOWYR4BFXbbx3suXRZrNSOKZxMIpXy7V/enghuXSZfTBXm3erFrpjGjvB191axJqgparTbc8Q
CVtcfcA4ekerlyqXzbkldqNmRr3qL+W0VHtHA1yj2Zhv9fQOVMsPzxJ3Y0K2KWIAJ2dDOdoiCOM4
aRGNNbSus9DR9J1mrzvNXZO5Z2DXt+BQWnQoam86OF09c3pKDIbAZSu+NCAddBe0c0mo2QIlaiqm
dzujXBXWeJdV3n3r0qvonAd9HF5FPryVQlw9wEeSnr0j6wC6QvEDly1Y5aHeWBqXhT1Wl6osP3j3
cSbbyb2bi5/UWssWfMoRHOCFGz0IZvcLuuWld8dfk2H/6hnJc4OGxIegTTkw9tL+DrJeuzU61W2x
B1y8Yv4slP+7RmheIyQI2lbn6jTuLPWFBuZzMNwf5lPX49ZDUUwoUVP9nHXYLZMg0wBAqhc74zaZ
5A2etPdsWVsBJjMLNbzMgYlZOAVzC+KDS7SjQ2F5GwTu75yXhH3rYAoouG/mRH/pfFeEEp0wfXh9
36zPg16E8GMDsvI8ZWeApGQJ43pQTBNpnRRbJ1b6Bq3OKgMkM9nVsTSXgP9a/AK5uVwsz2JIzwvP
lF6Hug0AuunqQ7mUjPqbs+i79y7XS0b/r6lPzEPPsgq/jmbfAEi9nWBVt4SVA3AUk9Uc8CTTBm3o
UaAhN8oxCEdjurEw5W0QGMi5zw4DBB8XzAFjqOpWwAWa5tt6tQ3ZzXNLk9cFM9/N9K689Z5lOoog
TnHUBY48ZlK01uyfo44MB95bOPuGCM2kp/bV+ydfyYcRX3xD53WqGZ/0YJRKjdYvTh7uVpyA0qCA
5R+LtNaPuEpXnfBRjuq+t7SPOPAfOMIzlQhr+3A3k806F/VOm92wF7An+u62z+JTlcAgNul8jeau
KsYXGkyWp/9G/Fz2ARMCL3uoqvlx6JbXeqwpx4z8NKTFpc0ZgGi8PYOD/tGggWWkPxGGZLl1TzwS
MJ0u+MRNoFbzsNiKkViRVEdR4wzbukzVAVoxKleFlOQjQUu3CYb4xwLKb0cmbpFzVQrtzomBbeoL
ghrmlb31SWvivDhYlOy4/tl106tNXwf6Kyna86+atMxt68bMrjznoHXqRaTuM1MLmmg9HeQ0H391
FSGDg+Hf6wCL++Y9Js1hyy7rRi+0qzSWn34avEBkJAydEQYh6nHn4PKPyxcNWB9wwPpnIiStQCjp
Goag/eBD51Y09gnCYHtqqzeGScB4pF9HWBWweQ0DujZM3Ng65qNpDl8xXE7UPMtd6+pggkRB0hjG
MX8qf+u0RVlch/ukjbkoURPMsgFHJ54W9VNLsR31WcvZ0nVnY4g5iRD07/PisWgNjGMNorZK5D1W
BkrgYviYEy+9pkH7mgDQgG6nB7cJ3dQNs+RPg6FAhPsp3cGkLI6CewmcE3+HMKEINZxu4aJxPGUM
OA54XB4tpnUh6lmFOpDscBD6TbDK6PU6PiW+c+NPrv3YzI/WkKHUq5BXGKjxnLiTzCkI5S50dD9r
e6n33J8xRc25WSBFARPTduSvHJY+aSKLjdgOfLTY5BYYu7hGvl5hFt/qum4wfla/cfhHeYDsKc0K
7q+mWYceWsbN0iKtIoqtO6Wdb+9x1DZbxwieYj+vH/HR00KxIXlTbgLI6nsa0F2Wnktnvm+Y510C
u/MuYNnNPd4SgVDMqS5GEdRhYpjXwMw/E2hWlxgfxXFiJjYGXnPp1we/IudwMnh78e65J3P1nUCr
PFcTLXK9XspzarFBzLK1s4Ra8gTEJ9ivNsw5L4yI/tmtK1HPfT/4/UIxW4BodoJD5njzKVUWmiDa
+ok7kljUs4gaMAmRIyj6YywlN98PxoxyTwtQmtvLnc/gnuyAcXUlIvrcGF1wifMYrYg74SyUhYgG
VL9mAxx/YjGE2N63G7ua5u3UK/2RWnV49I610JdH34GJluuOeXb7yoSeyvRrKMb2qTOmYo8rgipR
SvPgS065pHM0QmOek77y7r4/cRMYpcY6w680sIi2M9pcBkgKbBNFd6bUciMWwboKJfxQ69BHg47D
A7PQvoih/KVs4PaEoboXEj6ehdGmkcuEbus2aoFTjPjHi62bwJuQzfWwqd0MW0ROJ3hre6O9W0az
O5gm2z3gt+6GVBOb0lJjuF50PNvAYJhwyp2adXouXXAz+YfRqudHnmUNDopmFvXbTDZGaA9GhQwP
IhBAAJ7zEKepcUlmljhlZogZTULis4xsLeYkbBnEciR6U4/iAU94gMVIUE7k0pDnfiIjrnUjGTQP
4E8FjUBjL1afJSY6hhiLdp1apw99Qe3u9ijvkMd0IZcZeN8ujrRJLpykzYxgdNc1rEyp4pctPdmD
9CsPtUsjHjgl3AQFdnUcUF8gHsBESQhtiqBSWbByF2iDuX1XDYR60PijgtIU7qUXX2fv8W3o7VeQ
vA524n+4O7PmxpX1yv4Vh99xGgkkpoh2RzTnQaSokmpQvSBKNWCex8Sv7wXo+Kis63vcfvVDMUAQ
hFgkhszv23vtYWLmN5gd/jxuoFsJJwyqqjpiP7gEY+VcwnhM91Nb35eThPqR5bvRqZ+TXvvhyUGi
JYUUG8zylgJuQ5PxRaDXYerqJ+c0x3zMIDBbuSNXmKl7gT5+nfr8Ef5hQs8TGGzRBO5mhg+aBbfN
HFNLBGrDqoNo62ZwedNe/kr8oT60VPOQOEFOi/3z/G+aQ15iZ1gDpqo+h4jEaGuG9ZCewRA8lSpS
9+5A+EbP9d+EpjSqEMd/8aFotNUoAHaNZoLCS5H+EzFMkfTONlHEpVoW0tgggFprKgeV2XZy07vB
Sxo3CGpNRWlAFdMljr6nueUdmexTQLWbhouUKvcyR4YZ+ZjQCHu9JHnFjBhK/y7wKILVyYnCa4NW
KwbqNGO3LV+nR2Z/xiUT39pg+FL5DD/CrjvkARO2aYjvvLjJtn0mz0uUCrdtQMYMmWzRFgci3wJG
M214MEdm1nGmY4fMgp1RDf7JtFPOSj1tP5jCOMTyBxTIkDE4iuuR1urZj8NbZ/Xa0acn3cIvXdPT
x6cUCgBnIxhOd+btp322zagRzse4voWPBhJxxvOpFqp0zg1Dje4x7Mr6CGXwGFuSZk8/PaQivYVV
Zh9yrwkYc4joLrfgmiWjA9VT/6iP5TOnkH4MYV6T5VV7R0cEJEtQyTOM4pNBF4pYovYlj+PhROb7
B1TFs9tkvFOxvNhd5DILZnzR5AC2EoKfbBK3FD2P0aY4awcl+2p7ImnokEzT16qvAUqU1l2jYx+Q
JTMqo+P8povsY6WMTxxfEbW88gaDaj1WHeYfB2Crm8tjNyGlCR7yspf4x62zCzbIQrRMV8L6nKKI
gFFEyE/dY+jO5YuYhLbLE5caOh2JbTSWG/BhL4s1fvnGMjjA2yS6DzEm+Q220OljaR10ktRWpeuc
G77aTV4XzaaQDBFTAZYxYWSFwhz3JwoR6sAUKVxIg41nPfSdYsQ0E1IWs58+tNbZ5gBf+9bYrRzL
mg4Wiv5rKT8sW9VtjULTw9MKpgCxd84YpA8bFFBh5fGj+xGTaYQIhrt3BtvbY8NgVBC7V2HO5PdK
riqZxxfQYauushGOJK4gOs9XlwWubHE1C9tqt1gz9UB7CVT2xFyfntkUHui9nBORMNjETVMkL+EQ
6AdhUwxuJrFNrOgll4hYkbSEr157AapoGGjg5hkSJr9jeBkt/Is234dbrg5QhmaUAAZwTJrI9DRJ
BE761YQkug6RjRJ2REqkT4PTzTHPBc5zSjFuzQzzKZbsMjXLfh1U/jElGGCDLupEEIZYNThgOxvN
bJQ+yWrkTxMNNNdMDrLsb53JiCtteHvo0/0mOWzbeH63WrZ0CD5+vaQmVkVolPSf495/CloAyiE9
JORrzHZnuP3gab/MvvfWWUW6VD/RoUkwUNdYQ9BZrSckRlpl/OB6OlvYkpsoqcUZAzA2kkwRZVXx
hkjyDHBmsYni/i6yTHDQXI8Svb4WISNqvcSma3CdD+kfI2fkXIBfP0h+JMP6QDqar/hUbqM9jSme
8jJWz23HXMwu6fpoET+2LPVtqGIGRhoqs6bZzN8Mzch4xe9OS2LUIhL7xjUFzr2DuNDMCAroRPiy
3E+myjmmQX5U8a03rO8wGFHUkvmwXsp3JLIzIQxfRsaSY95/CSd+O1FoGk7NHDs0IpSInw9e9r0U
Zr63yzE7x14s4JyoXdO14y4LmeS6BsN5GGHaRztsx9MgiDvT9evU2M2lBsx7Kei5Z/RMj06SA0Zm
DGynQ3VLTS6akZLPXTDIG+FQtD2NGsNfutVMo78l7dzhmTb02ogMGMb4kHf2cxPU6Xl5gEf7NQR4
eFJaaZGQF91pQaf7aypz/UYwCTnnk/M5HMDFIhsxLmrUo4M/4QTnOvqBZnu/n0DVAKGxd1xLrLPZ
+WfEKIyHiKQvmeIfKrf6SrSYQa6MeAg7DtFWadvB5iY5H1T6THQIO/lFc2gmxu38/VFeO1kKZ5r0
T5OkCMr/8m70jjR7vP0851dj66wQOOnH1j04VertKfLbK7QINO4qfZMOen1UCY6nRXYrOnIthQEd
oePXY2DQr4h82Q7zTM2ojWDb0IBpC1p/nIjBsdCjL3GPEjRxcDMwfnywkvLqjAGWsmlT4+5pMge1
aR1xLA3atWAkg8SBQVNqJ4+ytXJkOD9x2IGXNxFgC2brKwftEJ+tVGuiX7bVYH9qSxfWc8ZwKUDd
kzfVp5qR8boaAbwvFyLKKwVwBdMj0IPbsZ9qFif7y5TPs9HOYe4fRfdtxdnv0Jegd8/gtloBHGZy
a+bHzKHrT2Wt3zrZfaaDLBl8VR10KBGMFNGLAFna0wVmvOdxNe6a/rPQMFz7DMskXBiG+rSMIe23
aX3C9YLatuemunxPtv1FG9CmSYFn3sAxtHzgchqJuGG0pQ/Bx4mB4IahK/d6GCgCNlJEE30Xcggg
TBE/lQrHDefkRiskbqwOsYQ7+AxaRwqZuOqoKHCuRrqFPTGPqRlwwTIEl5oEuU/bghmm1tMjEqVn
6hyBrcNjL8NT7YQvs/m/bdKXLOdoQkiL2FtocyAbtnO3fwxE+0lxWOFRgqTy5yGo1zS9YzzfUCOf
BDlrXLESxfURDH5eXRNPcX90j5EIv+CibzaAs+nHqpxhCRsVrbNXoMLxa9XemtraTx0DO9UyuI81
l3z/mk2Ka7I9XChdq7UDDmYdofy0AkQm6AMaYt48vgGsLiL7wDz+SigqtRSBYG6+XvWghhFFoNnn
St4oJnwJm8uaIR8GEUqVRvziNeqylNSxkZARwCwemURBCS5WZGnad85cp+TSPsG7mikXSXYrne4S
cZGBc/7SCjj1oc//poQaN+WSXv8EL7QJNxblc0h0/I6v18RuOGkiGXbeEL+kNK3WlYlZJhWbyOjN
cxojoLAGb52OnO2uIjzGDq8VXahVRt32c9+HFW6RItilDuFDGZ5DfSDeqDC7nxEFnUM1WvrNLfSf
4/gYeIXxlUIFiud8mu4iaccHqMNAoDGrbzQKVIWupydwa8fIMrqLOfbHrGfyRx67cekZ42TphM66
UP7es2cktQ8hJUe+ibafw7kEebCqnHSmSoO/qpuK/m7+YgF5PPUp5+N8hNSi+9566qMBtQymwHUo
wIH4NcRYTO9ww+WR2jeTnE7Q1qPODHcwXll6xUWKUeKSoDgC/ie/lWtZqpmcUpxxMnC/Tp2CvYzP
2ZbJ5/l6yHmC6sDZQv59CR3/qUiqh3ySX1oV/khT+xAOOVe12OpWVDXWiGZ6flLnsWJ4bQ5UCM1o
ruynDHflfBJVI3+oKSjsTdZshczK+6CEVo3iZ5WUDDvw3RJMqCi+6VyRvbSONqlzWG7YPnNb3Thj
mgMAH1hE2dDw6OJzfzZq96XU3WMiPdyBxjEUEfastvwO/J5jloNL76yn0aVPLrM1fubcy9SKbLyV
rTCzTDk3X7fn0JY0Urj5xS82ZupVMHmH+dw1YmD6GR9n1NynseVyV+sxeTTkEsIs5VI1DydG09/J
CreyW9z7JSeDDvi/bih1W4G8FujwVssnr3tc2rGt7gHNPna91GjHY39jFFFO3tWYvcFq4kZgOtg3
WwI2+hCv1ehcq4TDfwFRLadLEHsrDBIXDe00tUV+3wATQtfF8doquSz5iOMxbHyy59WcD+Oqr80N
xhKuDvhrNxngj0J4a0WuE9FPfAvSIbMg0P1fkZxy8lPlVVdIrRi6wpftkQohGap9kKIMKI+uusgZ
Mb78rXnbhgsceKRVEZQwc+bpTunoxtowOZO66IIjaq7Sc9MJc7KeXLNFQ0U5JNfolthcbMuOg8LF
05TaNT9exj2sy9IXA0xdnbjYx2ZOVhzlh9ShougHs8CObBPmTmTWKbL25hitcJ7bZ9p0SQrru1Uy
U/GJ1VuRFbJyQsIbUo1AFkY+n3rPJzOGyR1H/yolKGS9WHNnxioH0FwpJOvYT4JV1TAVz1KGCI7r
bRzgRzR3MGRog/lYzUhq5G02d/F6LleQA6wxFZhvmxwcc3rhtMeioW2nCvdZgmsjr74W/HJbSJUf
G4w1ItIeogaAUkTIIjOQjikj5C0ftOxeVBH/0aZ5lEP3qZ1nWWntnNveVDgouE27Ou3ycLjFeLs3
6RS9DAYnfS3tfedNzNgShrUVLg4MSPUhQOKPxnJCUkJe3HY5Hl8zm4qexGvt13LtxktHoUGgYB+L
Q9/minEjP9lomo9uVcZXR8mfafYCxmz8QhtUV84dLjqE+CmaXpzMRzOJ1KkSNXRvX3oby4nLNbKG
5D6m9rBOCTnY8muDLgIXGojCfaSds86H0Niwix1GYeRBuO8EZxCg8HQ7eOPHpFPhxqsTRDiqocWv
t9Ga4uGwQdKz1QfhX7SJK5bhqCfXRBPFyY9bo6e1UpEN3TfNTfAZz7GDkE1ZNdD3odrV6r6h4jWh
W3Jj/5OXi/pYYstBh2OTP4JrcCrhacCMEFFE6Jvw6l1rdtxjAwZAmBuKNQm2026s2hvYI0wtKkk/
CBPlTcHlGyNNj6jP6OJLwwweeGu2yTU9v43MFj9MCDg79CSvSJ//uVBBCQHlf/2f//3KH/sHpuD/
rSPEQO+IgvNb/gQKCt0DG6gLabmOhKA5c3OGn037b/+qCSGBDUoA+44wIG/b0DbyAovAv/2r6fyh
6y64MTAmDqCV34CCpviDtq3LHdME8uAJ97/FE7TNdzwXHRqPY0J0oZ/HB5LmO1paVjlNMya4slyI
SduoaqfT8kCY2XQiOG06GXMcQF4GKDQ0HTlRhVbH171/X5qfRlP6mXhaQLmoLVM67oD8fYJLIe6w
xA08a0inbLWK3JpZJ7MsLQ/D/HRZ5yxel2WlViU0pA2aamMck52tnsKix7viiSw/6eRJ1l90WoNG
2GKDds389PYgmgZT6PI8mzwWe5l9RtONbnf2rjBfzU+hM9tt7MX2YlV2zkmuGcB5IlQf84NRoWNj
Hj5TB94WjdT7HiVGsw2anLbR8nLfT8OfW8ZZTns8JWl8E/fU3m3af/Qy52/MVWl1SCSaNNfG+rCs
e315wH7TIBtCVDprPqxZc9Iu2pK/nqaLdCTXwjlXkWY14p18SvCcLIvY8egXLovLAw7j9uSOldTX
OOr0Wd8ariFl56e3B2HP//1AkOk5j9bzkzVhoxJZ6TCDH4tTWAJAdPqYEoDbRKi9rMAW+WFZvWzw
ttVQG5+sATgiHnasbhW5JIoDw8yz5rQsib+WIKGh9n33sh6NPvJ2M8522iho7HTNKUEUySE072d5
bvTzF/nbS297/22fuTl/taqtSKRSswV8fv/bXy9fX/5r5bKP17+0LL5tubwxK/el4lhLtMRgROuK
1yVNtsbJtFK6y8vi8vLyUE3pVxjxmITnd7w9ZH89tSpNHfIift3ibf3btlYzB/GU+0wT2DEJm2VU
S6IsYo5leVn99uDMx8rr68vK//T5b7taFqNqiHeJZT69vWVZet3P+1389nf/YTH2fphMR47v/8Jv
e0ptZMoCWsL6t3f/9vrffPjf3vDb4tuH/u2t/+nry5bvP9r7LSOIJfAvzZ2DnG9tuJz5b4f3svRP
172eF+9fjrDIHd6tRNr75xmliIuZC1+cYW8PZVPUyFIm9MkrWY/23uCS9vaetw3f7XZ5wZ4eSKaz
jotMkRCR4rQsiZxLydvTd+vwWKF1tKdZ3fZ+cdl0eWlZWh6WHS27fHtKJBNXwOX5q3RyWbQWUejf
//Vlw+Vh+TOWDJ+0bkh3yyojqez+y7LYx2Gvb5nSCOoiDMVSvTzZllueqEcw24u7tDotK5cHNzUg
q7++tGy1rAVrb00oNysmNVU8bGSrxT0JauwKNac9PS6LOv6W4v633RhEApJnSexKlgQogF/3pYGf
is91HfkYSwqg6am4eGjwIT2NL1Etn/2pRIUlakgyQO7HuntJUhmv6xYleJ/+UAMuwSIMt/jVszW0
E4Ns9+hcpgUyVpLEVzbTxOxkOsF3KiA9FHjKQkMiMobZlbP97VO+/jeUpKWtKIpjouGW9s4w+U/X
vTkpXzeZ7wzLe//pUyyGuLoXb+ayzfLw/7Eb07W6vZTuYXnDb+7Q18W33bjLfX/5A//0k1CJA4aq
iv3vn6YZi11J/EW53Ml0gmVOXjZmp2Wpnf9nb+veb/P28ts2b+vKyrbB3fzHXbzbrQEvghbD/Fff
dvHf+zPLp337K2+7WdZ5cfJMJnp+ImAKkfB86zLmu+mytKxbnnIHv4lYV7u39fR1cM0tm7wuLi/F
y311ec+7PS5Ps+UOubz8uuXyJiLW//zbr6+/PX/dZyjxQ2uUObAkMdcqNOKXS+ss9K/hqGVn2hR3
BfofRhd0dUcsavtGHzDBMCKdU8ZpPBHaPgF2QMphl8wUy5eEDA4KYBQnuD/TfAkdlBIWPeU6y2h9
efOcD43mXI1LEverKYNkU0boub/aeDhFUmbHwa2MNaGys2TgAyk2xMPoiMm1pvoew1LagIagQ2de
XTuYbnSB9k05uqekTqHYRdUTRR25R3P2JY2073HWRHslgMfPiUrBoCPDIdsxsD7THoD8EHne1hpQ
riUhGVnFukuJc+1T/DR2q7aY7b8nPpALNRDL0BBxafnDNiRzEB5lQ1UlHWAZyUOZVLc5tiXJ8XYw
40ASZ9t3TBFQ0g0eTqgk+aZSKgyWmyA/YUQ+h0KdUkP/nJnJeM2i8o5CyLZg7L5R1Lb6oYiPVrXz
aBGuq6Lytogzxy3gsmSNUuQDKiHK9AEllW89UBwSEeHxKk0XO0mo110E+oDW/jcHOcNWDM968whM
+1YRQ4ykp8godpbOfJ2zwv2E7WRVKgJbkkhHZ+nS+u/8mBb4hAX4QdpYLe2Oo5e2AfTNAo+PW3wt
BmwYbhtoXBZ9IPehCRfpR9p75inzEcemMI2QDSucLfZdHlXPluWPm84FSqQeAjhJWH/OMUEHZSby
0xK7jOG347co2x3CSNSDUPxXfh5S+VYk5CaqvuQqOQ0tF9VKN/N5Gr3OOqa5boYpE5bF91gUBMQ0
hnunzGzj2bCfSF/EKesYz3344Nc10dIR3q1qDrgty3YvfH0vA8vZmms7pRQRW1G56yL+W/Y0HBEM
PeO7ju/7rpweui/uoz52PcwPhXa50X5q4QETWbmbhfGFNxX7GsdcilN83UzmzUxbymA7jOzYHj0a
da01Sgy0HWG1IVL1vCZyyiUaNpcmssO0OVbwp1ZAacNN5c7JhHBA6Xc4sxCWzg2qQpzKz0HS/Spz
NW7Mqu1WWXLf6zAulGqsewvQFNFviedfS7O1zy6CCWJP6PWVP6A0+WQtpmjTqPpXGKTXbSdOXlP+
yit5Q0FLRkzJ4bAN66DZyikq915yA7rWr62akC+bZib85jSDylJ6xFZEEfQtbtF2ysxGQvtZuQFy
fjqiH9C6NDRK6MRKBC4Exzy30/hgt3a9baKJW6XRnZZ3KMwgm1BXl7xobrkflM+ulR4iMeFQdXYZ
50eTZPVmzrNtaEp1jPbpDGFMsAVxZz7t+kTvspuHkqYqlDgbcUxYbsVkTQbi+2jV6dYfoABYgSpv
Y24f1eipQ51ily9RbY9j2j2UnFXrLsro4bYFDBARZTeF5H8lMfjTf3U/TkPPPbzW4QdC8cJpGYh9
ZcknAtpIdIjbx9oMXbQyp2yKCONVgOnpiFpMyBhCV0nQXHT3lIWhtQcCeBsHpn89avRtUVgfQ62j
3YJ/th+SgngnMmG7RqxBaTTb0iXLJ+6/UTdrVuOAALvhxIcbBYfSjFdZa9Tka/r7zgrGHf5iCA9d
+VHrGgc1gCnv/KqP1576ajIYsU0I8tIp07XmFlzdanYQ9bW1DXC2NVA7BW4PjsbjEudl9RtlcUmw
akTdIF4+F7rCYTKnz/PJIMM1l2rwqGGCcMGJSBI73EeCUKnZ0adCFhwPh5Ifd2X04c+p93+Sr3OJ
+ulgx+Ojn1e3xi+tvdt651SrnF0pCB9oNRORDxbKAusQ0XVFTdM9DfcYOx57U2AZjLxjHrlgTrRR
3QYkNjiFSPIlh3IVhmmyazPLJawAeQHAhV3rkz9bZNM+SNttVY1Xek5fKIECsU8AimSIQ4tiet6o
3PhQOeUnzj5K7DWOvAENM5Qs6tKevysGwCNknwA4QOoaG9Ue7THtG0U4yJgFHyNOU6zU30QhRgoo
EPREBV+UwtPj6HvJxulDd63a8NjHdHCFZhN9Kp4EFHF239/pFq1iH5GYgdBitnpm/pzwU2ePwPlo
LdZJsNbyBN6Wnu7xZFqPabnue9c4d/d2hcJ94ATjTDP3FcbSFUloIB3KDlWXdzZUT2uA0uE2sB/6
CXJXVHJODhR8qRJrxnG0bm7XXqsxqTcVQkWGrJ0LGjU5Ju1nFPLJmluj7nO5a9vkKxMEKEKYbrwW
GXLhz/ndNtQd0Bn1vq2hJTCSPtK32HSGam4Juk5kP/FDEljA+ihgTxTxz1ER+oStwcHBBLYeKndY
yyi+mNO+mChLd+QarTtHAvPwP022KtZy9D4pQ5+2MiV0L+0g0Sj/W42mpydNh8YTddI8sX9mNdHd
zqjQceTBTC60saOUsEzGSKwSH0JA6pwNG+uwrGYWzugJyJtVso0F4eaabTxXLqQCr87g57isqun3
HJSjEe6TF89U1LLj1DMigtS40yz749irnS2yj/k0YkxwaRsE/MIOANdV6E13lStbZuvNU97JGrsy
saGeGV4TKBDbXmFzqwQE7MbN3dU0BLjB4vv6g94a49UlmMuJSfekzLtzUNLhELPbTdt/67toG2BW
30S2fzOhY3C7McBRJPqpStp8W1O+GKiPH6JOgsqJo08+/poTLGHCS+WL7MddKKaA0E90d5ZDGpah
1ztSVa8FaJ+9jMiJtxXaVL7pUvTXIodkqEqufEO7FmULvIEeyMp0ox+QItBCSwYKTUSQeKtLwryK
sqY/4ZHQ1pd7/MBPaLG3Hdfjk02IN4Kl4ZLHUU9X0Oi2csivXUi3JDDp5yi9eGwYOVRk5cC3am+e
WdWrABlD2hrlPfjoT0atnwt/P9qdwfVsBt8iNN90+oqU58cuEXdsxM9mPoyWSEmpDO5ozr6UA38K
LdQu1wF5kSBwQvRFVrURfiDQqucYbXdDHCLp+2QPCSGg4y9UKeC6HM0ARi+OqNXGtSmxx8UShkJG
4249/jJndbleIdczHPnR9UIHxWd49fuZKOFqgg5rTwMwp4fW5XRroiT3jxVDaL0u7kpkyFvA8c0B
ghOARPgimnnsUIoDbbxz+IvrCeEGEbNps5GVqR8riA5TIc0D1zh8w55/sfP4A9mt32cZgUSftYpc
vrgwjXZxp9WMfLoz3mGbiq99rspDniq8kaa+CZpjYg3i3Hq04Brs/ykMiNIAYu1BzN4zfVgb8usA
t+a+EfOlE0no3h5HSBz99xxSU2Cj36oSH3MDvUoQeUzr9kVT7lUgbSYu2QdSCrEu5eUlMPUPBuCJ
jannj1bX/QgajOZ6qZONHn5JY69EZhoahLFVWz0yOuCLI50s9IpFGIdnMiquCWXocYLrIMWXOgo9
fIqVTXOrxGhcM9yyoUuSgQruzfNWEQOFEkHgWpqN3ONsXguL0JSG+MBNoH/tW/UVt8MuAEW3Embx
gSjbaJ+2Ge1aC7hhOik0VlBUdH9yaCnG01bvjfvYrm9pwM04JOkJQml8KeMe1vuP2jWu9WDYn83c
WadQazXG2wRRUFSOf6oJ6FrbE3MFVRlTvDVxjNK91BxJxQQpH0M0bTW4oKhQUHabahCcfAg8cDcy
MnmA+1isYx/Desk+ipag8cAvsL9rtgnFzt+2IqXSMMREsuvJGWJ0QGTPtB0CdYFmTQxFkH5GDx6A
5SBSsJsTZalXfGyLM1rvhCgsDjBPIJpMB8odY4t2JQm/dSp60gMs7SBtfhmtuHO8XhyF6n/ZwUfK
8cluaNSvIRvNT1YIDDPRynlgOZrbQZDwHBdNd8HpJAzvgIrurIEyKdt+QuKvB3tXu2Te8OKpJrlQ
OdohfpMnMTaXBiz9up6CI+4osEJN/s0qGtAV7WQhhz3aiDT2jtf9LF0YAXiWQz363htISCtpU7Tx
Iom8vjuGafsD6xFw8XE8u4o44MqINsLmplA63ndbyzZFjEmm9i6W02AQRMbqzYpxP3hw6+RTAY5v
EO5HjAkIKJgko4JVT3Sk+VW7jyIY2ZmPqMPRk2uvN3dcpZEv4a6G17+FovMJGfK3sBjutAIhRNGn
a/B7qxKQ3RUYX7NKWoHU35ihvh4/mSYe6jaBuRFb/q2ccBpW/llqZBMRJMeqAWVHPabJ5XWdcFDI
TsUAXeqvdwUGudFZPYa7cl63vNBP5rd2csZN1fbIV6bHpnpsUjncBjHsyXaA3kw/FFZ3gkEZsRcf
JPiolX2grXxGsXHVwV/ssTgA+rAkZxUlgmsvxuABj0HwgC35oR4IOs+KsxMM1m15oBxJrxj3784o
nD/X5baqsJGEnPJ/resml8BiCelzjsEtXMu/h9nsE2C99kqnunFSGFzyW7j+GT7jaX6gNIudG+Ax
rBqeQt8ybzGsmfuhQ+Xx12bL+saWn5EZQeWc17toMW9pOeLJHppi+7YtzBPj2AQWVJB5k99eMFEO
MHx5W2MZSD/Rj+fH5Q8sL/gham6vNVH21eVmWbW8GCV6frZs9bissrIyujoO1lAsSg/UCgsnUbdW
iOhhqMZf4yylGcRM24rTu3G05G15cCfOq6K1rd3bulThJEB4nK4TECRE6lF2uTM1MAZWYt2i+WHZ
uIts2jkEC6mwbQiwdJF2wLYGzWuVEKKW5zUJp7saCg+2r/n1sMRNYtjjDbDG/URe0LafKiJRq07e
PC/R7q3oHMxPTKY3rw9MrZ67GOuJkil7SIOJ3J/c5Obw13YjaOJDOukQ9ud1kEHtc5BFt6zMumtZ
qM3rETWVUbAeAZp4adZAJs2CB6m5wYMRF48lGozzstnyYFez4cXNy8PydNlWuDnY/4qQl+VdyzpD
GSkau+SSdiOB0Xrg3dLc9G5gE6aTaXZfof17t2W94WQ9Yq145ceAsVbLZn6njqVjhJdlC2aBNz0S
JmUbjr9CRe1BCzz7VpVYaso8hHMKtmXDHMu5LS+INm6Qq0JxW54uLyARJtg2xaUfJyQqtV7Y7pqM
ROl+1jIkvYUIlX0u24YVIiovgUmdGlW8c1UcYPzyw4cytyATSDJwTMfPMRy2lY8hg+pbU4F87uYH
iaf0SE0pX4VgGF5zUf6nNv9hxdlkef3z7v/15/Avz0Wd/B4o+Oeb/uz/O+IP16K97zC6cCCoO/Tf
/+z/O94fDiM03ZZz2BTtf176s/8vrT+IGHQtkLUOpj2SVv4KFJT6H9LzTDr/pDxYnskO/12ccHuN
DWjePf8XLHK3IsrbhrTDd9Fk0rVskxxB07R0yyMx4l2ih+jtqte5Wx+VHqRUgvCNzHGeMdr7oUME
DZmYzgpljC7wf1lQM4lCQaP725f256f6D59izmb5PeNg/hQu2UJ8TXwX4n3WWN/o2gTQZY4SwvBW
Wv5j72WXibCZq4VJe6ey+lLbwGGZdOA/07aB1f5CJhjuQ4tqkDQYx/39RzLeJU/NX4zUpWE4uoNw
9x8yrWuk4DhBQPUYquxxwGqI57tJrNPU+ZG1sX5Lx+5QFU27N83gRVoOpV/LtjcCj0luaR98SLzb
Lh9ATVO5ZAcZEmJvAqaEBn/t6NqwL81KrJ2iDbZuCfW8cOqDNjSHwRBYeYPx49//j5ZcpHdfsqU7
HG0uBxTCk3dBEpWm0zFp6vyoe5N+Np1RwI4s6m3JJNIsPXlAhwtSNBmNgyjlPsmoAVDVLNryDh/r
U1Q4xn1uuJ99gjC3/8Vn41B/fwAQL4LyyZ6zeaGF8PpveUlcc+J6cJ3siBvqgz/Ym8HUU0TlttoH
xG6uGo+6JNa9ZyYl7Sm1SJs3KDWldsjEyk+m+0y7D3T1X36ufzgwbezMOp9K2sDirH9IU9S1EVEk
4AiZHKuWMbqpY3y2NFUzu83vWtTI3Ca97STyeG8EAwwEJgpFXo3cLidxydCK/f1XZb2Pv+ISoptL
frHHb0kM1n/8qlQj9CnAvHUwIU7urNjXznZNVq7B0JhSbf2Y+pcEO/lDNaTxE+6XrbJGlGKSokNW
9yO2mHK85pLxZdFr0E5GYHrKDI55Memf65n92/v1ZTJnU7GrzZ0N+WSTL38HiewkO7nLRQzfY7yP
SdU4jlqB3RtiLDl3+AFdhvG9r16Kbo6+1bxx1xTFnWycnmpIc7TIJcH7iheNgcisRjyYWnM1B2Dq
RVGraw3FUalfUVwtUQeANJ2y3zgyH1ctt2LS1dHaTh5OyCEfKDEa7tPff70GReT3x6JjgcTnck3p
wtONWbH1+7GYM6XDUNt2B2PokPFkxdUM/HOVe9TDYhOKOZjJVVK5/W30x+uYy+k8UTq9xWF+g0m5
wLCTTU5WwNnr6591BuRQVXxBqvsB7pn/u2KQnviTfw5953tJ2Y2kGeXx/ZLvYsthg8+jfPbhQYWh
OyvCjWZPN8s5DYakKGY8eSrsj2GDxRFqrX5dlohMCNAOdbeetsXaDJW9bTQR3i8Paehdhe8Wx6EQ
/razGXY3+Qd+xu6a0qA+NK0lnnryMB5wVIKR7G55m9F6B/KMS50pWlOH915cVqtB6eTLyoKpHrkY
BklBVpthB9MtcBR41tbMuioyXxjrlnl8lHJKLq1XJhfDelGdkVO4E8HFoOGxwxqaUk9wNjoS2R0n
N3JkvNaHUDXyzh6CTXyXiKK9AzLkXYGoRBcBKSgzguAhiz8rrekO3Nqw4YqJNJ66F1fa6IaG2dR2
kMIjuKHRN+fBGrkHp75CVGkV9Mz0kSpqUYojN3YCs/SMOYxUBdGvnVrZYdTcdZG3jgGFnLQQ52FD
3khKQOIhafxved9/dMvCPS2/EfwOqGkheWLO0LSAF/VnK/TEKaiw3FKmx6raojeFMRuUFNcAOTp3
3FWPXuVED6jQzlmbmf+Pu/NajlzJsuyvzA+gDA7hAB4ntKZmJvMFxlSAO7QWXz8LcW93dlXbVNu8
zgssEAwGGQIuztl77UsMdPwpNHr1ZGqMO4VZwaopoAkZlXjBLRwyMvsg7EdnJ6hJXtyS11j5ObRb
g2+L5Uzjqkuni+VpzyG8qnoKpNLHAsHVvivbb6qN8kszihyjdNcstVGce+54mjxKp0SzzRttLHiE
3rH4I6m+UNXCZTjBLgsH6o2YJXEGtPcqA8OsPz7rIafnRqPjYTTjaKd7MjjmbonRkXV67GN7fixy
ZT6GEs0p/SjiG7vPsa6mxy4zxse+zd6DJDnPXWsfZjHaz46JK1sNlOiXM9sxX6mJ8iaLIniYCHOR
ZROcSAMl0jfwHu4HF23UMfBps9xPiQT3//pB4vI62n7wt/f7Yq2g2s1EhGRWMV/uD7YDU9GozJ1t
kCkf2TzN5DJqoic6V9FTmhEnxEUCUWw5hXfCD+x4vLLb39/vcsw8pqIpTg0iKLCGfry3rCR6SfLY
A9qH+o4Bxni+H9iHn+J0mm/m8ojYN7tDuki47fLqNbZ8vB9aCtHshKYf9zPQP/ONl8daXTA2N9QL
ehWnL/fD2IcfUB7z3cSgvVrscGArNL4ir3W2dZplp3msyscgHXDKjEH7EuE3Z4KdL0aJUrKzg3eh
TA8YYTO8wLTfiCJ6L/PMO8TQCQ6dq1uqSE23bTscByYZN7euSSgrzhBQx7Ciw1aBIZQ/BwUfEnvj
OTNJunNS951SWYC1IPOOwokVRlGHvBBr/IH0P3ik6ku62Dc/s/tHYJPskd472Z4d2e29mDQ5iSwJ
RFB/wAgL3j5wN7oLQE6EuBC5LrYG4W0ERqdHN3WrbYPhdUtA0qWrKcUrD0Zi4qQ4gbx5oGRSk0hf
DdM+zRKsYgPe4F4ngk2V+m0xtO0CrKiMXJhzcAQam9ry5VrsZ0os69jOl3JI+ESn8htqauI+GHwP
mQbVUnc+ZZg2XrjEsDL7DByERpk+WW+6Rb/P0FU9yjh/UubwGo6GpJYW+EuXPDwFAmZEmgagI/3o
Siw10b7Lu5k6M4lIeb0iBtU+lglYK6W/UOpsH82WOliFEfg+Ps2pb79OfJfr5itbzfKJmeqW2fNw
RoSQr4U/viA4VzTzziOLCEhP3MvSXYKVHsGVDeM3p3HmnaOaW2dhlO0GBgnp41ybg4WAOmRrR8+H
2Perg4Ah0fMEH1E6v4AfcC4qaoJtDuFln0DoghQbbM1AGaeKzpKgoB3EIjvz+T3C3BrObeQ9wscZ
aa+G4A4misN+7B3clKacIfw16v9kn4d0HB0fMxEvjWyozK82o4qocMb54i0V300jx2IedNtS64y2
TFecCfHSPKrF3WhTg4794UK31hb5fBNdf0ZiaXyZ5wNVZAeLbDwdEFImB1uVt7nzISg7tMG8Klc7
xyDsY5jAufdfVIFFxh/xtYGoZq/tviTRtHFoLqApFcZ7BO1gE48IkLoeRqKLbsSvnmpXi1PYqGjn
lWPJn7eIzmh9JtZ+PvtjnRxjuCFMBILQyMyXpyCdrwrzC8Cg4ZhUmXsqfYCAZcTMOpVFcIGMFVyA
iI+tW9PxcFwyC8kPN3HzFT9Mv0g25lDqA5zPa0W18GYGv6DwILYO7a8salwK8/UvpQuAl6YEU9EG
D6KzPZTFc73NZUa3NqWz2nk4UaUzizPiE6ZjnybsbCXe3mzH+rHuUHD0uXQ+oY6VH8qL32mRuie7
IdZncMjW6NIMgYOw7SOotfrUgUCRdUmWGChAX/XJ0azkrcJESWmGFEFA8qjeDvTYkCplBVQTtBNl
cayCEtimhx/P0xpPkxfWx/s/b7RR81R2wRWjDtDbCtStOwFpaDtlXoMs2c9RBmEDix8UIYaBXh3t
dmT295344Cr9UcWTcW0TNAS8ssmo2wdHx+gAHZWdxxjfT6A7OrOsUSt8rgc6RQ9p3deHsdkhIC+P
BRKhQz/+gpJXXIfCHxAp1b/L2bdB5DGBa7dcZzPscV0ZO4gJ9SElae/EpJZvHT48yuIg6WUEQBgU
jbdpGobCLhzBu5f2Op54CYnKsg1Zi8bR0nybludowxBuJWDaPd+go93ZkLxmjePLAodvh5Tvh8Td
jlHL3BPRQSXO9pLl1TYMS+OS9i0yrJpICtr3WE6INGrhTWj5K6Ur9xgTY6U872i1gQ+sHnKJM/mn
rqQTFisfOja1ilWPCrEJ+vS1GzYo9Gj7lnV1HoaNh6/8te4WhQZI57ErvkA5pkOuMJ51aFbUHG66
oSrW/DtYgEi/2/nS12/Q+3/X6MeBNHj6uYaD1TWT/dn3Bh0OJOc7gQVpHRvIPnTbl+dU8XdSqMGb
llbHhkrYTTYea1M70wcjHsnbWE67rh8vzCy8xb1/pk5p3MjiGF+6LDsmRrCF9C6veCyHcyndHkW4
DK8sU62NZyXZVxGHj8ag+1+21xypPVz9GnIhSPBkTZyxPGPWIGqv6bqld3Ma2cbd71HDgCLGgodd
zTZN31TRq7z/pLz/Vlee6x5Jg5N5MQFiarjUaKboLia4h7J2OEsPEZxCGLcFpM2pEf4kvz7dDUNp
0sjIvpHGYpyJoIgu91v3gxdDTx5Mr0OCQr9qVZmOcQ50tqqs3jndH9Ko5ITFx9iPc/DbI2Zv05vT
zXC1fYLQb/11yFM+vaqH5KvAHmF2RiEIq0lvXLNIH/xZfZiVnnaGeRNs6Z6c6hHenHw0qG8PRVg+
m6nl4q/3F8TnVD7f78MehAW07n0EdERttaYhtvMU18/EQOGtbqvH+1kI5vNEZODSv+eH0YEcsHbH
1zjfVDJbAsbckmR12q6JtOwnpBILgaRGNwJvZ1VTbTlW9gQaQoJqg3RxoRFUvVCLXTNtPHvCj07F
VGULJqRe17WA4BQkbyIcvIto/aPvDNCKzTLamVEsnttEmM8xGYBOwz8YtoGDQgPENonKRKX5EPRo
Xize2q0Fj5jtRnGBw5+v3QBXNWkVD6IBAjzNpkkEVzGTQLice6VjrjynrDb+0mFjg3Q2Jh9qNra8
dUMR7eQY0bPdwbSc7dE/lzHg256FHZrI+XQ/FKkPBerPeYzbm+sNpLLF+8yUOclfSjQT6PeD9Cqw
rJX7lJYd2EkuojPrcsB+CV6bRV3Fb+izF0c1qL3qZoUzeBjlfjXMmcsBAvWGdcMRPZPeIohJt12U
XSCjfK0L+T1Ep3Q20vpgBkvuQ6YuPe5+PtjoyRz0LZjVrUZ5JlvrlRXeQYvuNir+1Uk4PHcmGCLt
9NIyC/guKB49jd+qlA5OZekvhumsBFDktdbqVeZsvWobP96860PprKEMKy7B4Ic7O0RUeofB799A
PSJ4mz8yE12ozBVsjdcYTC/hT7rY5yOG3diHj0RTcS2aAW95+8Ti5Eu8zDD0rPZTsWtMq9qU1cES
+hilR6uOHxMSGfZtyArXAlUjclIOwgEcXzpFNJOn4+ABKqh6iOvmZ9E9s84n2Kma6BaNrGpE7Ykj
aSDW2u3HQ++glUh7QwAz4JpClnFWZlGvTb/75WAB30k3+cRPBQTE879YhWyPhDCMISt0P0rlkVIb
shi8wtSUTt4yXN4PmbuRdSwPQge/mpnXibufnEN5hKBIt8Jxn6Qa0aHUydoqRLmiX+5jz8RM1C+6
NhuiRklGp5bGs2HHza6oUKGNRfp9DDoW8Ut5J/OxtPvvpgW5M5S+wko6BhuJlB7lFr3CQtEhZeoE
+Md2qMjEb8J6V+UQ5nQUmLcNwUKgTarP5MPWJd54M6tQiGIlXyrIeTm3Pxk4HhiGiIyxreDBNyKi
NQYPKWJW/B4WQSNSUWsnxsB9j6R9Cyr3CH8toAIqxSlPY4f9VWy/yaD8WncqPaFAii5OEGZLGIC+
WFVzbqrSe0q8ZfWV199UXpRf+EiuRhq+1xWhUaquPqEKEVsvq3nfDBAOcAuFa2IWTRS19jOb9uSM
E2+EJ2JTMIOgdjPSYNMqq761SertmtZ4p2dEiYFdu556f1uWTF9+SI6oJewamX4YH9rUCPaz+RzM
t65UxR6YUPkEyg4BJEkyXUIIqPQ8NuXS2vdiQmoWZpce3DKbpTdTtOYFdXS54SuMviqveBOt+uxU
bX0uayfduGmNOAzg/5EArG85hSO6/82psGjeMu4xfrkmVgbhPcYUqHNDPvr62DuT+VmaA/EGkeec
dYp+UZv5t4q11D7p/SdQftc5tNBbuwJJnSB3DBmuu0uGHuvxK2JD72AAmtlQpa4eikq9eE4C1Iwo
HD41+B8u9SQMgd7WTygpk7gJM3YmHjXh6j/CcUMa2BOtfZ83IsN6CybXPrJQuBRJRJBYw3+PVeLJ
l0P4Vuh8V5TTuxfYA1mV1oBOrqsoVNfFGm1kvhFD8iSMgHFrjIoTIENXgOFU1kCARBOGaIsz5EVR
9dAXzS0xsnIda36eTKxplRmGSzzkYWgQiIf5AsdWRzyL48oo5mETlaN9El3BvJl5xY5AhTffxXSy
lK5nYEPcbITCLNegWFZt+c3v0nA1mq9FHuyMZHCA+IFFOZVZamGjY09ZEiSeVt/9Of2uKVCcZtaA
iCwt1z/dz5dMt5HwyqNUZXEqLcxB9XK4n94PDjhH/Dr/tx+Hi1nvz6MHL2h2mC5fyK7YCzIBq15+
eAndYKKsLLkl6nOXTXly6CtSBurlAVSmTjM5J8wmhMwEdYoEyKv+4sf3ehK76WfMHhxK+MhiDWVX
p46pkbH0euhKujWd6p/ysLwkgfZPObidNQG0n1MGy9mwQRsQHGScZusBPWHHTtPwgUHWEAwlGU0R
FvHnsAIT64VztoNR/0R8RRNmL8rr32rTt/d3Y4i52CzGCJ5FXVtn0JUbe18Gg/fS1bRVgt7/Yo5Z
8RqEU/E6eyWiqxFt6nDESYXg2/anWzypCqe30WySolxFwHV4a1J8rDHRmS0KvaHpqGRM+XGGAUFF
m7hk4rKM7LTQrimuOi8E7uRlmZyCYv7Jh70QWA1w+gPyO2gMLdLI6as1gBwkIdrep4Ekc9FdazUz
G9egZM1swnqA44GAGyorXRoVD65urj7Yo3MFiy/gm0ycRx7wKPCy9hiLtdlsLX9Ovsosq89hTrEh
VE2+aeiXXZI0v9mAk95LMIM7jzXCkezW/ikwgnlpP7Q/RkwJ3gzPdW6dF8+Liz2XAMrGOM7fizw8
Iy4zPruQ6p3jI9Ybszi9MUWzUQr6bcli/DMqqfF0ak1wjvMBOeZJhmQzZWin+7ZeW4wxD2lo95c8
0gjnzOlQOY0EImP7bL1cPleTQjpp1s/E0lEZ7CjysqH2NsWiEbUAFGy8DGRER+7Gfl6MCODNbeaW
tqE0N2+KkpA6sxoXn0VzavIF9RB38hZVUUo9sCDxUnbGxauNiMTwwNmw2f9tV82BDaU8ygqNcuTl
D4noxSvFthM+EKb4LJjOLju4CfzgS92GuAY484DCrKGNereWHu9qzGbjUDsLHnHKX2P2CGvdsQuO
6kyttd8Xe8ds15KIK4SohfE0whzXrnfViCPQHcsftd9MR6KUxhYEh1qJcTRWygUOUtolbwysleNA
7OKuLnvvOtTZ1de5uog0SGkPjme6kwUZn9O1F7p7sjL5mUBvJP0aBRIV30dtNqgkYyYpsn3JK+me
u4bJuInMJX1g/tlUWX9wQgeCE8VVYhwJnJMmDdy6jneaTPMV7LvmavvJsNFDxy5hNpHvTvWh66aP
OG5Zog+1uN3LUoFr72kbyWdhfla2QwB3Qch73/pf0e+Wm7iM7VOqkFpNJfYHkC+HcFw8F9H8rqYK
V+Q0vPBpTUeZB+yByGbe5VYHNdJHGgzsiJzyyJx3gi8YQwReAQ3JI6E63BQ8PrbrL0FLRBDAglU1
mYQepu2FMqd7GcWH12UPudvUTzHh4lSgo/ZqZM0qc5jS6qEZ9+70MQXDDbuOeYkSQml4e4llyL+S
aj6ceykRZRM8lk8DUF2jeOyq8OLFEMHtAQGzOdKySSb5EJSAiRNLrpI5ah5mStuRR8cG8IVCWFmR
iaW651kmC2j4Z2WP29y1NMIdg8W2Rqzf2NA6QlyCQWX4rI/Jvxpsby+lCw9qaH+Yw0QusOHiiljy
c/oDrAC1z4qxu6IQR9IUUUkDG4Li2d3b5NltTPwW23vloMkyuQnbipgDlMu1N+THPsEoovxKHCbC
fFaO49zIXPU+6reJQRmI78OEh+2Eb+cFfJS66am0zgkQQlmBfES5Bvc5LotraKxFwC4ysCx5MBzA
xxMbz5iC3tB15n5u2P5TKi6/MNqzCjf1biag+ls7HyelTp3tqJvE3L1lkQTT2QSC/KAiVkIenafH
uGE4tOvWuOja4Emt6HFwKQaM9Xz1nVAcQL4nO8EmZBvRlcBUw/vHwlbiU/G7M5LNt2EMqn1l1eFa
1ORheKB8GHj4pbJ1MQF0Aawuk2zrMdS/ejuVuzLVxinvntXod1/7yfzatcywHkTxfSz4iImrEPuy
nuNj1MHajunP4wWfnoSW9r7w+hJWv9nf5EgPuGThp1vnMkeldwzG4t0ROr64jVUROGIFW0BIpKdk
TcSX0EiefJ5io3zcFJatw70Z71FXrvvROyj2/2cEYDi8gkmeC9aMIQ6WTdJbmIz8qLrCr+9OY0zV
1C3EVcXy3cyc7sBY9U6rwqB4XhDCPS5LC4Gab235DfUli2+f5ZcZLo7BAQk/qC2zg9HSNEkonBA7
3TP1nlDTzafSSXoU3NNFsKC42MtBQS6eyF4640Jzd8jZq1VHW+qkJM3mUonXIUvbfagNtTGAsSd9
do5ssr5AvP1OQ8z4TReWr7bj9w9Gkuxd/8N0J/e1MWr5CiT40A7JhzL79uqR5XLBQ3TwBmGyRdTh
iXdkpk6nXtupdG9VhWGt99tkE1I4O2epg70wSsnHq4nwrESVn0coDuwpx6uhWfLFJjji1JXdCIBd
/ZK6Iiohdp2TNFP/GLTvWVTQORD4faRHGgxqvGKm3Gpxs0aOBiW2LLchJYuVbBgw7mEzOZwpeOmN
2BEfStHP05OztgwStJactHqowvpQdk21CXvAZgVaipWrmF9mK4wsZsRyuMWuL3Y6pRHf5+2bRZDW
AdOfRqqa02JCPzZcCa2YEaPiafQeanDAAOs43IedlCsYHUpy8MYHmpas1SuMAzdvaVM7o2iu7vhg
RW588DUjvEbBS/9MJA/xcstTxq+kYNOdt9gRB9hjiGz7TV+n3BfmV1n0zQWizR5qMXkhcnS35Zyk
x5i4LkK8YrqsaF6rwH7L65Rp0jHxrmMiZ+aO5BXrij4MmXlFCYwtLCdZdkjiY2Wm/YFxb97agUDd
zdi8T4v5M8YFxQ45C146oa55W5sfoT3nm3iQ+dYkJqpr2PhnWVeiQSEwpFFVjt62ME6lmX4bUN9v
kiE4o2kjAlo6HngcBHNZefJMO3qtW3FWwzidI7ezNrH2Oii+/o8pduo95ARi0mPrHNM3+hhN1HE4
y+DdQVwTZRRenVEDVSJ8zaGAcupZ6gmvEN8TkDyzyugesAjNfap/GTp5epsWlZ19b1suPoImeNWL
LxTIFvEy6jKm1BP6zDoJUVcPlVk8UKLfJolVfo69+cuNuh9ukReHEBLda0l5mtLCqyptdUC6nC16
wuF6/2aEJpxhlhzbsk2LjZVlwEsXIT1fbr7xTfLm1HAyfMoZ+yZ3asC1ZF3FVrgy7aldV5TK6EN9
6+NWrAXzBha6vL5EWrzSAAfNRBTCtmfvtqOyxbaPdieWtua5TzIHBheVCj2iAe/rYnzPA/eX0czc
labmnnWm9TZ3rFrz2Zr390HYLugqKZ81nTu2PzANqmtWNyaWnKrALkVns9aWsSf/0b3OjfceF7i2
cjNwrrFtvUNvk/T/XyRk2NegFlSocyX2MQzQ3d2r7AxlaVIWwBd9P4fh+vetuz/5fhpPeFXByAfM
dS1TgtLB0XYCQjyTBR5wP+T58AUMVLohDnZ/R790+NvSlZmasCDuNxPa2sdhulJsJvJpOWDwLE7B
su263zK7BZFStBTAueSJ2V54ND6i54RyCTHtq79uk0mm8GLZuF0sIz2GKsxOEKr+PmAiwEwuq7No
KxOad/czaTPSa+eJJ7gjcv7AckRSSMZw+UV7mClx5iMe/+vmuNwkt5x/1GM0ihs329BXLk+CSes0
L4f76Z+D68WKNBR6teh/gY4sT3B/wr+e6j/vq8FkzV5UHDI2YAvlBgG9Ow7v94cl9/vuT5CYZBUs
0en8H//5y/cnTErEWYgZ3ytqpKdCDnwQpCVVp7/Olzuj2MA/hihjk/c2QcNpjg2WhKwTvTtQJ8ut
P6dhbLBQjVrWSv90//3t/5f7/pz++X2bNs+SE/Yfz5zC6qN2kHcs7fkA4z+f4v2cuDg+CdVEpKa7
Jo1LBXndqZ1TOsQSNKGbIcgIkv0w+AGlw5f7Awzne2A15XH0xrI53+FF9+f15pxvx/1mWPQ5nWFQ
M/dbCIGbranbH3/uut+P4fLvRzSB3+wnrzj+ebr7I/56zmKk8OeU6Ocyi0GYCl570o38+9b99P6D
Djb8Kk06Z63Kl4Dm57FdQtWmXqZ4I7ms0grSAOuilRXBz71/zPH96/bnY8Uu2S8X1f1KGpeQs/uh
X245EvxyNat4a0TDeKrKfDxZlOcp6nH653C/L4tndoYGVfOkDYlqSbNie38hkeYiuR8mr462UVKP
yEX8/C3QPVIn9AIpUWAgMFF/LrqmeFyRUrLzJP5kVNYUBkxCPLOF5OYu4OJXwwfMRLt5D6xpZIqW
O7Jaf2YqfoNa8mwnlGCHcbFzsTqN8TLMkUB2MO1ZoFlnH8a1EokgvgN1Aa3Dt1RZD5mFL4zknp8k
SGEiFc2bLPiDGRByTBDwF/Piiz/Zxz5vnHUextG+sW1yu6iCogK7JlGF+sgd363KfWgtHV0ihwiZ
eSk2q/ASJjI+efyDK9JypuY7tTh65TRGVwjAEhL3yL7dN6gIlmCAadsSrZZNlUN1s92SOIZZnZX2
MZT2NXSwENodwdf0hrsWSrnUD6YXnJ2pCQkFOuPDpUfaTRu36YhgqR+pmO278E2YkdjEk/+jdL+0
kuCwog2wPSQ/GK03NAF5PZHaawT3SBWmH/NM997J+LhpzPpTgBm0dN+swfs0zL3ZZGRmeu0PH9s6
Pi/PgE5LvyBsEjKpJjo4scVmgWlcOekqdrucZNfEWRkhDHpqQNcoVN9Il03ZesBqENZ4LBBbaDo3
PeGzMgwfFdZHSMws5XNnSejxynWwsVNssXRzKMjAQdsBpDg6rTEuepSZrZtokTr4L5BCsXTxzjXs
xE6h1R/hOuulr4A1Jk7pnwfiowDRE7DNsjOW+CVRV00fPqn2lheTvS2yZO0E+H/humUbchN79rRp
4wPsziMagZLmoE32MWIb8vWqjo4VVUnLUtegtl+m1gKqKNtujTbimRLVldfeQFZQKIrh2O48/JLj
khGtXYidpczfuTp/C3ydM3VS3dDgZoF/JLUZviDw/3B26GHYWPJ7VW1lZ35nA9FwyVqixnonQEfn
UbGhLr8ad2FbfplaiNplob6rkhRMNNEbFJLEO7pexQsWz5Pn/gyBarvDqUyMHLs773FXm9Y2tGCV
AtEK96TaHRxEXiTOEk9ignLDI9uOb1baWbvRMKYtq2SCnuPc3NRV0R90NEL/jVvndZyA3Q7YX+YA
SD5p9+4rpvDmia76bl62Dfe7gPiu6m4Qz2YO8NId3QDKxvyBG8e9ZnPrHT2dZGvtUC6YI8s7Ru7o
ARnCZmGHobmjr4ig0w1fR9TFx4BNIizEnAvUVh7FA3cBYJAEEfIKGqfMnxyZzy9xXG6KeqHZT/Ae
qOHMuwCNH7oW9Eo2bTQqE03/Oo6TvvWlfmOi6F/vB8Dk49iYL7q4qJBn0pX9s/LtgD1WOLx6Dt4f
jTnW0POvVKnuRLirelS24a8GgpzL0GKsSoOD583LZWKo5yj2TrFDbM9iPOrdnsgdlx4B/PZV5j3b
re09k9q0m9K5fzQ766XK6x+xmQX8aKJWPdn5g3RaYtFMMRx9kdiMGjViG8znAKdB2mcBsXtOY9+w
bu77Im/PCL8/We8kO00ZkbofHrY0dwa8a+9ZqX1W/wNh983It2B4RejRYtofyECGeXgcALrPZA5W
0neurjU519xCrjiia9hJcqu4krW7poqdUvb31iqKxcURzlPVg4EGOTFuKVc1q8L4AqRYXu3WvxDN
lcFKqBRwd3DYOCXKTY15EbU6ubzow39NqfWCsiJ+aSnPx2GbvcnhPM1N8OLGknEl+ZKJabhAKCyv
2hDPd9VNBTCDjGmTKN/60Ev+/L9XFovFSvFP+nsf1ZVnu7g5hDStf7VazL2lA+XhQ0uEnxwIcSEk
PiNvHM3gm49o8WXMmnpTz9POXcQdo2zV//AvWP/N7eH7PgOqKVwBWdL8V9hjQG59pxH0HzIDuVPY
WQ9exAhgkMi3YSL7wC9ULIKAkoToPr45QbQOrEysjRKXcVPBRMkoHJ4XsanZi+yBhJTXlubyke2q
eVtUoPdq1L9/46xFcP0vb5xPsATuCXT4Dqr3fxZk42ZIbV2MvHEBkeipK/xj1IckU8zI3jGh7d3e
LzYjJlNi3MA9zFnyMdsH4STf1YAXvXGCz3ELmyn+Li1AKxRzKP64vxCouA7jF0tgqjGPsEiAOig1
n/6H//+/mRt41wMLF4EfSF7GXXD+X8wNU6PxzAhZMNTlLN0dYMiqbXgRoFwTBNVHVBmQXHA27+bU
+9pLxfDgXHVLgHZhFc4Wbf9l8L+7ia4Ps/S/BksFpNLlB1feox7Lcj8Sx7iGsenuW+3cnJbAsPuL
+P/VuSUC998at/53nXzmzWfzX41bf/3O374tP/iHdFwHJ0qAyQKCGB/q376twPmHFDKQ0sI4hUkr
4Pv4H9xW+Q/XXKw1IsBRdTdn/a+m6O5IVxtLl+DRPndjwbH+n8CtFhKZf74qhODpTHuBxwrXdahw
/PNVwTLIckpq6Ec3RWdiZ2zRoqyhpuG+p46njp2lgP5IB57cziNeC6/bEfvEhzdWrKYoTRwiXKa+
zD6aII03cvZZRePZX2FceMN9diU5EFnd3JFkbit5ipcc1+gKTHzcaivrNzpE7NR33pdo0jRoDA3X
ivyKKPFPbQTRyfXm6yb29bgzMuazVEzuzrJQTilqomUivvsjxVM80GauwD5niHRbj/0xChKq/IX3
O+lt+dKoYT1YzgZKcfyQuuEhbVrM9h0QkzKYgPKNpouy21rxsZDkZUpz603xo5MH1jE14Vlk3451
Gb8BTEC9VfnTpqtgC/Wzc8v8Yn7USgt60DCnm6dYIi4yfE3/xoPhURRJcChSWgWJPqpCq8fZNdZq
CMp1YenxwS0eAuEXu1Z3ekuSvUBDJiFiZOQPkpf2K3e9XyFCq31VF1+DCc9Shm7+PMzMRbOLZz+n
iJH24eom+mY4Fh0ghJCqVI2bva+wnmh7T4HxfcislwzP/ibP4i/BXOnt2CYOpjiWYNLG5zwPv8N0
fGjr8DHVYBUqM4FKtTDZVV8S9Ztlh6RTzlkOtMsrM3jwAnDPM1yDobPQljviS1gkatvmJvVsAifC
SO1qKatdCOsgq4xiB3Te3BeDe2X03flVtNeBf+oLG7feUhHFMEC7pB6jvVgikEyw9Rh5qJ5HbvBa
urm7qmok2mqhKEgErPOQfyvM5JnCzdFrym+1T4eMlvR8CwmpWjUtAZH4iNVxCpqbFVUnaHhsa2SM
xHHRLhiHoCqjt0bvqdtT381/6Kpdd/H43MIv9yd96PIMDrA7fosJRVin6L2GzGF8NwWe7+g4yVIc
WsZSs3Y7FoUkHLaB+GlU6g0gWBiUr3Xqg8FNiSG1hfdJSfDD8aEASDr4a6IEP70evg+CzByKFIkJ
yjBQi0XWNSO7hj5FGJ7h2LBHS7ZWIgGhIWhk0e98oEH/NVs1pZlC9bgASDqi/dwCikpTFoNz2yOZ
MkjJzaLPnlLuMUGtyCKZfuj0VdvWgVbgfrLazVAxX7VNFDxjQcZH9cudY/O5Gd0fvWJSTPLooPPm
J81eRBYpePI5sJ6agY1O3Nvb94I4y13Of73qfNQ5BC6sx04+knC6BhuBqI2SPjpp9EGkFzjQW5iD
i00Iz040ZB5BduSTpLBo2d9guGhcX0jqi0DSeKnXHlWqTU16AuXpgsr2MxWffi/nHm55p97jTkP5
pzU5ckHHVvpems5HkXrruG7P6B8B6bfAoLZDMVx5TcWQ4P3xnzVXXOv7F1dZt7D2oAC4PYLZQKjV
2IMISYd6b5HQavjGsU+9J6AHYLzwA1SdPoxO1WE7ExD9wXayJP7BKpVU2ix7rLDibKdUvUZG3JOc
RAWeuMtVlguL3MYAudeSEoTj7DexwGhFUnyIHVlVhFfZRq1PvuF8Iz6CBVNdH8OPSo7AEcb/w92Z
bLfNZF32ieJf6JspSYCdqN6yrAmWLVvom0AXAJ6+NuDM/PIf1KCmNcEiJVuiSCBw495z9kmcCxtq
iHfpcEonGiJ6b3/BPPJ2RjFF1/gZPQ3s5kiKF8u4uIb7u6hoJhAVbyFpLrh0+nJfx1YSIHfM9z67
VtBOtPBa0in9+D1fe1TcAzjNLc/b1bC49ljMfyjKm2kygZgi9T43MSJPFZm3jIgO/hrCBU1OUHOc
brGBUHluIC0aGP5PyAOIzl1WFikjZ9ayFM1SOn0oJlcH/F1sy91fVnpr7fZ3buMfiAHooLaoDnVX
lGGbkPXMp0ZpX4TlkD2YOROXOcc34cQUtiVTopNHWoHeaf45q9pLwqXCxJlpR0ue1B2GK8bpeXTK
C8mQ/nc9uWjx1ZrW4BEQ6NQ7NhJE4+QGorXCxbEzjIFwfO86qPjZ6GsBfoSkBogne83G+yVuszYj
FaFBu0/BbMSN7tBNYYI4O11xnGzOjHq6I63lhoLQCBbSJw8eG8RwMjNx7Oc50H0L01WTMANN0CbS
7YvDXpZvkV2RPG5M+z7pUjaWiuY6g+SdWBAZI1/DFdoWoVEa4uekF8YJ/hO3WM3TAr+vHkYCTsDy
eXe+6u8n6IzB1E3vAnTkeRreRU+kduFpq48UEpBGHCHNOQ+uHFNTUgpa3BhXFgMW5QoAANKnow2Z
cN85rHhkcbRTfszmlnZ+O/WHwrTfPBw+0hH4MMZWgCgs4wNpAyRVRFT66ewx0sYIiPb2qIo8Pqi1
BWPE+c8mVd+yul3eFu9EEU3ClwlqwciD0WRoFWdYJD3enx70DecMfI1hIgVEPlTjUgS2fyGNRwLu
chksCe6ITgrR2zy1FQeS2E6Kve5h0v230UmIMvcgHSKrInyOyR0MjWa8AwnGSx1iPtkF9a1h2u0u
YdklIbQgpDjit2Km5g40Bkq+QQKrD07kR4eGPTGAC8yrzC/InDUuVU4EaIUSERspdil+GHQxcUpX
Gqjo25sjexqi0fw0l84HSNCFc1Kdl1T3rzYitammY4u8BZkfF3KNhURvhuQWZc5dOpc9ARPjnvSL
U0Pj96BSif6J8BKmRNGab9hYX76JjYfgVBDA3Te8iJcGmwsp0VBRlV8fcBxqKO6TB+JGihtRjKuC
iWwkGnfrTiYdnLNH1eRhrjykg3/SluiP3xMDZFv71q7hDSmMk3ScoqkogaDSPxTu/Gg/DMwID7ku
P5B+wChT3KBBU+0QCKD6aJtl15d4dIY8PRqccISltKwt1i8il/MDeRnvo6i7/VyQ3DUQP768o+f5
mGurvNMi77GmersW5dyFarLiK5DWDwwRTSgNlwpI5a+ZEP7eXe/a4APk2dM0/5LxBrqRhTkk7qKD
WXbvizC1Y2Lhh9OnVUzzCs8iCbXyjyFxcGSzfWQueY5U8dMC1XboCIWG4QSlWbgsVl3aZSdXW9B5
+0+G4U97u6ASTK35+5yakjgUODTVQka0JgkBrTRsxFxhMGF744zqgNNj0KN9lHj5wUhIUPTldF7Q
iAZZn6BiqqOz5y4ooJaFmsln7aIKHHajd55MPvV8RnqEPjDZjaV58Gl/3zXdkqJB0MtDi6LhEEf+
idhtMl8IHaTDmPws8kTB729DBCj33JemwK3N+RC7Ts8ZyQlaVNF3AzjiMryO05qT0yntRsBRxCAz
HPECHazYeKct12DqwXLjEVK61Vw5g/hZebzVWcdZG106kTWHpsZcVgwnLEh3jelmZ0UO227W0Dst
ydpiSSoahhacTdtMwRzkdHabAGLIg6/GmDsYHZtCas9L0eBRaemXMLrF3o58slsOeKmwpPXnQTe/
Y0ecz3qGCCiroiKgA0EpgfxejNI9KLQYp6K3j0jpmdTzYe7LyfEDfIzF2UF0ki/vBbXLccyQ0xlT
O94QgX/opfw1RLE8tFX8K12GwBgjopkzrzpOK7IyK6brjK2TcAHbxR88fuld7BKABq6HhDtGzsol
UEeSuGXXFuUmpSYEvB9jrcx79YXg9udMYo6szVtpYIBJC8SQyWC+Y7E9DTktLyvrL6jhENFMXkiJ
6MEKhcZqkDKWNWGn0H4YuiKYaBi0A+q/Zxd61KEo2yw0XeaE3fSajw1m9gYqnt1bYPYmb81KBi/W
auQWIEB47mqWd1tkLwzq8D72/QwmkRKcCcPPVNMe4HRRbhLslrvEoBVkzU0OA9/q7P723DiwNfwd
o6i4TtoDHE6QV8V4rcvfS+KLnT027g6r35Wdq4aJ8MzsctfW2HTSuvukVvqg0qsm5B1k6QwBjIaD
nWtu0BJPHfTTeHCMWN/VRhzteqfG8Qe+cGc4MqBRBoUb9UCJl0Fj23IAbkuIMqH1+uDciNuhxaei
z8VRdQiKeTe4lRlUGYOErguL3hPwsEDgmWGejG7o6SZ09CSh+Cr6B8tCDkMeHEsco6i8FtecC/Dc
msZDMtigiLP+u5ckaN3H7KMkNdXNRAMIEkVSKZ1xZ9vVeOgGdQU86z8Nc3YTiT8wj4OyGHtQjQdF
JmW7IIQ1vwqzeGE8jdpAv3kJqK3RH519ViPiybWHuAs1QliPVtTdVU7DNqY1vQBy23mc2ztmNWeS
1dOjJ823GNH3Tg6qPjrMx3fcQxd2YVAVro7xgISSW6FGjEQ1kUvaYqyY4abFtvjEWan1lLJVR+Is
1FpgT5zIoRVFh1Z0+MXEr0zp0E5suJRRzR0OmgLxd3MGIRELbWho8cUKejbzBJ9dvKK2dnB9RtyU
nGLGqutOKMT2OcBsD3XgTlbEq1mllxGmV3zRvVxJAiEJUf6xznFEMbL9kVrGd12L+heGNXTcsQtn
zamAaLPP4m9uxSeXp+AlY7bs1czeRD7jDyQpZhlB7zuRg6Z63hla81PPwXE7ae6HTkeVlaH0yCwG
kEWdv/rueIfAsz3Vg/UqfERQTQszAYDuoL1mGOC6CdW0HKDWJjpQvyHNd2W5MCjx5Bs26DUupG+C
OLV/ic7+hleUj9149+2SyUvWct+jjMKkbydk6SqVwWADHxXK3DmMhXPJc4i0qy+N1rAVmrmu9mP9
o+9EtK8RJ4WG+lBpUl9rloK08rxjlhgvHmCoQrOaV6s8jpoBupTuJSXCo9Z57gHBLfe8/DARSR/4
cUcIS/ZZxcn3zEO0SPfztmAP2nG/nPQvcgQ+iDq/4OoIrXaRR5D4TF47FRiliU5dH+58iGB7YXMN
J8i4dF4j+g0PaC7sXVoQ0TmGfpx/qH4u7gzV4cbHqeNq6vdQfRnKJ+FXwczQhoF84Bwes1L4CIXE
UmXh5IhAaTA5CSsHnV4ZE0XY1fd4iSOoBKBIURZfIIrgPdMFcaDejdiWgN0bmWMCXKbtec8F9ge0
eum+7NlVelJjezoP6jQPzqFGq9lb9sKaSo+qQ4bqetqroaR79szle+mGtcgjAn1ZXOpIv+VgiU89
FQ8pztlhVCD32hjud+s190yfcm6o7JvMorrpNqD23pt11lPtrRn9b63Jleb0b470ltB0jE8SE/lC
xrlsSXqoVA4DKjuSpKfANuJb2ZSvo8YSla4sznHg2iyzlykBXlYhBsLcUMQvxZqR05fzrZe0hvpm
VpxOmvFcLek7sfLds56Qh55V6udiH1WXNWfXNN8dc9rfaOG+pEvyusC+4RNlAUtpkvebZmHgs/77
cHuelb9h5yL5ZXJ9kmIJmrbntrMedMc7woKxUCXybEvkkAT+HlFIPhqIkGcABucoqfyLUSwijAbt
geBLps/lcO5KSz9Hq8LAnr104WzioSq81ftE1aWnrGT5cNo2kx46j7CIJxyqTjc+JQrvrFRflYlW
O9Fhb8dG8ti5xtvQtTH867ECQkPpMMIpRZZtfyqB+90efqmiOZMw66BOsatrx6O9NjgtLQ7FjJ6g
dF4ZbjUi/Xg/4/bTcacz+mMaFjZac3KvAt7pKtBLgop0I39YL9cdHp05EC+aS2S8pqlHM3JvxIhT
Q875cEjj5ozWnCYQoeNlpJ1MJuLPkagnipNgA1sJW36yFGGjNZ2b5ZWXXBUfjlL3dSzUoSavF1by
veFe29T6hmsAm3EKGxbc8A4M377Eqx0kPvB/TfuAqwo1dhg1zhCPNETPeC58D8ut2/zg9nDVtf4i
swwZcrYsR0A5d1FTUdGJ3Dq2jU5KX+Hd573zw2+M9wbiqWyajm4QNFb0rMhgwByXpNI7+nAEODPv
urEwOOlXj2/D0Ng5gFaGsDH4oHhI9SV7wdXpz0Y7o8IK1siOHDwAHnZRvSwioCR7Gm2RH8mPgh7n
ju8lBn/XjFDsliUeCdCXRbqq3kyiW8m63MQeeMQi4Nf5lXbCvWUad/MsZGgz57ko3+x305AMB23T
Ff3nYK6CI3P9J8b6NcgH3V4wIt1vuS5qKkcMDeJzs8g4S/zQcSodt2f4QL51pfcrHemayA5u7VIg
6N4ujs3hYmmewSKzSoMG54I1zbz0F21qG0Q5iq4MXDJzku9bYItafHJiqCEb8puAsnaWw0q1viwx
IVpI0fbTK4GFvr3UfpyRfbkq8Y5pbB7jMf+oreWpzSj5vdX2sx3+5sH881zngyJIJjlvL3E7zNWE
AOrv9WycLNrp55qdUW9mfkiYwObtyfwc6co4OW4I7v8Wd/i/EWrTzGG3KUln/r5djKZLRwuF9sla
RUrbj9Tj+N8/ff3d5BjSII29Ek4vv6QQVXnc/mLbHdBCbu/D9rxKCAZ0jfnZNodf/gj5O6F9ojo+
XXtoj1EiU2RDA47UabEop9iPYQXgFbEZi9XF8vszsI/+KFYZ0vZKt1Vke1qvcd7eum9q11Vte+mt
WbxL7lbcYgj08glXGJwRWYBt9UQl14Hnsvwmg6JsNIYnshqscLIz9FhTWcbwEtZQMuH7VQh06ZlJ
xZpRYxFAVo/Y1NfwstL3mxO+LtpSGIPwGomj6XQgRdNMu2qkOqKixH84TokKCGVUFy1G8tK3LsKo
TVPHDBi52/p7lrhlL1NAdhv0vMdK63YXm7TZWnTGCbuUo+1pLs4NWJLm75KcJwb61qq77wna4CNs
aPlLn2o0R84WrZq27dF22M44LRVfCwalYK4Q5dBZocHsacXp76WyXS/rwVjzsqjTMRatOryhwcuy
y1Ytnc9/xinauYcmzQbOfJOMgq5CMTWYFHppAI/+3MwyYYdh/ynjwbiUhX3v0SkIsc9hYl0PptvW
gd1zybtuwdNGepzz5uTuM7+lbxShbnMLVps1ArCjVGdzteaZRMccfeQV5UiDIZ9dz3YxbofNsLY9
SlL0eD16PNGu6Xi2T5pWLBFJbodlPTU+B2fgLrv56zan3eB806qsP2+fg0Em8r8+Ebo5niE+xWiz
FXTSXwQFzHds9Za7bjVG2nHWQoVbvqF1dw92Wj7MwgOBuh5kmoSDMIiJ75I3YrDN24T66u/39FYc
7czxsCTW9l2BwGe3CDLuGjZMKDVhTnl0uorUOW7/AGZ3dzUcQp3W7+mluuuc6EtZPWuGFCiRwcto
+YjYQcUj2CXYakeTCw3OWVUyCzdP8FO6U0c3VEc2ywJFkvFN2vQg7Ik4GUU89t1UY54pxhd6C3Rw
W4okY33RGqakAyzocV9SaNySiW2pGHkqrAX28cDt0RzueuycY1ed8qW8gcqhfUGEwi2av+pBT+4c
fM0TsFNztyRzfk7b7OTFjhZmPbtnpYANAeUw9BtLJpnP7eDiE2CgYOXFXZJLLFlS4Csei7Bni4VR
R/yQMSCLAU+4qMurF1VAx6HvYKye7Cc4QYS2T+VHM9PtsbXifZALYboNJ4OuvM+0LR/LNTUBmlF2
HCQ1tnaXeqjCEwfTk02Yy4BmegdtEdez3mVsT5KYueYMB0AzzPL6z8GdMOHgyNQhTN8Zo+uEYNKe
aNxq9W6cZXFF3bGvh6WnBiG1cki51SELO9izYVy8ThiUQjyyMiMQALVOZGGXV3Pxir8H0P00gUix
gJT1Z5rd9JDYZZD6RGjUc4yQGw0XwAEeIf8x/j765xtJ18CMiMj3QlZb7LdvaAh2dkaDHPeff7f9
lO0fW3r61tFfDyWusQsQLudi1Bk+8u2h7+riNFvJgSR7dSFCcfvqP4dWwTTbnlYtoVW1jQZNH01K
tMm9VH2v7YBFcSehT36JI2JEJjhUITJ9MnQBYVMRzh0np5JEcIxt/4vmypoxo+f7Uh19FSXXZuaK
8Rsz4FbA58LyGJtAWbhxnhtWVTWzbJaCjBRZKGfvxrm66jNxdpmaDh2Ub4JyEaUZrGu9yOvQZhXY
mbb+aScal3f3Pe2LP3RX9rXTv5u15PIClD7U3WuKUp42rf9d5V60h+C843080W4d7lFS/i6IId9N
bpHsTYWiJW4DrBuQI+lhXsy8+CAqIJsVfQw6aaMDCE4YxeekSYRgKwau7T59l5m31wf+ZL5m/rs1
0xhPbVLbemv+xi3bwKXXEyyg6HTV7YvrMfjyHHDpCN+CvnSBzMOIT9LXRCtQRfeevWd7hMW+/F50
WRiZBp1Hc+Ama17wZBB00KFx6m3abVX26HXJJSrI+kGA/TqWH2BsPNa1B3MW5PZq5UNtCFJmyuhb
1K8Xex1oVgFGvGrOejXRHZIUC0tCsDlRvq1bNfcebW0d28YuisYLpJL+urZl16rfNJsvoIIMv9yT
I7NHE3X8wXC5lS5F/4s7gwo946EQ04U5/uNUT0cCDd4l0Baoyq89g1NOLK4YXBKqem1dhKZRSrDI
UnMGsFIefX9CmRoTXmJG2cPCDxvpLlZTy3uEi61rajrGsNraQOusq8uiiEjRNnCILs18X+Zg04vX
rk/bAz6Kx4UFkCs4CgC6j3tD9jRvF0RkUfSj12lTImesZXmevIn3J/0JMHbnlgk8H3lf1ExzxKMw
mkvEnMTxiyeYJ/2qF+2j6t7RfbKX3XMy+b9Ht7qXUcZIYUx/ItwIpiEYGmhKDjg+D2Na3pmBXwNK
bqA3C79F/hfvSkikCtj+QM/AG486LT+QUzvLb4gON+5oBJLd4mk3FZHqoig/TS1gCnFH+9wimqP4
EsZ4Sjs+Vbv9nBp8blWBkyW+dkb81jr6i+7cRQgtW/M+LyWNMIMNqaK5xgD5LCc/u87CQfaGVmq3
EGtz5WrXr9uj7TCYMRZpj7W0TLKPBjLpDp4BWabWkoSIEL4bdgTgl7QqOv1JwmQ9IZ6XJYCZg+Qa
x9PndRkw6JPvUb1hBGzJ3OWyd1qfWLntede58D5rqm4FT2iXT0SuZHQYB2VJ9nCsvCrOzR8JZceu
6GdWSmo1c91n0qvgw+zpll7a9WAkhBYkDSZaAWc1SGP3fhDZITUNecFW2150n31s6hAHsfkgtoPr
uk9dubRh09M63m2a9Nkz4QB00y9n0bJ9UbKJcdeQSxgrJy9y5+PKDEFOUAM+WhMwt2/CMO1K0k3W
ncpmkpi2Cg2gXb8vaTWTUpEhPSG6J8u4VojyAv5jEaHuol/d5fjsLsLR+OBX9Twqh/1Y4dlhCfb3
Y2Ir8loW0FVq0iomuo66xOuhZMtz0T7Mtd7uF/HiVfwllVhveds/WuMHTolT7QkOay/dasZns9ZB
HVgfTtkq+24DffVgdF78Hcs5f05JgDll1/oXb2r9gbdmbw2oMmBOmsN1iin2jKGkFb9WqGY3S+4a
NfmW/zyvdPusqbg/+r1i2vvPr8ce214Y7DHpZm1Zo5/L3PL2joycv2nG29c248B2EEZ9V3PpUx/5
04VSxT1NLty7YvlhQt1h51q92SOUFO4FOi04mkzkxDCkq81oVw3Du9altITHdVhI+YtyebjQChwu
sWsuSPtthkCOzt1oPcQLF2wspmNFb5hsZA52AosiEtmp3/7CjgRvOH9ImtsuAw0ZC9pYepaG2Ky+
FVg79GAqJgSrbt0emlZjnR5GcunWWpu9F9uN1ImDrmNF5SFfLFZLBU7/l/+vNXbQTA1Ucf93Ovrr
n6r603V//vy3yu5f/+vfMjv9fxzbdVHMWSvJ/D8SO+1/TN02XcfwdNdEK4f47R+JnePpGnJhQ7PQ
wK1I5n9L7Kz/8T0KGR99HdQW37P+n9DoqDT/t8TO8gzf54ZAfLvpaD6ivf8tsXPn1hSJsiuaX674
Gwiurx0FZZn9udfeBmm3l9o0MKMtGixVIeHhdusXt+9sB1FC9vm74G3PJ5F0//XtbSXcvlYNBNtM
K1DEdSF3/seZpG2b/u3534ceDGKj8PsjBCOHXjyXzGokc9fG3j+WMuguLJzDsDK9COLZXEz/FY6u
IvIGCSTnxiC3fbuVlcteNxuDO71oQ0ciRk+UOBOPwsh/ivPA8vI32kkSnVYz7Ww0Q/1yVej5prId
LrrGpnJHKxnzNvuQwML/qctZcm+R8yGlXZEhtGTKE//UJ2Qi0Nu/tbpJMFjufooHkK8/yhkD5mxk
XL9gEbhfoQ0StEvLwerCpikeem18VFaSB8WMRGnWo2Fl+zEQJ8VniOlajjHSxhZiBKbIk221uOFI
IOlpbWOnjQ5QW9+b1rzOU5yFlgfkAU7XzY2L9CrM4WkqumMKtWJvHSe5LPT9vzGUSsLS3jBddB1B
3hml9V1zqFWwZwaIDeDbFgbYO7bR2NSfZmBs+46R994SjR16/osX62hSFpogDEzf8UiurnG6z1Fm
HmbNv5vh75OP6omTNhMPnlIjUvoQLQYSAoQKar++P2Y1+12RPLPW/yAuGGjXQgAkQyoZacgXzVEP
/WWA07cOZpKFBuIaIDW46g4F2UvJBXjS0pVWlz7kEQhvF6P7Lk6Rh6z5UEDsGKMm3s0iCPVkWfqX
AOxxqFLDv8iiecRVJZ+M/GKPrYtOihRT5HNkqrpWyKiCjK0ZgWal68OePeszCJqWpK4qYMIhjkwq
r3HvUqm3NJkGc/phpGCi2QriodYBflaR80utP8WZb3k2vVeR7E/MkNDGectHCpiIZEEa5Wu1QBBN
sTJCjOlRq2jkpnZsHZIU9Y2VWJ9xD4J1NF2UC5DY0JY2pP1VxpH0gCM+dGLf2FqhCj+2WCr2QlPP
OEjxIsgIAYP0VmzMHJSdGU5JDwQrR6Ufo5Tzeof79ZiGdosixFHYfpzpLhVYfKIn38jPtjceKo+Y
S6e1X4x0/FWsJcy81E9svwCzrpKxweD60bWwaY35DB/5oOdaoEcN9bKAU+Fita1aysoZnVJNmt5O
2AyBRceFSM/MgbiaUcKytbD3eSP1q4jz15YQ04AIoKu2nKRl/Sb+Su7LvLRPTq2BvkP51VkkyE4p
/XnPrH9xdtD8ZugZaCnDqjlGG1LJmd6CvzOII9txFh/StH0f7SG+WsVRrDZXMI27KK/oqZFsy3xf
hXrPrLmms04k1bCvDIuYRi8POhHTWCWyxUxpEXTtEac9bc+ieQLtjo9pfu8UDaCWTnIwry9MVjXB
EiZdI2QI3bm0Xkvd+cjdCC4kQERm6bL8cDqfjYROXI5PNBqDYnUzTffPYLv9yfEcxFEtNDLLWNPj
8u478q3y5JoQiWPUrj2McTx42jXyaQV2UIsa/6YT5naYsfGPKEN8uzpmOB6Oie93FKFTdvRb6lw4
BL/lfKat857Hg41n2sxOLCDHwuLSWIfOMsFKs/4StiJYrJQ4Jgg4DpF203RByOnU2o+DZv0mrQAJ
2wAoaXqcRrxiM+jN/di28RlHSoSU761z2cFg9JpOlOvnlnNMg/aHGwBHVGIIxjBpjA0xg2NNiJft
5/5Bjdon8VUVitb4J3GzzCxIwcnTQwSbzyuLEanm8xxH4mgkxYNV2c5eOqAh+yKIaVFgbTepZaN0
DyD4zZwQX08pbJwpjov95FXIVigBvXgo96JyAdxW7D8XJc9Oj/xujgosw1JBsDfAGMAkthXA+VF5
f6yJ5QUfRnGafa7z5jxAGPkoHHjwEXcqry3fbetLlMh1dZLU9n2RnqOajkvdfHl1ZVzyaDyJVh9O
sSpeJ1SDu4mYtmO1ujOJt3Ue7QR7V4WzLRfReaE7og2/Gxkv+N3MN392x8OUM6jMO4UyERk4pDCX
IS7LVGMBiC5oZ7jPmZcAGI4Ghk16t1c2eTeMJdS5mtGrlno53i3ZrwWqJRy93r5G2b50jI9xlB9m
y0Da0oeOLaA577UcmbWfVUD11M9pDtmPlvtBTA8IItbUOgRPieyupo/bUq93sLeKs2tEP9paw3+V
DNxlEgZ0ZXK0bcPaW2vIRGEuxUkUGDDbIjkpG564Hy/lo2jQ0Wt4ViLNiAIQZd0Zzv9wSPr24k/X
TueSNCcmYi1hUfOU4dl5a8sxDsVKFwTGh9fUnI+TP02XyEYB0Nk+E7wSiaXc54vZPoBMZeBFP0KW
3IuwFUbHQiu7PXFfKR3LLzseq6CE70jXaKZxjMPs3H1nrHLyIRU1A8N+8hsQ+hbfPQ0DfiOHA24E
diZp9VX5DhGBdouTMpHeoeKmEnfzw5wvr60DPj93svluREu96EClSUyynmMdGZZY7CvBS1fW6fvU
geNpm/KtxYJ/nDXnXmTh2BXTUXSAZbI2YaQqYU0w09vDi0qPjuU8C2GffBvxTVUb4Vq+0LWLDm5P
gpoz37uV/cKV8655BVlKDaT4NmdfvDbJt0NOIZF3GeAy47khQUlYOSyxdeNqYflnHag7vK8GmhNV
n8t1A1KvBzMxPlBpZgfN826R3iO/1Bb7AFDjCTYlZ17ig2MoSdLO69OE9vEYxdrEWmdJj52g/aqN
qJuSaP6hwU4NFMNz4SWkQgFZNILYq9BnshlhjDxcxlyggujL8lnLszGcOxjTmROf0wZoq9cj060R
8/u/IwDlga3TAU5RTe/Jp8aYMVUnJcQv1vwu9IV8iPvRDre+PfMPEmCUz0AQWvRB91fIifSIVJ0z
TlNSj410PmZ291SlgFlKyAY9Gggb8Ye2rt+ZAra2Db2MapSh7Npnc50MqNxY96xExNFGck3SXqiq
c/PZyWAhCcdFSLESAbQkiokEYvipVdql7AmuY+MGBNOx1UOqdQfMFfrf0bVWVa8Eojh71v+b8tPp
4jI8A36aXYBk2AgUk4fJrBWQfYOkirlHw5QhzK0l4/h1X21BhQgZQjxXoPLPZvoyJ28x+lPkcGO9
314OcW3rCpucXVIDQowbcqfLCSx4lF8yss0rh65yNSeMiukr70sftq/oG1qL68BvppIOh0ncFj+3
z+VgKNY9a1evtXu89g80qNAMavU/0hZ9kJcMFiVdAOnK7OBInUBzoPi7PkVjpaXMgmAbrT537PZA
M+gRRB8WXaUM02/YWXQyuUg003sue7M9qUR7Mw2nC3u6vAl7atUVEJvnAe2Uy1QOsVawjH0S9q3z
zqRJu3SVqw6Jb0FoXWE4NVFVgeuVHzQaOhiKDM7W2R5SNNFDqrBjTBnjS5l5f1TKepFo9X2V6eJY
G8XFl+a3CZhoLvPXVBLOBwN7vAydCYAhc376KdyHZUPke3zy2sxIIaXhZdVcTnpcvC3+QNAulJ+4
9N+pA5PQN7K7uiLQJq9x9BrjnzGPRMA0L6L7TBBs8tVPxXWbNDXaa+MB1o97c75Y6ybCqkWIvsFG
Y41TYVjJ7/wYFx9BTZR69WpbQxwQ9Up6dNO4h2rKn4S05dFmdG17mjyJtQOCaI3ZMN0lIvDgvGGw
bRkHXpr1oOJPIlnn87JCDQ1ZvZkmujZamLp/TCCwpYJgTxGTHeIxDzqabNwslZihWyAeiBXs1ZLF
xgWC3ePal42GGplMikM8Vd8ki22IF4ie2XhNU/kyqqQ41gPyMoGhal48/TwPJzqs4tKl/U+qh7dC
1pg5nO5qo471hwwGZB5qKpmZOfoadEOwxRsaqfKcI0xPdepsJrSVi/19G83Tt8dXXX9P6TxiwEyr
vxe1pconQxrV3p98RpXrWWi00KEcq86PU+HOuyiu9dAdP9xMcro3pclAS8CMHoq7YupZOhxY8LpP
4lhcTlzdIPCQJ/AWRT2Wdn9OvVPrxwTHlvSQ0/yG1iy9zI8lata9IjsFCUP8ylDFwYTVY0wtF4ee
+FryZdolcjKSHhIXRZ6p75NVxLuNGm15xdSdXVbJIwwHplgN8cvIA88Q1hihdP6bTMmgiHWz+3ua
z6jwGVx2aLnAaabGR5I39Z6p8F1m6FeHRMAAGeF1pTrYytZ3abO0WHkWm4ENJbVrT8jR1Z3MC3J7
rI+y8rsdmZDjQXpfGx9zO2haQgUW2eaTgj1IiA57Vyuu/3UA+/AG05SIcBBxf78uHY0E82Rsgu0Q
OS5JpkU83DE03Ir0YDH1J26k3UWXcc9UZABo0cuftgng109TZz8JdDjclvoDQNYRrpdFe2tJaBbm
GFYVLQmnJIU6KSRyNyHHsP+eshhdokWzLumaYLA9ypn8xLlkteY+RGfUppcbV2sgjBjo5E0JdHBa
y6dOMjhRLdtKSz76COKOmiPd04JdzJW+fxnX7/1z2L5WgBna0eCDEb7+E1mX0YXM0Weirdxwmusc
QMyTYZUzvzGaPy3aLPt58OxLVq/y4Nrx76WI42OCOfdS+y7TAIkXDxtNf7Fass2Znr+rdfg/Wz68
hxpWNZb3P8hSIvNHM9ArKHOPfm/RJpzMnvfEVkz+lYRsYpBovUvqCdXuNjvfDhoREKdqMA4mtgyW
jZoydgWtbQexPElTOOfttvbPl41+T46mRM9gaxdtPSxD81r1lh/k3iAPc2r9BJURhzpG+yvxrO0u
W1h8F5biU1zW52Vh9lY5Y1mHQ5VVQTMRGDljrfer8UzXcx8ZfsgagNK6xAhvJiVhnOuhFNovbahf
7B6nKD64bzC+6LY6UZCiDPg/3J3Xcttcm6VvpWvO8RdymJqZA5JgVpZs2ScoS5aRc8bVz7M3P5v+
3e6+gD5BAWCQSCLs/b5rPQsPT3yiOU0ohN5V8Fm5y1GgZeiccvHbzdwQ7LTaa9AVSBo4ZP1L9Qye
z1xHmrhQKir1MI/eMdUm7t/i4qkwEhC2ynwfqi19MlLTA4+WsCdO23SwF+Jw+w5dYPIsd3EPm4/3
KMp66hEsZqFnSEajXmU6zs1e1AYGUXfrxEKAqb3W4ksDhmvMZO6Rjszhq6nlNjHDl1QQaUH1j/vQ
iLZSxeIJZcusN/fMxsbLLl0SgirdfummGnr6L4WTFDy5KLNLQqnWsbhS1MjiBEVHPkkqilqG1SD5
Iq7xGFsRFestgyJsgeVFvydFfPrUbma0/QjKhnbV2xHdMnTc81HerMhq/Wct05JsmxbaJzlCLRmO
0u3SdhORTjiL6r2tad+1mhAi+GGHfLC9vWJXpJWF7bokUgDcLdNhKPxMk+ci2Vchd3Vi32xGJ16/
5+Mxme13OHuxagURv7tyP0GGWA8BOMiFeR7Cd/tjIAPuNJtoyF0ss0WwAEImGT0rH6MwOUbaOBx5
d7pzQfpsL5BXF4eqX6xD6DUCLcWFUN8lNX9roIXCwroP0ZPjG7TbtTWPwU1VxNUmm0sO7RJmm69g
SW3cJbqjRVuNxbDDbgrmPuPIQxHFtH/ceDSn8yi87w3nPhnM1O/xL2W1rkMBcR7TMEHWHaeAxo7p
NGFVVRs/A0uE6214SRMiScwauqOQhVKOVlYNP8GqUQhIjcE3+m6LY6dJAP0YH/0MjkqNU9yMYfSN
+RdhU9Mu9VJm6G3QbRsPyxxFoVVLpvZUc2l1WpKZ+JVSzdjTFoH4qySDD3oEk5To/ZD9IGQMc4Gq
hy/bWWrA2S10k86I+y3ZH+bonsmSsjf94rwVqXfovOyc18hPl4mP7y2frdE5JqkPlyy9qz18uPQP
rU3VoqDGzYNekW9IoZ9hpTavJjxphYvl1AME3IHofpo0oFYMOhI/iak6QvJZZbVRnQnJoCSlJNpd
OWugpBQOUDc+G3w5toa3hkIC/WIEwbBY6hubGlemJB+TSi1u9OrzRB0XWT0dbaCR2FWDGacTusWO
hB4ksLPQwtad8kSB9smvA+rmlfY6CN0sVp8YGa0q9bRCWZsjsQ2F1rYVqttW6G9NocRNGevFSHMZ
wCXGTTfnI9XM6KldKvidAVeqBXtAgbgX38KNUJsNQvUL8BMslVACO5B0hDLYRCLsCK2w04G1AwCU
5c4LJftPltlqSNRMc+d02c2IYmrlCe0xZcLbWqiRe6FLJv8HhXngHNoI3k6BeDkTKuZC6Jl7des2
0+c+odusaPOz6yIEsmeib7hmCbfmucbnMQmVdGpg1KMJAjpXI2VNSWiGW/ZjJtTVQ2YEGEBHf9Hs
GwhHaAhUyt15RRMOx0ORk6WdBjf9jCcJW7Hmq1S7VaHonoW2G8EmEzjU3orQfaugjjDEjgjoDG+j
Gx+K13039OhWh5m/DpUyY0DzJYzuI/xaSAuHFdWecKUKvTkTXgoPSNBJTp3X/G00UajTNWTqjtCr
MwCq+bJULipI2ZG0W435Y3ov6O4gDChulFm1zjkS+CJ5Z4YRUXRBGw/PE6FORgagzlC7useyhWDJ
o9pgkoKUt9Vza3KAOMtTDXmBca6B9cksTn38Fe4CZxoC4PVivybaODKtM7ad0PEnUtGPtL9C4q8K
rT9W33hjCv1/KJwAAdNjfAGucAg0+mspHANJaryYnf4WG0XlkwdNB3QpPxXCZ6AJx0GM9aARHgQS
ExniUAUqZuIRKWNiViDRCdcC9oVA+BgCDA05xoZUOBw84XXAJrOxSZbcRskMszEuvoWkDQyVZVNJ
QGpkUPFea/UjHNT9KAT4nTFubeGviLlhCb9FXO0BZA8bVxgxhCMjwppRYtEohFeDf87bdVzS28gm
7iP+ESboWOYREIOLHo2BdUKtv+BuFAUqqkLRTnahfjrSJYJdBP/yhsiTVDn0I/U+T7hKbOEvId8T
WpAGhpkbGxEK2FBa7CgWtpRK+FOSGEwqYbKmj3w8XjkDmbzKOyf7JhLuFqI7baaDOpMinC9EyCLl
GjTOtDp5qRlXr+ymKnelSpG5DbVPUIFhHi/uYXGrc1jAVwfTS+EFO7lZNkDmoZmP2TYq5rtWd8m7
a5CW0x3nbW4WRuV8EelTjZ1Hx9ZDR4T/3xm/jMLxEwjvT15nN9EzxmWuhidb+INAFfA1eLzFEFU1
uGOUEEr2VU1TBitx95nir7WusRwlFHUO4NNOtXAjmcKXZGBQyjAqTcKxxA0+X2NQdLZo9y0a2JWp
K/iJiWaI7HUnfE8Tqkqlrsst0sD3TnijoqWyb6Dgk0PECdUytw+UplohI8TcxzBOQIIEc7oVrqtC
+K+wLWgYYpg7CG+WKVxaRC1txgLMLNMpjsIC0abzlarUey0cXuiHMZkeHOH8IsSXMn7mMPazGBcY
7/HcnVKitQ76Um+WKT/YwkfmYShzvzs7iF6wE0gyRiUgpvoDtVFsaLgf7jJsaXRG6m0snGpUXa2N
iXmtkS427GzDzCGmTjRaCk5pEGVz4WdVkaIqRa1vY4kzscZBtSegXLjlJmGbiyp1k7fQqdIk4qLq
ANcglIDIjfVCvR/0urPNCAlbmTPjSrUwN/WU77NQe60zCH8EHJBiMGg3MY2pMSu+me+JlRm3ejV8
UcD8rHDKgkvBCLgIRyCtZGBQwiVoTa4NBaH9wTXGWdeqA1V4Gk5dSFV44pqx04TjMMJ6CK72raS0
4Cy08BKwV47joiFSoR6Ikk+JpEJYKwYz2gVijHtdOGIYLIUUf+y7biqLhjZGCxEc1UWrraWupbhK
XMiUQf7N7K9eU3oHXy/V0tzZQGQK9exvz28Cnb5lnr1U8uXyOb+tymfKRSkmgbbO6aGJt3CN/k5b
tIXuCwJpuZCvvW5e/onr3/vtrf94+uXvzWOl+qG2cKkOEuJGxV+RIp5Q/IVRyr7ln4a+q+3zRe1X
UDRezBeiK/EQLuZG+6bAJ2A2zsTBG4UG6c/VQtAqQbvoZFb2X/8QoyQuWS8XmQpNXk+7AC4jKH5U
1cWP0qpOcswtymsoGlG2yp2/PS7fzykoEF7eRbIx5ZPkAkzLz3e67DTJ+YnApTH+AmQh/oJcXP+t
y3tdt//2nL/tMxXSrBwAzKJeaQkFz0hlh9Sp2djIzatiR25KvZDcd92U++QbyDW5+Ntr//ZWeQ9k
KjH4LfAJXXRE9QXcav/UEV2RriFfwU9xUdUwVZAPyUUpXgTA/Ofjcls+AgFXD3v3MIpKbdNzJNIe
ZDUonfmfVfmQXADKpyKhYLDg7a7vfv0Tcs0gUecSwf0/lYVlaKaGcuW/1uk8CULVf2y+pWX37d+k
OpcX/iPV8ex/AXXRbAuAFcApzMK/5Dqaav5LtRFMmMCwHN0Wmpx/5Dqm9S8QGcTCYX7SHMcxwFT9
I9cx9X+ZrqXbDpnvAPGEkuf//Z/36X+HH+X9Bf/W/rH9H0Wf35dx0bX/939phvMHYA/eMzpxFSwW
mh0dzprz73IdT20LEhRr5QSOnsFJhIcdtybmE50Z5oSHrQ2xcikt8alWQOduDo7JBH4gV+7ptdHN
qgE8cFGnrUNlSR8Y2onwBBQPJlPOcLwPaWY58bIJsBEFIItWixqsICqS2mJmAAyj0I/wpdNg466F
nB2WZv7Y2v2rsbTCsTCumr64jaZiV9fuPS5OEBDlYh2MhvoHYCFKFN4XtXGePK+kkL/cjub0zvCN
aZlJ/zifT0R0H91g2ntpcbZSpLB55NxgJDDQyENT6uI3IyFRgNJTBVC3ZgaVguFa6XXs+AArTMTH
NDOSzM/0yTprw6pq43jDPBG1uVL8wJ4CfGPCe7YtqsEn+vu+p44LsKY9DJPbbAIyuyKeHBN+CLPI
fEHxia8//aQ4jDQLg89sBc4qHduHpYRwkfa1Te9Sf18YH84dhsK01h/rLD26tvXUjbSdjYqIzqT3
Nm6jfO2s4bmqi2/dht5QvmmpyZJSTtCMwUw1LRdfmZoX1GHdRh0ZU+CWtvohwVc8rnsQ9LCjOlwI
n6i+3QwlvB9lzG+snI+b8i20BCADKR3uqwyFdaUD3aviaJ9ilU+qx66Y9u5Cc1vrU5q/1rR2x4DL
lh5/Y5yKWXGOaVO46fcyu09D6w5y+xOdgq3Ne2zTngRXSOANkbNQUw3yfcIhhMyjKLcBI0nu5dNb
k6dnRZR4SQeP0es8ZvFjZb+rk30zVhliUL6EuSqnx5mOHBljVJvf3BRtEppEYDfBszWR48lvzfi+
3I3xcLAYpa7cCSctshYwjWniN9pMayiLXnpjdPfwlG7SCnNF5QzPlORasMD9Xlss4M0Oo1gLE37L
j4lRM+VQTrTPeTYZGxtwCw759MyoM9lqzboypwecu9neaqNb1EbVynACRq9D8Zq71WsapTNkjU+m
k34mDyZbpwMlJt3RPlGBfZ+HG9UrbnSaDm5KZbk2F31F8Rb1FjWZrnwqR/uR8F9gvkwg5opLfwiO
zSYVzwiDe9sCAUbEgRLGGy22HqkOUYIo9xaNNCzwDTGd3bIyyvTUTaMGrcJI4YT+XLR2bCID4CPm
buitWpHQOmfj/ApIG4qEhhWr++iZgeM0KDTk8CKhCCdiVfET6YPtd2GIhMf8UhskiXQRhbrCiajZ
UOaGU/6QMdijiqkMpIuBdh0ayFbzsPGa6BBYXbFtROvSEPEao6j/yrXrPhLewcQzh2BUJBc9xejL
WivWxMXYn0z39Z8HE0xydSZMcj3+65/ryoJpJicL65/Hfnu7PCVru8KOXelU9qex09A04d0VW2nD
1+RrcTJjNCzx3kyBza+TM9wvrA4obxthI+jjd0el7VP1at3s2xBd3IwqQQqsY6FUTkqNkRHuDfB1
ZYceF/K4XIOscT/Pqba97pL76ZXexlPsbK/Pj8WL5NNm7iWbxcJQTXhXeUSxVh0rY2FO6Oi7JhZ9
Y7mPghReTvEUuSjCwDqEKhbFn3uuz4Ktz6uozxZc3LSjfOXlncj34xG5A5Y5zOWB3NqGo9sayqe2
twKqrrH5POZUreZdNabJt8plzqy3XG5c48tYvgSLmC/BBNmBLKzvNWjcK5IwzBPdbXxOXXIah/J5
nOfmptcjLIUaJgRRBu67OhResfiQtOti0Fd6FC7fpmh4pJWOyzhFq6RUWyPHt4r0+nbJsaFN8/Cc
x0rpF0NJqK5DJopOLvixcXTSLcPypUXEQlNMJey9IsIdUb6Pr9fvou7UL6/AlgoEGm1A1+a1odLS
WwqoVFfFCdcsFJST7rZM2wOudgqsS/utbjXC/zCA71EyvJkTyq6OCdQ+agcXZBOufdAl+46+oI82
JT+AAf/CvPSjiPr20VaD8h5/FoYeaD9K14Nz7mPC5op7IHrKyp668rM9pX4+R495EgVbpcVkXkWk
kraO+ko/eiEXqnaPdCjJ2dZQunzvq6m51aOHhqMLGxNJZ2S/0t8qsBDMBV2SIKSm5CBPosg7roYw
Dw/mVEc7Ww+QtHGeJWLiAWSRWCq57eLyNwbvgBhCzfcXu6nwnC5xcDcMDu0AEdYwST1t17Xj4rtm
b6wq+FOcIiJGwHEG7ZAlR3sis2wtLbBLH1PZEW1RKX+QC5nVdxEDXLfnStV3VY8/gZypBaUtSgi5
6LgAY0vgCG2OthjsTy1JNAqEl0oOuoXbtPm1JvddN52l+qSQjerLZoU0ml7Mp3Mx+jFjhb3GRBpo
IZNW+ahZlck61mEW5F2MoxcLHoWEOaabQ69LLiwoR7icrr0vw/ps2yRhSg2CxahAN4fiIDuNi2g3
XhuPchMJX74OyMxawyFiSibNwZdV2SiS28oIGSpJq3czXCgg2MolUYMjkq8hC4qMesTszPtxcS+6
jRLcEfqrgaQ98bsuck4s7b1Wldu72va28lcWbmG+4Wo/CNfv9Vcm5rqAksRCrskHsjn9sGa1BLk4
5Uep0JALeSBcN+XaUvfzuqsIXJK/u+wmXX3Scl8lc0CCxg63uV2/yN/+EusoVykuYt0IlfY1KOha
OY4KySB+a0V4Q6AG5iYNC9h34huVmgu56ByE1z02OM5cdBhyIb/vMGm1Hakre9l3uy4uogUxG/1j
32J/qcukO7jS9CG1MPJwk2tp3gCHwwx1cTdfjc3XY1Duk0eek5kHlRNrNygqzS/Cme7Soly20vkv
F7LrZSkDptALDkDUDrO4/hhFEePy213OUVnqkKtMB7i0pfPm+sM5oYIb52+/IRN8RvBOv5e/zQWC
cTlzL+tWUr07id7SGxR+e7G4/mx/7HMKjxCHrCAVXOS+yLP3Yn2WkZxyWz6iK1Hg1yhsYEL8PHkb
fEWUVNhusedx9xmc/MCwbxUXGSgyecrIU0lqd+TadZ8Wajun1ZGhCweUCBtNiUKwaCjtWtHqNIXI
Qj52eYLYVwqHO7pdZ+PBOTuqwmbg/Fr7Y5/SACNQGLuvIEcil4iZOaA+AbxJGa45efGyu7Yy5Vrh
RWR7e81X+RMSlwET4VczM5eOKrldxYW9b/HDyVNQnpJlG0WUgEKNK6WVurToBkIINRephfwJl1tv
xFok1w2h/RpJ/1rLU9JukRZrlKZ9eXLa+ciQTz6xQtgARarZyh+aGi7eV3m2ykUg83Qa4U9K+5QZ
iIxZsUxefW33enK7dW1lY2ZIFS7shssvLNwX0tyuSqBDPpCunnbkGfy6PEuHu9yUa3Ihr9tyH3gm
ArVqtNC/LpeZbJhKwcBllff/QhpilOAzNLeeuMnkQgxmz2R07V35ESbknHww+ZgeNgvaS54xaYyP
9nJVPuT8eq3cDHXVmde6rbwNBD1Fb0GX5rtQfKRB40CWa9fF3/aBhWWIeX0O4hwqj397i4m5ip8v
0Q/5NpipeB0yRuI1jXj328v+9to/9iHxhDDYomOMxf8qH6VU/c0ZrRG2E7vKicDNFsu81nTftVHc
jkC0ot0LReaMWKAErY/XfWMiTjZdVbZqozu7acQbrvQ5sAjRvJavCGcR6CtfIl/8t7eRD/z2GkTG
vpUY50J8+KgxPmsRvQj5rMvbXZ47VIRto6FWTxCtU5Js+d/kwpb/qnwUDvVKhTG7x+jCZaIduf1X
mqpieABCdGjtavaHnjL+Hkt2d7QFniKOXIYFRbH707eIRJ2rTldqKU6Ja1nstyJdGOSvDcJcX4YG
zQQAbuEf0ImEzxBUqGKanJiK86xQZOciUxxl7pRcyE1XXnnlduLlhKRGtNX+LA7L7Uv11527B9NV
u+1IplVuVni0xaUDtWZ1lA5MuWnKO0JSvKD/y1czE7yNKVAtgxoWfG3BUX4Wueta5yO6DJhwnu06
zyIbQFYyZdUSQWnqux4RZ7KIGoq68aXyK0uuapKl634qSHbEGU2TT8ij6J62SBhYa7s8OkKtWsQF
1MrUL9a4mD6aIi7Ev5xdmjVszLhFOyEuvdK+JdcaQuwbLQCeIC7c0sSajjqHIOwJSp5CIDeadPhm
HbRPR9DCPhbXB0cgZnLdMrlKBq/dsIyEYwnrxSIuN5c11QqPKM3H3IA6LPsIrmgwyDUaEB4Wo/4m
qa1I9/UbwgY5gcQHlwtbcHqKwOpXlRhU5IXK51bFgKJkLq+ua5G85fZBvkmkszFCfEYFEJnniKFK
Ws+gXN6DTyQnRl5KJU9KxlhdkqpoE6crMzjX6NThY+IVV6lnzWu5ChcMZ5quzrsCDvO1AyDX+I24
L1x3qmDLN31TE9gkPsR1AafO2REWt73uknZXbC7hGoYMJRITiAIRMw/y3a59EbkpF7Ln0Gnt5z4P
XV++0cUNLFftKeeLNxORSDpYmEeZjJ2CIez3ERxRWSWXC1k+j6xoY4Ce3KspGCsKKYzQldJgcoC+
7tLTEUon18vpG8htS7YQos7o+XGNbzocniIPZwYD4uCTi5gaoYqZLPxBsa/2dcqcvLXurZaijg8y
Rgt90nRUVeCZCEOJ1ZLbeVijIqhczB/AbqBnjsfSRVuOPjnCdSX3xnHMP2cV7wTLD0eyTwZ4ECzk
5n/al2B298YWCMR5QBxwVw/5eNsHDUhB3WdcQ6FoiFdeagbbhe7/urOVp8FFVEnAtLONdNteu1jn
wbPnASGSeb2d1QU5j+ou91r+OKuFs8cyv8mq+gleqntKJqK7YR3uW0xdq86wv+jaHJ1HunUEKgO6
6rXynIX7KnBvGG4nKB5U4zRpaLAThxMijPwRWbcfazAFXePeo5r7yY3N9JAOIKrbAc8Hrj6qMJ2x
GlREuimFSjwSASCMBQnFHO/r1ulO1TicB8MO9iN+AQXk/TYO1YmISOWmd5h+zG1S723ywdbKCGTb
m1rjYLYZSApN8RVyL3cmwOyVXds9kpt+74UYQsLasm5DZzknca9QCp4/j4YHaN0Z5zVCaxG6MJVb
3VK1A8LXOypb9QmfSU0UEmt9Wn8QbjNsrbolmDWSg1zEr6kyRZuQOud6qUCegCQY1oWFOrMIHVAU
ASQPWLjxLUlgFD6ZjW/J31qgN6LoMIkjyaJwXzTN7TI4d1zOxmejj10YAQSHaQ5SSLNQR/hfY36X
zgSqou2lDBK2yF7Uet040xZya3/WXXIMMLsMG8PUIe0RooNRwb0xigbUX63leBjo4wtTvls9WJXy
nAEP27lO7ONRs+5ygwjMuMQio48+pdZdny2gVnsWQRflML083wyG79DJSdnS1u4yVps6MJ4tkfUa
YIKALDW/TKoewcUpBJYM8WcVLa6f0A4sTXSSfaFl64bK+pyob3ZLEbcYvhP1qUGJVqnwe/tlEpgM
u78hqI2IZmPUt42hUgnOksfa1pqdUUfdNmihkBTWpD4gsRcsDJlHACUeX8XW5U6xTmtkHV2orzLP
8geK4OupRtZkKViuFL1HC4wSvlRRqiAVWCClhj3ORyH4QsR0qBYdbQ1U6GWMvw/ZvsMhgWqXfwOB
lUo89qpn2IeOpyAkIUIy4eTljWEoAqnDH66EiC2bteh2UrDi2LED5cNADtn1NDMIg/4APsJ404AO
kTLBXLncavu05WYvVAVTB0xQn/JdbHTdPiyIKrNgRxplRiBWDOy+br3NxAEKfcq9C1TRK7XTMwaT
vZpV+SFN67dqollSaka3kS2p/6lNNw0cOv2n/7rpdijHf2u2/fOCn8029V+a9RdfvE0qjU76DKVz
749Gm0H0jM2syTSIGcJP/1ujDTe97Xh4E2jamY5oz/3RWPtvG224Qmmk/RbIpIpwGxN6Jnmpqg7L
0vj3RhsEnm4oHIFBNtLPUwdZpYksv4VW39deuVaD5JOrz/HZVdpzGy+E0lQ4/ZxZ/6YkBgHU9ZyR
Jl8K3ctwrtyvEZrGg8HgI41f4gWXcJX9QOIb7+fZ+z45Xzso3dTunDVeQmXvpLH+bKiLP1WucarU
5oy/Vb3tx5egUdNDXpABidTxmVah8TA71VlpiXtHQIobPCbAo1DGnV0EHvhH98msmEQ0VFM2zJGY
YblnRCbcMIfpALsq3Bq9QjU4QAIP8NdXSodMRY10nSJ12g2JgZ8jL1Eh9eSc8EbmV0m43FqQGBPi
3VZBZRoPdWF/ODY6GKrpH7GF/3JprHPsddPBdNuXelpwV2aQhQxMgJheDOVkmvO+H7svI0Fwt7jb
gaACz7Uw4wWFNr2kpINUhnlDDT9/MzzSwkWYT7nMD3Cn1IPWU8wxUH47eUqvstSTXTC7R60b1G04
OHTvLcirdZXRPkcLplV3lDQpcydroi5iMrajlTFjMWgqIC/uSLROWc3LiWAQ6qWHuQs3U621xCfs
8Va0vkHKJypYuojR/EZyAJTI3iOEh/srwv/i1hx6RLA2rtKm+Go27cusx3B2AnPHvD7faYH1vS5o
9bSZ3TIHSQh31GcHc66T7+YxtQ9let+1jc6g3Bh9bXnsc60+otpJ7Jk2kuUmuyx2Tkbk6zo4To8y
ru+AS0R+Zf4wjOJEOkN3KpTmnEyKdw5Gd2t/Srsi3C3edJNNhAQsWfRmjvWAFFA9mkOqE2Bk3ZoW
aciFhSk3Lj8U/j1q/mq6Tadc2alJ/4X79riJlzn3h27caIyvDzpuEEhaBdKlMPMTAysuE2fszRau
8tiGDzM434uStBTHxN+ihsF3jd7l3qACAJfZjTdpPOPR1WKsAIrzgD6NePiRbAIrJJmQsunXQo0m
oA+09cKlPAWBRedr7A65Uh4sJ/ROi277My7MsgxQB95VYRs+2Iy6B3w2UcOAmgNsV2vmxqrcV0CH
hBGBxhoUPTjkevXQNINB65QxUKL9MJsJtZwCh8kqIuioSgB4BSt6RW7hCfZKceKMm8gRUE/M7fpD
5TXFpuviz71dAUDAM7iOnNw+q+W7MuEH94b8S0gXGJpcRmpPA7yw9da651i3CKrPjVIlmzAG1+SO
8xfDzd1dxrQK7rFyN+amw6ndregfzkmkHnLSKfvBfCoys7jBsEsaom2TSkEAjV2ZUAJnCnemixhW
C4M1EZL9uptba2919RZo2Bs2CXNHdSYk0CkLd+QLvXYZAldnuA0nq1/PX2mLetsWxZoXuY+0Gxiu
zBAal1oVHaiT1ZLdVwccNUnxlY5qjG4T4F5ECkCu67Dvy/YBpe8PM1A3bpoTazP4vTeRi22pHy7e
TLtULFq5VbAJ5no/Jfk7/zcmr9Q5MIain8r8zndRDFpOiSbeWtblOE+bsm+jXRd/mXDwp0Gr4Gon
q3BgtDOp0UvORZvxBMkxVgbTKesqZG+Ip9ePTYlYcSF/BnTUlN4qj2HdYeum/6TjijPbcUBtaL8T
806RX0tCP7DrYmv1FUm1qbD5diVFiUynCZHcN609+CAHK98kUqJAB7jJLXc92oq7T8w7csa6dZIi
Zh7KUF33AY3pWcG3B1B23eWv2KPSLTcqcAUJZjIVD5JZg3fUSaUgG542//zdCm342dSeAWZSODdn
F0Vz85WmkbAj8ClrWLvrdnE+5x9Y1jICj5rl0KAaSFUEWLT7YIobI9EaxXs5eeDHnPQ27Qm/6LRO
2aiDYJj1hzjiXy6HMVyRLe8dilx3VrVuIcVWPhZPt7fxhLK3nNRmY4wfqTOSMzBh32rJQPjEPXfb
TeSCNaQlAW/H9DXP5ySJuCYV+ZtpKy+KGpy0sd1oIXBHO9RxvCvD5xrUGBV5igVJAIpOcwiXJfkr
a8MnLx8e66GwtstkND6SG+JWerC8TEbRXk8MYQM8My7eGNwCqn6XrrPhE5r64NgnnbNuyd4AlQWf
o2VOsCP8ML9Vna5Yg6mxfPpV6jp0itaHb3sfpEQJeX19xhDM4WOpSK8TYkNSjQhmbQaMGifLuUM+
RE3P8Y6uyWQybVKG2Iw0N7qXkfRUKxqht0S6gkXdo33bl3F/AJSWb1TPJR2iHTClRX2z9lpiFAZ0
wfZgLbeGjelwsHMdX0h/wtfHPcGdCJ5Ushd3djPEpvWLquI/EGJx3xmmetXOyF57VSRj6NjE0X+Q
ULBolJWHMrs1y5mLL1YM0i1u4r4653ZonowG+Uiot2eI1i4duTK5Gwk2tUPjdqm88agrkASiOD0V
cR76erwfAkf0nTpgGx4UXe7s1NpHZnUV8whGLQohBSOJ8TjeKA1RkCyjB3qDTDGR21MLqE9OlxNP
FgPCiQmGcxvHgxIX75RMgbZQaBy5SdUdCG8Hv5iXa/JWOBDcsVtRRbzBi6jvmyclrhTKDsw2QD88
ByhjmeghsLeDCnIvvcJ9w4TLjVIysG3tbAVEJkVJYt2YFTDSlgyWSiHaiALWKhusQ5+Wlm+PDVx8
wDx3bcwwwEutjVLvAD7AIIujEHy2i9CX0NWV3S/ZuSf5eq7DcGNlMzUiVCZcgKg+RyKW282ypH/q
Fg6AsNL34SJYykNGEncYzhbxIXYLgAJdhuwM9Y37Xe9mZTPoh2u/SK6ZonDiQMdxVIqpWTs8SUOc
25M5Qkd95CiDilnptr5m6gKVksPsaFfG1ySd8b8Vg1AQ4RfnIrZXO3Uv/VNysWS4Hanxf0vzsfVD
a3hXlgC8pEQpq/QJfV2U/ZFHo0MGZLIPLGUDAb/CJwAEw4m9iaFoWpwS3a12ncR/1WZHfTp1uA+k
1oC4PO3WakiosdZ1bx1jcCwxZB3Jf3IiFpfT0YZkKOLip96K1tOQqiujfWlym5A9bNah0rwEaUe2
7q9Ggea15wRPK9RwyoJh5Z4JBVK20l4re0RXo61cuy7ow/BlxN5eGuLkQvaL5NqsG8qBSMhmCOJT
5NIIKL1HI1ATuApBSgA7wpXe1dZWkSbrAniAX1rYSzvGr1vNrO7lvzs6histzH842QwJoZO9Ibmw
iSn2w8D+LA23so83VGFW7ANx2k9xg61cdoC8ZiCEpwDQI6rNJoChFJ0Wq63J15uSkIRPn+ONgpM2
aOTaiMrjMGjKjP2Q1cxqRdI8OAn5s8oWngvJgLq7XModmlneL7aaIaCfvkiwgWzeybXrQpIJZEPP
VPONLTTHy0J95toJs0RRWm6SAvWhVoKl8GtXWjWUQD00XLI7Jr8GS34t8rtqdets6XGw1Z9xni7H
CHsMKgzTphOaANqOdezLYtHKhfujxsK5isZy5n5mYp7HxIyOidLdNCBNY7CzD2ju0yH+ubiArjOn
3OKSeMmBhVAEiZRjNopjLub8rJX2t3axOzjQOO32I5NVR+Auyy5qkXtI4fqvTrF7XZMFTHXRTX9S
ui+yQSwXDmEEGi4ELJEj2cxeT0pVBV9sJa2wdtyT1gflfTIXeAMBEAiPutdWPjhIUVRN+7yrJx1z
kuj693jDUUbij5ZXD9mOboToWa5ps0vHRm5TaPkUu+M/7kz5W0j35ZAaOe4Z5+liw5RQbqEEcGJ6
BpcD9FfzUm6248icqk1IEP31AIYHOAXeQe9rItjkgTxJdYGJ4GTfMCBw5RfyR2fdmyrEDXnSRwem
E5evQH5K+XlNoQS7fnIu2wWKo+gAJW5TCfEYQSUoDN1hhUzU3Dud9qAxI3ZMaFOW3jD2FjI0FT1a
iy7NlQI1+pLzXL4oiGvWiRCx6QvIKQ9dm8qvImRukxC8NUL6lgkRXCHkcGnjGZtm7tKb62LyUKI6
gBlbBKyemfW+TQGSoKC9KkR3Ouq7IXKjTe/d1EpNMGdw3wiZnhJxo0dRRk8G9BOhOGZrokYtn2pz
yx2TvoOQ/DlC/KehAlxQA07DTYI2UEMjqIYIUTMlZeY3xp9z9VMi5ITQGV6hzbzqQmiYGJwCWp7c
ElWV7SnpPajN2hLiRBIFznGIsDQHEM3QwviMTZ+wECFqZLSz7YXMEYN7ug1RPo4AUPwSLWQiRJEh
6kh8ViRZopeshXBSDFSprVNhS7HtaSr311Al2sp1MIEIt9s83Xu5+5wYGGMoRJzcN4U6gY8Vg6wT
d3y0egEqdYdja5o3GYBX/cFdHmntxdtASj/RgEZoQZmQIApFHar0yER1E5NsCGEFpUVNJQLNlx3g
wgobhV+seUookxbZ/Yz6lDr1AioKQSpcjm8tJWmUqeoEMCo9uxhZ1sCO9sgcHt3m4ImpnpC5ai45
XFbZ3acOleBogqJpoooNUMf2Qia7JEg0p0+BkM926Gixx667puGU0GYS1ppNxJh541TVC4gcXxNi
XDVhXIU69bB0ENkmkMnpt9Yanlvb/TrwJSxRjSJ2RODrofRthOI3Vx/rDLGvMRuQ9Jf3VGdOPSRI
0pKxfTApxyckvPK5AC/D5Pv0/7k7j+XWtWzL/ku1CxnwplEdEvROXjrqIKRj4P3ecF//BqBb75y8
+SIzqlsdBElRIAjC7L3WnGNKlKhDpz+PAcDakMo6iXg/m8YAvGvU5BtHDjRxeZejVI7K7YRuWXjJ
jhboL8AXBelZXoQXdpXOUucazXOL9rmcRdDaLIdOZmF0NXtMZ6n0uCeFIVwXKKgnPX1IZkn1kNqX
bCQWzUVt7aC6NlBf4z49Yevbph1Rlh367EJq1yhvnieqyyn6bW8WcmPEhI2MtBvrJEYw1N7UR3eF
ml37FPslY9Jdgy68RB/OVpKg4pFHN0vHCzTkwSwmH2ZZ+Yi+nEoJMu+SmfssPVf4GVCiD7MkHeWc
utdmmboxC9ZjlOuG2Y1ryyQHzci9u3hWt6Nyhy5GciG6d8Lbg1WPEh4SHr2dWRw/NWSliSHtTnpc
x0BUlW8Q/D0/0EpuBQdUxD/hTDnbwIUrHdUd1mfJxU+R5Od4JDZPXA5siVrMycSdbFEKBYofpTM/
NmSsrMBWtAvtqXULEufrPiOQiTaj3mCea7qGj3dqxsnxusm7/iTbdvRdEe5HRIYrCvHDuulVApE6
3B9J8SurrXjd2dUbdFDAK51HRJb2UxAS7Edld60YYs2a/BZBrZetZeU56xBLHczIcZ3GD2MajTBC
aFyFsPpTyuxVHhGmmNoFGj4FokCtnFU9PIP7iAhbU5O7Sqbj2muMXWs5Dx6hnni89M4HKAJ+cSAt
a7R/MbIIN4bsMOhldw6F9OOQvwCCvGdePJHkHp9LL2dkbctf6JNqAgYpSDTGx2A16m5q1G9FnABX
m8yTdHQNG4KyGtyo5Sj/YWYQF6dkGjb4D/wUf+MAwi823AvqttUQ5JzIk61vzaRGBMe6KxWAihMU
z3E83rUgbQACGt1OFQhf4de+cNeANBBQCByLcwuS44A/8lxK9QGb6qcNUfCi075dT45iX0Vm3VSP
UAB8NiiX8Eg1ott36Hcw3VMWAMACatz9ldAH3TANsVDtxNJPHMD3uYV/2qreSMMyz1zW/Hjg17TC
5hdlD1z1Q0W7CGqEGgSPJKBKMlxq/Af9Whio7vEF/oyooqyIH3KTkYZScXbVTGxCM7uPoy71oUTQ
Gs3Vs2jkzayzH9xizi0Xsm2OlsGOxZvs3J/c0jtIfFhuUftAMsTAmRBea4+bfpL92SYJfEgYk0kT
VX3rtlSvtklrZnxjyiCW2dpQCOirOEk02w8aypJKCGrJL13vTiPK2LcUrjKMajFAqwCfhemSeTwp
n45scOJDpV7TCed6ED80qZVf7YLUEzvHtCxl76z5JISYdzTp8jXJWRVGkt7wyX9r5KUkaFozzfdm
cArGmbLflaAd1ennzESAUedtPSLaV4YGsdRl00pSbFY69fN138LJKKNvpQriZhK+BxEl6vrihg9l
vA8sZFEheOuNMdDenzDYrkzjRsMNG0Dt8IXRgZSqlm073X7Alu9AE03JpLL2hlH3Z8V2PyPPusCY
4IZrYtwtzKciha5TJKlDsZQLWii7u6Az1rKpiHmFnqfnwxU/uXkxOKpjEnimpB/PptFb3L50uY2O
aZ41/tBmJ3gTzP7tcmLXkF5HC+01tja5gBtPwXsdVqRPW9pDyKGfaVsjc7aW039PjfSplJe2cK1V
RyfBz2QEhVvqcEY8uR7yiQqcrUMgFLs4UOK7ETqYNqlHymSYX1RC3VXL8vy4se/jWL+L8nFG172m
1Lex9nJMLQuHTMA6LYK9VhD9xoWt93tnxIQnoLckFIfgxaDODqx4lzQB0tiUm3/4Kx+C6hT0prpz
AnJHWkl7vO6HPbScC7c5siKkd41JeZtpbI9J9xmLU6DXFrAcrPVOFVhk9BnPjTB5Mia4idMPcJjg
/p242Y9Z923Shk/GTRuAWXiXAbOnmXsfkBRqdIxbmhhRBNvTOv2PITIPVCrPSu6aQASRggTmh2WN
1VEUlc1E+TCpTK/mWAZpOg9lXeB7aIVvGcknvoHPiYqHXwkosIPJVFPOcFFXuQA+RWdeBoTKSbqe
/CZchtMip0CAUFmRNj8nyV1KCD5/JFCBkumDUdfJuqkB5OTGRmjeIbDLHgpbUm+naS4l9flLo+nl
RjptRTHTONgGzoDMkjB8C/sY2ebN0aJ6gzhEwUjh2T4cluomMvhWMxyT2YBYkdTOCKVJ63NkA6vH
au5TUGnxuH4UXVf4qvq9rghc8fgd8yrSt9LW8Duo3kdfFZtkTsXK11Sd6A+rM6NqLphLbTw79bWf
KFp4TfmUZ07D/GqU60VFRA4fyo1FbbM8X8Q2+qzzeMlmiU2z1BF+w8SXF5dFXEVcLiyu9HA3oe9r
kEmRugFIVyNoDqxBUZEpfSlFXI63KE7wyyDrKYbinp7IsGXAwyfML/1edD3SlsAh67GcoYHJYGXt
vpvRgWpySab8m0spY1PNcB13Bh/CpUAaIooSHqE7Ia6O4cg4ZRpSEQgJAllsmYsNkw04T5iWd8vr
qv0t0c3xsJDsF8Q95CLqzqOl+f0sihrqVtJwozOyPIWYiq+8JLWPYtlfEqlIrfNqXzGcCes4OdDu
AldYTNCN54KINS+o3Py5yIQa+5M+aatFLGXOjMEhMB7wUzNSi7MnWPzN1hqC/rgsFuXMBNwqiW1l
/1s0E83KmUU+8/s1OJ13ojdpmzkaRfl5Br7oZmZyOMLB+fnvF4sm8ksLhZea9DNIS2ya1K72Ckw5
xFxVxN09oFnUWHByyhlAlc3lrBpIBhohEA1Wllj6RtLdUhL+b5H7VfVE+MIs/DPnxfJofket03c3
PDBxrQATJ6I718DJbAnZceDLxD2qOoSmxG4QpamKfoRgqh+r+VGXgOpy6Hx2rQvLK+0RM1i9p2yd
Jr0tryVziNTySBtMfaVKmwJnIX9qhgEYbtaYuEqkHdFlaAe6/suT5WUApuKQ8ouBPlaPy2KxO/1P
TxnwosSuwM4s20dWn8Eh62stXxgclfG1WF4ehSD2oLyXLd6gFdOEdFdlyVUzyeYBL8LGLlucMkgg
dxTcWzVvozlOGnpaFsvTZWHjyfHr5iGtuBMTSCiPDji7ea/8sRHzU9u1HNSI83Ysfxk5EIgu5Azv
UwSU7pNZNzcPCNxawv5izgVFVX3NQyYrk4MkLI7QziNrAm7k2PQ4jIAAJjAplYmXx9MY01PSVjqq
2fCDzppuwaRxk490yD4ZAwGBHfsVeR22r5XxT6Jsn0uyt4J0JBii1Or1lGKVt0eJdydld5Ewf2KY
z1wCaMW6i9t8o1GoQFZingQzGjEU1i7tWF2jRP4v1R+Yb+6mwIwZnIQnir4NrxyaWHsute6nMgtn
MXe0qzBR2At4wuiUcuR2YBgEmmSnUx8VhTjamizp9f/XWg+GBd6/k3qsP7L4V9kU8T8JPr7+6y+9
h6aZ/8A+ozkW2o3ZXo12pP/Ziv/zv3DgmP8wVUsl1cDWTCLN8F3/X3O1/g9Vcwkp0JBhuIauIsT4
y1xt6P+wDAO1hwtd1nBcT/t/0XzofJ9/UnywWZqugdPGOoaKyySqofr+8RAX4WzF/t9iMkpQvnK4
FujWNhrUzQqP27lTgeUCL+2eKckUB2nGrl/HMyK3ARqjibhirCUfu6DMn3I1+w6k7tyROgPyrQDl
G/lE1nHBK2656inHwKTpqlBrZ5rVHWiL7FuvegZRO9yKZBxunnDt7R8/xF8u8j9d49bfpSzz/lY9
3YGmqZL3YBM08ecXw09dpV4kafqSMbbrZ4iXML9PZmPtI5Sl59JxIl/LZbIraH8zaG/dc9MP2rWK
zJ/406qTN3S30q6Gi65R30YvIohS6uxLQ3NU7Rt558SUHDyzx3M1hJRt3CC7BG7wo0v7eM95+1A6
UntCyAWXVm+7Ddx6yJ4u+a6QtX6JMupPjc0NYjTFRikQhVMVS06G7JNTKriZDk7r7PBZhhuaFwFC
iP4uUBTXbxmAP8vBwx7lmNEpoomvAGgEyv+I/N2AfQb5NAyb+D/sU3v22f8pD5r3qe3Yrqd7lkMm
5+zT/+NgMWMncm1vFNdwGsW2kxFO2o5U8VA44RMRDWurmsajgtrzZMQKNYcqeRdl/8M1w3ZHUoR+
akW1zQJit7tOGntRCknOPRbJOtk1A5B90ovSBy0k0KCz9WeSO+pVE1hvIWZc4j5tbH9VV5xCQIeh
6U7FqocbVsRq/5SWTQicg0QlgrcYbKdhvMsicrEcPS+v5qBFu9oKqOzqXKDhCGY3XH4+COD5nqE5
IRfkXnsykP8X3nTnRjYT/dDy0apgRycF6JJq5W3suKfAdFvH4yT2kW49pLE77ZNI5C+6uNYWHVeD
tPFljPR70c3U4nFM/rqa/hMp4c9jXPvXkxdRmOpwlNucw4Y+nwN//B4O2u1eqbL2Wlifi2rExfnL
rkuUfRPJAGCfHp8607IpyprxLm0igi0KxhfRSdRNctQL6yqFSV6fKCCNKuQDMaVEXvvvz0UgEf90
2DjwIej5IPPkGsPib/gGS+X+U7VhgRZEacHaWZfCzq0N3LEYUrHt/YeP0+f0lj8P0/nz0K+RUuEy
VHPcv536Fcf/VDdRefVbRYtuCuBlQd1ZUXRrozWaeaU2Tr6CMXmPNSfUSjVb3/ZkefJUvJnSVB+c
B0ITwhdhqPlB7Q0uZ85nQjkVhpXyAquHfFPiQXclqKJNi2nkUk44lip9ZhGogX35D/tv3uB//kKc
a7qlm4Zp2/Pd5G+/s8NUNSzy+Ip4751cvOjkRBz8g6s1XK7Ceo2iAmGWY3WbtquUM5qB7NRMUt8m
dv3ApDf0OzViHsY/oUbd9SgI7pYFALKf9HgcuNicgqM2pX6vTuFpmAqBrq2hgNJwZdf4dg4D9W0v
TY6qugfK01DmzjsNhyKpiWpMQ6BtnAxJAj7pALXBq5eXMO+iI3EuJG4n0kFOmLnSz8U69KaWS0DV
bsMKlyfR5QOJz9laEwjMsOwMR82pjLXSyl+iVaOr0qBfhXNp0k6LtbPrzvpe8PL70M7aU1AWPY0I
UVz//X63/vVAcp359kj0kG5yI5nPvz/OL+o7RH9ZgXIZ8aQGA6I0ohrvXat56yOFC29H6FRPg9/X
o/FHqrnJTyPXfD1BIVqnjrZuUtO+Qf1TD2mvdDtBx+MhGZUB4hzv7WCXGOhhpEyvZmocCL9M3pPS
HQEajNGNkuZ4BxKALo2VcSUqbPPD1Kile9UDIHnLJ+jQ24zd5Kz1erxLKhT9UzpJn864ckDj+9jr
qYnouyZhd8ILjb6pYMKi1tvCHMw9fr4NpuN+PwAC3Zgg6a6hJVZd0Hzr0qG6EcvYwH24b/R2eHVb
S5B+sfn3OxjB178c2oZpcEUg28lDKGs5f1Oc2o0bqw3WiYvIiayotUw7kU5H8kk7qJAqYm2XTba7
X/6wLAY3CJS1Mr+nURTGwb//RwuIn54q8jb/ezV/vMVyEjwFy8p/r61rEc53zlj5X+td/hxkCR/x
xzsnG8RuEbvmnLYJ4nJevUKKz4Hgye0f/7j84esjlw2McjXYQtF5+XqNSRxb8PvDRy/lxwgcqR7a
iIDd/+k7/X73X+vVfuBwGY9f2zD/x/Loj42dN+5rm5a/fH2orPIbbFet6eTOEq56Au3w178GZuMq
X3t++cuyGJfdvzw0OWXT+hpxjweXpk0b4oTPihGcYk339hZpga28dBqXvs4bDEIdqmArOgnGm3Hs
C4qgXyRRpttRPI9K/6srTQ3RinFOzOmXOggb92/8JNLog9YwZMF0+KxylYScmf7Sk2O5HgYCZNXq
OZDONWl1dDGtjcSzKV71mOFqaU2XQqrwjLVwJ8mm4oZPqpMGrBXk+MbQMdlGAPlWFaUJ6g4ME9JA
v+r6HDQ13PcKt3PiAADf6CvRk7nRBzQtJoEGEIA+Vn0z2+pBU65cdXjsqdVsZMc6YgT2azX5yehs
br9PxiaPjyYRH22v269ISq52/KNOumuXOskFue+Bn21OwmioLusgZr1xk2JoJv2xIAjLFqPvYCDJ
OQ38wnPjHer+h8hAoBXa3ZbT993M3t28mcNuqwrXsbu2jJaQUjOq1omJebb0PLaqmvNMXDSmCHbo
KpzLtLY3bRxBBTe1t2mYFAKDSGRwrvQLopMiUIJk5bhxLYDBDZCGtmj0s1WH8A/L9C1FRwwSguTZ
bPiRWNWjTmXJL239IQmbi1cL+oFe/jCFyB2qttrVHhpGqkxKETwFHgpIUOdrCi0bQtC+O9AAG2zX
O6FR8B/IUCcd7D0VJDqVlbETI4zXCF6L2zbgy+1i54a2dgJhOOiaz/0yPlB0Vmr7BHbRPnLHPqH6
o2cY0YNNYBjBTWI/OPx6yfA9rrOH3CkoX7pcJUvyZSt8LXiV1cPo1AQCDRxgpNb0a+boANAk0Bfr
MER4J6gHxk0o9lpicXuP6nNtjTt77IKDpJTDVb1gT8M9BEiU6Cu9jUJ/kgmjm5xLceo8azV0z0kP
CzIdKEQMOK70Vm6cqUTnZ9DSbVBLNY5CsEhPPXbSh1+Iqo/Z8GJayQ+7lFsyFokkMEGhU1mj++sQ
00C7quxrd1sjqEv07tNwojPRwVTU4wfBfX7Vpdq5qNPHjmTgpGr92ETiqvVoqc0MaIB2ouvzMhBa
c+srk/KiBF3fdncN83wf/M3zpJaPkVHpJCfYVIub6qpYutyUVAhXMXIj8tS8bUcg/dELtE2XkMvR
VTsYK6GPdRcrjkpSk4gzQo0oSawEre91MmU/JpN0J70S/QaX71SpZAcV2FdqrbvKXCCt6dVzSOO6
ahQgVaN9tXSVnDqHPFc30lGzueGxh9dcJM4nTZobF6yMtOf0ZZRKysyuGveFbhzHABCllapHKIMk
vTkZJ6kd3pt0Wzi1kk0UfOSo/3yDwcY2HFxAzJY4qmOF+jocr92Tk2Q3o4+QCTTuagS7uZ6gQkFT
lT0gyeQqW5PsD1JZVonVPtUd80E4dmfFQY47OJzKQwHJlfHlyobyxWBrmyTec2+DmQf3etbUNqc9
W3/jGKJVDsAMdTh6ACuvqEP3EPGm2vqmuOy/wQIRVVUp7b8yDlYYDdXVgArALuFSZrhzS2k+6oxQ
wRwXxb5TCRrTIeb5iUdMR1uXIDPawldQzzMd+rSwfZXzno4teyKtTHlRYnIqRjt87Rxzx1RsWJMh
BBdo2llxchlqIg+70MESNxDNVEZMlEaqTVbBdZIoBH8CQXufEU/f6WN71xK6lTTmQRKqwg9gEA9m
V0ASUSTj8/K87QRaaRAJkfMifU+7Dpmvvm4x9pOs/BrRtB5S6VKFNREVDmnje5IoLeuuJFHkMNDd
XiWIDunrDZof2fcClNfGGJk0itw7NSNdI4IjyQYhTmbIVGNnahLGKrS47tZ3rn7Kq7XjCesxVrNd
yPVwHTUEHJtzi1Vv8sciyBiBClOumRftA1AkO816l1531pE3QzXFj6a7yAT4hScRHbBfzjlZXkpH
YnrUawSXNEDrtV5qw7YzPjjBOvTnMRGDbbeGoa8jVKh3EaNq0D+QyXpTQ/4c7vKM6ABPBeXckPcC
uy1hH1Qvdao+wJebQAhQu52T1QsvAQFm2G9NPVxxHWyqfNrJgOaa46AHLc1oLRFpU5ekO4IMIUD6
qOwGEnBXgTKMgPfcgmA4D/oi9gBpGI+akkUUcEquADAu/LEUT1LBYVZrCnpvpSZWUXgnEVTWjsLE
nZMMtK6mfVlGF+TVP2WR/tRQqyNvGKB10ZjUtOFNJaR+pUXEjcd4LojKoJOcDPJSi7DxzZ64iFAi
0rSKV8jAXKQ5yOFadL7dMGuKrPoQ5efWA2sbEs5qmN979I7jGGhvOmCRjaea/akLPeUK2FUFmsw7
lsXyFGx4eFPtaDgF1tThk+Df5v/X2DHfCTsjP36aFGqlctij4nJ2IQj5p1iov5Z1tP14gR8hX2vu
p1sTxdGx9xzlNioZfdZ5HYV7jyVdfNoJSWylNRvxRNmeM2kEvuE1yrcuJ+R43ihnykdihD33Xsf6
eWAqlu/w9pWnJCoo6TrZB3ndzQ89J18kbsWbYsKudnWlPFN26S8KNhDfU2X+jl53u7yVXY90DjTd
YxJ1I7O3Pj1E09TcN+gvV19rQ3QFl/e77kCJylQwvir90KMbKd2WbrbxHFQephA+FznRBSV09EaB
ucVZEGLFlcK6hCm3jMr0xvcJh0uv2TUGLSCko6zlI0Oe08CseTMGnbdHpandq8hXVsvbVPMVEZf5
ObaKujbiormN4aAdrRZDRq828Yujuy/LO63JvCZIaF9hbA2b2JlhWkobXiPk1WisNXrw70Ve+mVt
NT/ckFxL1TaSR69plJ0+jjqqOVu5N2sdaPn8XcyIU0Yt2s+hhKPdoFi5Saf0aAwEYPCIGmcG7z4t
O4iO8x23q/oVXamx4TzoT3VaN1i6+sQvVb35IPYQND5rrdA1YtcqrYcqDbK9XZodgR9x/ZAZAJGX
t3iMdt3IDT5g9nprV1PMq2fY6UlBCr4hRst6IZbwcXlrKMMHEOWUDWoVrHVllaec4+7aGDlyYlua
HyLz/tqRIL5WxVR0D5AGWnoKEdkbvVAfsOZDsp63DRUmjWjXW8mQdVgtVX8altW5VWvzKsYB9oGa
l99781WZMv0DK4Tq112jnsusFFed6uDXGwrl1Bhm9pnEQvqK0gTEsynRdWQb1wHgy+9eyfyy1z4J
q0I2bfblZUTAgIFIi1Ay8hE5kmcOOJyL8MddMV0IqWkvvbRzv05G59PtoUnPm9KgmpIoqC+uaOKL
VsnWz0uXezJAkDORgMu7GPJZWM2j6loOigFinTeoXuJ+jMrDsj12gL8BbJV6TfFInUkBIVxsAmTW
YQj72qBo6kjF8ILrWGnJWa0dzy+E5b47/FjLO6hDoGxz8/rGxdM6RaM+97VH8d4OpGjM39ryIFkx
6dRuqLp6VGdOtYm44n2LOCqXdbRNCH/MKKK70LXyUz5fmubJ/Tc7LnkrX3gS/Dy6F7TAJA33OGXq
HIqZRd+KUW6XTwkMpAx6ae9jeKbMDTCvd3HhQfKPx7dkMHfLeoRiaavasdN7a2xqFJhmsrVtJXnr
wuKwrIcwXZRbSQPBUUe8MrpTvbUSTi+GB8flHWko5ApLgHc/1ZV50Eks2SbAyaXulC+lRjN/mIaP
2EUWZqljDAC91B+sWv3eI4754ORRqQfYwc2NGO2rESUNZ/4HVc/O1CWt5wx85x5zKv7pSO/ftfa0
/CMdr2GDRT49cj/PNoZKT952i+flj1VJQmM8Vva1t1xxxXCCkmBea5JOD32vyqcEExI078zclLjm
PgjN1LkWfoihybdSjcqDl6n1s06Bb9l81Rbgp8fcuMAKHG5aFlurZYVdN8AdddJH2RrGMS5d3Hnz
BxX4q7NW9N+qsWR0UiRi3w+W/jI5Jnl5fPHSGEOa2qN2TmCm3VkhrurlP4mOjRnrIcCIE1s/dSPX
6q8/BKQuIEx5c3HN7vAkTjvVs9M3FUblsspuiBDATTGFA7UJ7sVYAFmwmaQpbuvdVYUmVnVba3dg
W43zJHplvXx3OssHyjzTS1lYzM+0WZg2eNO3SmVoL8fpjjYHzUIzIKyZBNpjnJj5o3SVb19bpXOg
gRTtb4T2mReXtMivXd1G0xXdefHcTXZ1EF7KHHeQ6YdQV8vWyolgiRpgwyHKynBV6gE1Yr18+No7
LcwqBAgt1/LAuVoRkQ/LxzWafO4pjD46Wp8dByPrv37ATDnp3Ojf3bDGDW+gsVGH0n52G/Rz8w+s
gFgnNJFDTIZ9cFsOO/RV5jsGV7z/34eOW3eopTAxTB3nFPd2EeBoKatMroTMqkOT2O+0LKt9blj1
BVwvQ5MCdRx5Zc6FqAjymp0RJXPXcVeVpANb5SFxDLHqVSar0JJ3vQqQqvEk4kKvc2+JmB5G0ZiX
0ms3qlt5u4IZLLeYTyBOyp0em4is+tn32cLJ9QZ79Gm/vDsuqI5Wi+kB9275jJbsECf9sMqD2kDe
T+ZZwRwwdoRzcSAHrUNT6msvpvE26d2jkpnvlDH2WeJaL6hgiefWu24vSWbdRg7naGtVwybq0HZM
AnpEUDtoj+ZFmOvJyqGeNP9oxdFZEFPLw8EC2SIhkjQzKtGdeVK/X//7+5Y3LwtjtmB8PZUg78Ni
Oi3/tqxgeX1aHB3Lw98vchn3iNiyzL8opgvqFFUhSKbKWXcKLsjJbccL60Lliqd406XFS+EQPwHE
hCg3RUy70hUvcfSW0+FiQJxnfmODS2wlFo16XqRSZaxbgZ/ECdofsbj1x17MgXKq4ltoWlYuu2ib
2R+OUMeD4mngcJqMrEyzrLDckTBH5xH/VndzTGl/vaEbgTDB0QaiMy+WR+lJpTi1Nwb9MUW/aLWA
g4T6s1xYWNHsLloWI2FIk4U2jm6MTh65IF6GzLK47t7iNixPICtTHelj67T9xrTqW+4YZyds2t2y
ezjLWuI5SF8o0ybAoMaEIam75+XLUR2tyFJAA1/NJcdyOgrzMxWsVWGmssWr/6x1mCbaVjypSTSs
WzySR4B/7KsFNpUI7Rxr6HWX15a/Fi1DdNuo/EiOqQ8GDS8vkSlF4fgMFFAXGetlwyIj8fwSneyq
XMC0U6LAvLBJUW6eWtAV2J0U1HRBtyn17mrCi8olU0sHsC3xEu0REXJ7rEY0TeWciIjOqVtg2MhS
IryqRmutls/5WrvVAApcnuexBusPq+4qMsVBC5I9kZYpAcqSjBcuVbRY0IKAZyRtwqLkkMREnlvo
Wtc2+sB1J5p7aRZyp0Y0UnFfDTu9dc62MoLRjcmgXtGFpiFSoYqZmv4lNiHklTVe0ZAQOiaLprDi
Y4QM/kiwRnOEGEARsiNNwXIHbZXkdn+sqpLrb6KPGy0y7KMyBN/7tv2ROEG+dmUDsLg28McXZKqV
9i0D8ejrQ/+yAO4QI+ZfXMrl0ZdbqlH6YisiEJkitYF8N8bLFHv2JcjOtiudO6WsIxzgGePDpHIP
kn+9YOzt1lnrmdumVpinJ2CmUOgmfqzFchc4MH2ljf010O213qXjzkKNvjE6TV6VeCITcepehCWn
k0iM7AQdpXqYxjr1Y1IXL5ZdGjjTFPKACZBc04REKV4GxrGTmnEMsPF448DYYgiYGnNrWHujYuxQ
ExQ3V1rboqZAHKaMrCsExur4FJp9cJeWXrIxsoxgDjWbHpSCKiOfU5EIQM02BTl21OC1U1+pp1XW
a9p+CamMTO8yisrZLhae1MFguZJ1me0IGj0lMxx0WeQDcKBW1ZjO6ufFQ7YYzH4vUkVDnFZ6DV9H
+R7CpMDIKtYMwAIIT/LFjvBcpwPNBgoivxGLTvduucCOxwHxqIFp1AHmWSFMxMbJRGdTM/LnvEZ8
3kcpO0iHKYOA7pyLEWnWfy9KG43AhA1tpeTlZxDl2HUgF68j2/3a/gWVORALBSajQ4g5y/l+BwHH
zguwwwHUPfI/IZIbvEmLiFQUgctLOOD+etR5CToMx3pZ2KHZMECiCmcC2oIR1UdjhscObyEu7h3V
mrtci1XOxBBmkwwSysFtRODYcpzjNpi1bMrMlAIpsBbhpB7QDI8nKx/OaVICHNIDBkezsvB3it/y
VEXDAj56/otK+Rz9Z3noZ13issgNBTMp+jqKXVFwXFJiq7DLNnkBVktTI2NdTOW17NSnxf5GWnJ3
XBbu7ItbHi0OueURKwNSP+u/0lnoJ0AYHJdH5qwM/P10eaSS/ZrPIry/OQRT4OAhoKPtAq1dFvmc
P7JgVX+/5pJOvkoiUmu//HQGpjCsD8TIuA72dMN+Blg/0QIlhn2x2C2E24h0jbWVE7apmM5wmNDW
OlpVnTTPzUjxyXFV03WjNOpybdfVnjI0LVB9O/Xli9lNFGpM9T4QQANyrMqnHsntSoxcL8K5B6sI
wpVIsaRRyh1xWdiM1hF7x7jm510i89SjiO/Nai8uy8vXSRvOoYDpuqrsC8OV2yFOP1RpJScLkng9
av3+NzpXzkDAkpohjZDgjvIaDP4JMEoYgS2zTJNc5rwM6AYgul5SspMEQHPaEgG4QABzh1NNL1T4
Bctz0mpXYSCzg97jkiQIG67EnCJbe9VRNvjZjIB78SyiFFLHmps5YbElGflpsfWNM1Z2uRwsj/72
Wmgjk/dETceV40KK0iO3KepnOWyyySKixFMSRM/0CvH7a265UiLisieV3D8nVwXdXSZjemk+EWlU
b9UhcW8DXgzJNPeDHkzu555pUZjGBZ0HQX/ocZfU9KRRfMeSEnDI60a4t50pPRuoeOa0oAU38O7l
+iWmxfqUW81wcjsj89PHiORO0qkn71qgMQDjQQSmR0PQgBvO3cgjSiuEy4JffLz1NcgHWygFjjIb
OT+SnXrT6j1tmqwjrBIZwVmzyl2e2tFd3qe5y+g9F36Uh5SUk3m6ApQDxUt/r1Ph3Qxurfpd1vf3
jmUxjQImto/scatPSnGXI+Ydbdu4C1z8BrpH66ZBNO9QfHnTPATYeT1frRP8nYTQpWcNndiKrLZy
a+tZenaqcKI74+p+l4feU9YlPxo1qC7LM2rxDAFLLipZ4qXrFhvHK8bI9ag42rs04Y4bpob6Qs/j
18GsN8vrTtXRRdAjDbl42rw0ebMry8R68PryWzOGuu+lBjWlWth7fUQAo0/WU6VazSvwJO1QxVrm
y7BoX0s06ugkC5pC81/dFBu8lc2Gc6/YtrD7zFWmRcpBLXEtO93YvDo2sErX8z5rU+P3AAcI5Svd
qaqIKOVs47wfHsT1v7g7k+W4kTbLvkpb7/GbYwbMujcxz0EGJ1EbGEUpHfPkjvHp+wQzqzszyyqr
atubMFEDRQYBh/t37z2Xont1/XqxFTUDFlvYfdrcA4F1ZX5oo8U8ULjPsrvzKVI2HooI/kOH3M7Z
47XRRvBqky/alQONyHkDSqKKrQd5/xXpwGIdJ3c+gEN+GKk+O6jMmR7jvDXwlXsTFdHkafB+ad5q
hVs/TycSE7jLzXomKzazAuXd1IJydq2dKvNfRYvJtCvr+jWEjbMsEsWwzbmj521MZyCn+g37BhK7
PCt/9BAssn4na1u8jkFyUGMW40GWzbNvjfmeXq12iYOLebK4KGW4fBG4bGF50kztqBnb36jPcU6g
yMtyOs9T3OxE+dQjMYEO3l8V/bIzXawVwSJ2kKrbD21Tv7YIHCQvAJnMKaav0b54YXlDmbKek9jW
zx4hJj8lOjXpdN+OnbqWfBeePxU7bevy9HWnJx5AqQRo3YTUNfFv+KnxqCtveZl3Z9tqz18fmT6m
PUM0KDc+Dl5b0nYZUVO6M4jlvfljvm3nqvgxhMzZoj6Vlz4f35uxnk7Iosy+XdvHfO1aj+79Ze7n
k5syRy8InnJi8Vn/Gi6yMCVQh/eJDI3F8tO2wIYib3q03bne9zFqW2Rn4J0wi5QTgjalIB7/XWmT
mL13tI0EVGsz/hEothLgXNG1u3d8Vx4hG0Vtcyir5zBkbOE1wXd5HyUwqqT70wAn6JOk2NSZC+mm
nabPIKctbY7n9zDscUSBbVrJwO5WNYybjeFM+kkXDStoMyefIy0dQe17v4y0GbON0cOHYXsWHKpa
r1nI4ncMkPBcgrg4DJ0IH+nd5lw0vtEwaL80rkgQENm9W7GwXsBa/PHh15+icCKSumwVK2oWnryR
xXmcnG+OreZtE0ksK/cPm3b81rcmjjtr+E25Yr70sSTyF+ZX2FPVMUhDNrgOE2DXK7IrU8ti6bUS
rTQhlX4f7wrvMyyQ77F4xM9OhBCASjLtpAj822yCl2nTqiE0NQ/P5dZ1pfOb0P2PCjH5rby3f2De
Ka65ZJeUhOTxijZBx6FGGbGh3eBNTF+oNXwXGa3Q3B/BB9Gzxyaw4KB7FdJMdMe6VzuGPxHp28xf
uDUUGLxgjEhdws0ZEMYDpnLvOZoHCS5/lFsqMq2V9A0ofWM/XJPcfIfnPe+dWemzM/srk5Kb15qV
vUidlx5W0lPBPV/ajr4mhiyXxkRzPBeRw08jqCB1ZsWqU929Fdtzj3Wvn6omfzYbWwO2mr/nVhXT
LWlxrlE6uSlDmSuQJAYokLp/4998y1qHfGjDjdEiFS8beL/LSTPfmkJiNZKyqbe5umfP1DJTtvfN
RuEvyv3YCPMKaZCcfiw2jUOtYSzinc0oaceYKVm63uDsyr6kKjB0CEpo3PixxVyG4KC6ogpzYOyt
celkkV5XpeU/tRPIS1WV3iHPbDQ9t/IPOuskmDS0TDt3z2km4ndqjDMKYIwfMTTOTZ+OnF0l0JKJ
FflTjT+dcUCDpXfibBvEb8u2Ny8q7V5H4FkAtwr3lHbqe9ua7VMuaxor7vNNL2jdj+B9rGq5Vdo1
nwfTyo+hLswbWVsizYnK2fmW9ss8+x9pba6MmC4Wz/Os9RxZck9LcLlUaZpu1cxgLqgave9dO1ik
bcjpTAeQjwzAH5aQ0wmrDHOFpPK3qF/V2emAMLiOcU4xaa/Ri+tbTX56E+jKWv7xE9RWvrKl9ewV
alwFYaY+VELjeYWY4g5xvg+q+7si7KcmS+y9yHLKhODA7k1TkS1zx1s8j8YFutz26yPX6yME1lQR
xdNYQGaStIhbK9dP7J/ZXP1sXdMB5+QEa6mSkWOE/zFgiZ0XGVuxpV/GzUVrhIymmV/UiPHChOL6
HvYvJdWpJDaDCUOlMs62cApwpOpuJRJHRXPgHy9ttfWN7hdKxsOQUmfNiZOtBQ0zRwMmVE5D10ti
TP7RwD5H/2MaXuFbhVfuSlgf2qzUAs/WLwJSYpnGzrxDpkqf8mLftoqilckjACEMyBKSq1ApJqSg
Qi5VmZ1LUj0870r6JQGX0gmV05UTN9bi6zCtio5MX27th0GFT7lpYIBJkocOetdi9EJ1YYnyq+CS
Dxyr6vt3iP/JODcRG6xmoGzypRBTd2Z4EVyUhkNo0B/82sbxtginmSywWe8RjevV3BAOSkr+LVUt
4YFP95KJ4S3hUPVqjdR0RUO5HqOmfr8rjx9J3NALng5g49TEDq1AQOC7ySEJEZDRzBcOxjDprVvD
0aL2WueJ9TgAq9tkjMcI2Kdi2wUwe92B+k0NxI9SbfVKlBjeYhEvi/tt0isqLAiYj4/Z5P4QNHPc
j/DDIxb74uiwtV9GsZmAOFKUZzLgzezoRdrkY3J8rJ/RfUdpjHTnBNa6SpxlFTwSRfUXbd/3PwIe
LB5ta2vmRdDAJxMeV3/X7wmiC2vuXowoXReqSnjU0eDs3pmsNusfJbJZenKV/UQTqbfzEmO+WkaS
ryjrSXcyHKNNjvaBhK8+igERqGuL35jRoKqZfnEa6Ds4WF5yoxKaJkInpZEq6EGj2izYs+fmR6eo
qIGzJf3PIq92KjBN3vsOu9hsDPMisUaIirGzqv0qf3OBch818/pSZzzzicX9EDwsRCyLp9pPry2w
L6joXnhNLOi5tQ+beqoSeSxM6W1NCPFXq0PL8vr3omok4m2RH0ff3KpQ8wxL5DdX+uCuvAjXt7Gq
zFqdk9Re54LEyaKx+/LBSuHe8SWgP5kchfi2+aLsF6lnaLGlfKwhuq350vM1AyzzVjSpuHEDt1Rn
aZRRh56tyWlPX1Zx6qHatZGQw/XmHoZXGEfbuBb9lucHtqjOao92o9tjnfCUr9ppLzHgb9lxUJke
3ul5JWyxjD85tsHYHjkrXwwPTxbpuZexzc9N1tl79iblqnQsxnxpbB/ZZvF0U++xbtKHsXObo8iM
Mwm77BJkueYJ58RnJl8wzHIRnzLK7hxixUcziUB9FAaIIxKEY8+tnDMNe2up+07L7lXLDTSR4qKh
al6MZobR7MYPX79VZCZ22sJagp+aLrWVPUtYYM89LDjspeFb/xUnbt76EfqNrG9pUjEA9qCl9WOl
1jWN9UHFnMQ3dzqmcFXW86oHG7mVBludwt1ayBXfbQ/FN63c767XNbe0ZrVXReH9EA11Z5WUT9nk
0+OjidHI5Hva9eGmcb1yp6Ue3yg6XqflGC6LAnynYTjqKbtXZyJ/7IJQKm9RuZLRX2E3uF3KJ94N
hlKtjo84YRZy+qG7+3HX/j5KU+LUANE9QM48JEl2mnr2OVUb+PBSqvZDYyvuRVZisfOtYxePM8EP
3ol06sY3gicAgfBTIDD549udvqCRgW5E71dWLbNHzhAlNcZtuPYqr925DDDuswN5/npJAGKs3NKk
Wk3qJflZ//nrJWO0O1k0VCfF+DYUmKGaVKYQjGOyLV5IBMcQhyju8rOKeBw7JQ4Yc9TZLtexOGTR
ALyZmvHvTKoeiN19M1xjx1m8Z2vFUpB2HF+DLgDv/d2aWO7STsKV8SgmVsg5GFJyA9tWn2+nAmC2
gezzrGeEmpCTQA/IgaeUeYlqInSe4XBWT4pnI8yqo2Bam0qs2ySmf4WZMR2STg3LoG7ro2XQOwx0
HA/54Nh7jWkPvpJ5nhTHzCr3G/YmEJ8x2bpck5zb6LV47DxHn9M+PElvjDlSVpjMCgRnA1OL7+PN
1nUDRovBd6i40bLePjhZwu46QKOiJya8BUovw1x+V7YfvnaVXx9ytiN4RKvodR7dcvPKIb8k3ZKX
Vwwm6963hlO8NUUlrzJushc3hh5riuHcWHc1sFDmtZWOv2+C8pvZxuYVH8sRwkqzt4mTvvgloPKx
SRFkGrlOJogQUZAmP0YgK+l2CKzouRmm4ZkqNI4hkG8aX58NV6pHTsAF+l4YrcbIYLwAHYWwT9qc
/QHhVajBxpvVIUEIgIil8pNdVgGLY/GAqK3Dlg0GL2DAGY7ZI+Q/UdCm2aY79kC4oseR8VnlIg8P
wn2Otb7K0ik+QguYQ2NhSGnlE5V0OXSBrHova4mA47u/bGR2rwzpnbBddvFuuCXXe28WrswzYypx
LpBaztjx9GFojZMum3XJWOrd7zHWNjpOjpWM3jQz4R0KHuM+ju/MnB+SlhhTYxfPkba6R9sIFm5R
otKzDy1EKz46I8BvZ6AZd6bA3IZquncJcWPHLuxXEdjJJpkMxv8Z4rXlYRcYJz9/GgqTUX2goDHk
LxAGnAU4i5njK/BARG1nw1yP7H10UmYfPBV+fY6zYs3Qyj2MFUOyqZ12ictKt2Dowe5NSHsDst++
jtR2cCZQb1S1ONev34pj+JKU19c7t66YGfLUzCkKWPNYzZa6HphqYrM8TZb76TDSWlad8VY083iI
uobQrSPHB9OtaaUnAohy02EiQk1O3QDf/yjyV058F6JKzapNOmJ2oQBpg/Fyh/puM/mQ3im1mquP
BUIHljwPxLVumnkGiUbjxe/0ZlausyGalm5sw/bPXpccMTjXN8/lZiqNamUZDrDWMEcUmRhOlgxV
d4EZh1uyjdbKyKsXevi4+ebioSGZsnbIoGN4MV+8JGl2UmZsGMwKL8NEVUnWYUZsk2hdRbM8w+P/
4yUJW6jUJT1YrFP1R1EY3vHrxVAaMwS5QEYuYQ4ESDBGqJonzP7mo99V2U4ktMdA2POg0nMOxQCR
sGsfA+cRWkTstRo0AC8NrRGGgwPJb7yVRlVdmeYxHkT2bsIyW06T2a+/8tLgDs1D1tgpLk5w09rr
iC4XablDizZhUkEUAeFiXZPWzpek/fSuNxgbTgNwbTCdcDmZpBLgKYNDOcTBxkyap87zgyMj7eB4
bz1aqXRu1nA+inuAuTolRjk/qfTZua+70kyCLZUT7TPWEA7ySltLQ6ufhYfNxJnAjdXDCAsgx6zh
BarY4VI/hPXdBVN+qKiQ56n/MoNO3XVIuDEj8WL3nT5HGdYrOmiNvWHK2zQb/mWsOu950tzvCUGx
38/VfUzhAYo0M2o8cLr9Hjb9/D56nEHdyE4B2fIhBhEKUmEyjYwIFqIq44M1ms61tqcGe+nsUMZQ
f7OVth+G4ecwmN3DrCRRhgo3UMcI9nzvMMxMsArsOXNOp2GzApezc504ekudsd9kgxB7K+keuNFQ
8i3Rr6IOv6jXRv7WvF+qcVUv0HQotugbtY76u4CdRM5x/HoZL0x9moNGWq0WMXYe+jO6g5dZ4kJr
h17RYPBaWEOzxGhsv3vNTAO77T02JL8xSe2ryvZ+OlLiK+7S8Tb4zYndQbgbEoHdtsrSF+RAwCV3
O3lgtwe3ZW8dOKFzg6+OU5uZXmbHB+BmcZtGcIlSvJB23W1pTkLjt8qfSSM58iTqkqeDs+C66Pcm
A5WD3/XArKzwhm86XZpZ7Oy+PsTsBX2JaO7DHJinsS7xrPUtAJWAe8U2xBk3c7VmUgpZDAbHuRK9
OOeDxYqe8kg0bamexu69oNb3ZvlKPVVskQ1pvZeeEC+Jx1shjfKPX339ntEH7WIu7K0PuPecErp6
svPwzBgF6MrEiKueeoxNlOSWYxtC1qlYMkw8SIRROyREOX1nMPpkD+34lDRqYIyeEQDwMCx3Q9Fe
XWUlizSf7eWsevfFCTBrTrSpfuNbQhgDDfXR6eCllfIx4Vbfxu7MfFHoh24mfoLMwrFdRx60ongM
ftxTslbq49COZb7PBZ4nUWLeYRoXPUPlw8wcewc/zseLLQibxYm6JweqfE/Itj1YwowO2Sa3neGU
5rBRAt1FH9qFNdzV3rceaNqm0t7PwWfya3Y5zhcLA1aTC+PGCBmGzlxm7xgX3yTi5LGc+RQDp/G9
p7EnVKEhH1k/sdtnxPigr7rMKJEKcgCQT18vxlQRv5lD/2ANRbOa/XBeDbWfnL5ekg6Bo4ntj68J
bozP0jQA1NZd98tiidw38kFDe9hRjNLtUuav6OkUVEYeMrNtGOsKpQ17tUkKkiAjbnaz2OLEIm0V
FYi6ve7RszKDA57DYFv7eitSSGexY7hUBtjBzmXsu8xaZLwmDjkCoUzugh9k0MJHzYALiH1QbJED
wFqoyl5WLgNl0wbMwBSscQbr/+8mehKSdE/8QynG7mP4SJI/d9D/8U/+DZPgOv8KBCAxizygD4Tg
3xgJnviX5XgOFqwAuJ2wyQ/+wUiwrH9ZtukTRSfo63jEeP4vI8EM/hWCLwsEgWPf5E/+W4wE815l
/6f8LYUfGDIJJ3qWB3OBAdbfIAnCC/M5daX1JGqi1fkEb5KNwQSk2DxnSWa85bh2FxRRHE3dOS/B
LGIcoO0E+grnGNv5VwQRc0W0AANQgkNBzOilRK9W2LiMowCJcpf42i1b+GjJdVusa633Q0dpWtm4
GIgDMGl2pp6TOtgInex8RxsHqHfRQUT5sDI8c6lDo177qPHrzpSwb3rs3XJQu8kcve8c07kZyU0v
87AmYRUM9o6bGQh1OfjgD0mFh72aH+glg9ruVQz4YlbALOgeG0lQimUJ/XPIM4BRaXDWnVzPyntp
ynhlhQrO27hzIFgzRNAuvg93PXZyNzNOpiXJvxdrL+rRro6mk+YbriUcGEkEDxEoMMQmAkuxMzhX
1Q+fqq3hhtXOtk15mhT10G0Hw/uh3ektKJ32Mkj/EbGlvmLzCWjEqda0ORWPE/Ub+4DN+qJKQwdi
GkDTgdIBh6MFabzot6bmueNlYQF/0btHvvN6nQDragjsZkOmdlbYTWthqnI3psTJ+qEjbS3P8L3g
GPvNysw954BH/LeqGrLr0BnfjEQ8KKp9b4WLHkTZjnwqGexoH8Urbhx0zpbqHeYHULlK8dvA93hM
YvGJJORdiEpDlxtT6N+CSp5mnp+b0Uf/13G5re+F0wi2/xkwwLP+/YXseQHh+FBgbTH/HiQvZody
8Uh5TyWLZCaibufaHUP2Efhn5BJwc01mbvy/MeGU78LlYF4XRB8Zgh3c2CKzHVLSaFSmv/IGmuqz
nl1qOborNff2Q7OovFA+mxVguXkitYVc+5hkzIZmJrzrfOw4R5TJdgCsmZsZU0223qGh6b2cxiWo
V38bILDRbeYnK9uo51MfDjiuCK8YSl04d25jBJi1R7oGDTz/9Ovsw+9n9YZQsQ1n/7XPO/cG9YF+
puG7VZTYvBSXasgYpFN2RQR2uikHI4LdgV+Gt2k9tzmCT2kTNuZJFj79aZF7+D2i/2dCgyX+yj5g
6XAEZBXfDAIhHMd17hHzP0XI68ALZCTq8slnsLWKJ41AEQMp7GP7bMtiGUbuWyljec1PYwYehHj4
w1j337UwjFWWIOs0dHEt6q79dLuyBcbZwyIhj3+CGH5PFp1xe6XEHzGA5vcX2WBQN+U0r1U9mPDA
Bjb0ESTfLrUfzLTadxzZDsn4g6MvmcO6f1OZQbdDnjw0MTxpAeQDkyZ4NmwuA/HNFwvt+si7VJ4M
y94GnfQpNsAqIJvxwQ2iV0RZa9s2ZXLwako9MkCIMNYZuM1+/T4INoZ5XW6Lbja2TnBSJM1waNFP
0IQj2eugfmfPGTyg/RxCLyjgINo/S687Da1l7nwWt8lWyRaXS7NsyrQCyzGcnMheuYXw19q5J/rs
atHdKwbiFJepzXYF3HQVoiEUS0C1ONriyl7kRezQqmjueQ5dIGPfnQpgAW3tUnAw7IvEX5p95W3a
Gp1DpeE33+0+qzk5ZbEdnWrn5T5pfnKdfg+chbJqlcqltLNtXMU3HRjBcibYuzSGlNEUfTK7Iuy2
KakWpcv2VApYu2luIFgq7KDpjPDmcYYs52vnDHhM8J2tphFJIVfJsKGYJNsliSKvTs8KV/N0FFjH
4DQD4K3rZtfkmXPp5Mpvp+GIe4UnSc8tPff1dGywcxHjrA6+V1O4Iru9g9UiCu+hvpwAQOMbnN1s
auglaQxEQcd9wqtJLqqbwJQwYe7dYsuN/hMclAWAH0BcZ4XJMgqyzzJWVMbnd6u5WOVaizPX1TJw
s5XFOIekLEjhVNTHjsXEqufyPAxTuZlMRhI0DmwaNWfXEa07LpyHiAaPJUTF7Zi487qb3Hrrkbg4
f734Zb2oG444E9/ZQpYQRcvCBf7ronrm0bSah+C7bSVyIzBcbsza23ETZDsi4PD+XLU1otJZlIM1
7lKoJOCIZXawlbscLElGcIb5QR8pj6cMKuzA05EugAdEjs+ujYfdPy8DAKP/svC6AlhO6JnCtk3a
/ywr/BvmwJJ9FMneZy+dty4+QdNbWLQIY4/DY0tGfj+HTvuYNcFhGodg1fo0Ac4AyQwaqbhZ8KBn
4cTRD3Mz+SBk/LJ/xUFcw602x30vx5+zFEQcCyaiLBbdeFIuHgu3OQSl4W2NloqQosY5aOiOEgMb
WE1Qf4PExCR8HrFauFzJBh23ywHD4imE0rz2/G18ZdDmr6nPWvIjN080gGBTxmy8LixKER27/OVF
dneMZRdwCiXEUNVRj1EVy2lr0cQKaKmJR/DxLcYHDr98/jFJsX9a1JYuQyv6Md6dUjgkimOrCCdW
Yw76DsJd7lvnhpDxmnAN0rDtTifKc7qFqyncm7ixTnaNT1gLlPS00znPntzZasNH3B51sdF2lpKy
NdxjM4nXvoi/93XywzNkuLXoXgqFd1dY8NX10lx37uQeQWguY8C+G4C1NE057t2aXw6HVs3LtE5r
YNokGbyQ3izZ2/0mQbKA5KGd81BS5xFMhVij2LEvczN5TCQ/Xk2byMpDNGUByLaq5Sdq0QoF/So7
ayxlKxx45bKSA+FeSXehb1JsP90S0LMbB5vVUtiGulmp6E554z3bqGlOVZzMMthWTV2cutmXHBd5
2Y1999s/X7Xe/aL8M3aGCSKbZ18ESNIug8W/cXuGxlSGnNvopqIxXIWEL4/wcGmi0pbaCcd6rdti
ZxjzeOvdz3QOp7PjbkyMc0s7mZsPEdmkR/NsjUjGLtgaiaRbFVEGjD8nrGkaEeBmTCo9jMT6oBMF
j8TZp/egZF4dhCK+1QT4l0kokq2jyaA3oO/cgKKd2iVmEAaUntB5Mp4bUiQL22/nDcjb/GTJLlzg
0o62fBk/aOEi+e5mtMqpea2Vfe7HxxJg5mmMQGV7ZQfAGQbSzY0Qpogro3S24hVZizMqJ87BpgqG
naB3coe15s55SIuxWFV374jvKqhonbH55zf+C7r2tzfeuZ9tTM8Sto9H8a+bhpKxWWvG0r/lHqDJ
MTXHS1Ozen4D5Rs9IPmQLqLKBFaxuxk0VmxgNFTFdacaCX45OUZ6A3pVxi5hRJ1PG2C15ASz+lVE
wj32jTTQWfrwYugagj7IqCow3UvZCuOeIT4yMcz2UUVVSsCSQbCZ7gimAZwJ8Bkc8wkgrynca54F
EMURt2aqpWjgoF6afNSCyIJ60jJSqxl89oZd8h5pKjr883vEaPffX52O7/imaVkQsJy/v0lMWJJ2
doa7+c/kiYmd7JqYj2oW3aGNe7Hl//zmWRTLeP0IDLWbR44rQKOb3nT2BcEOenDdcpvhhGHvOw5k
ugu2tQ5e/dqvGeFnobnSKSldGc5nEZZfRX4t63bp7VGG+0OmUVmalLidcHaVOsVFfxJ+jYIED3Q/
UJ9KR3i30V4RbkPl/5hiMM+sivOzj++0He1wj5nuSCImOfV9gU0P9k8r0nlTs2NcWUExrgAFTReq
jNk0JL04IrxuDDFxwgkr59DoMjgVgoi4Qn7eTyVgySC7pJL4jMG0bVcmb73R0aPYAQLqMkRSz5Yw
t2LnWRAbXdrZzCBaUbPDRoKF5CApM4OdWnC+sjKqKqDLbq1x4xjwlxplQsWp02ChG/ebN3BbDpx1
1nQowQ8PQAA7lZK7ofBoSSzv5I69Zd6VxhAUKxBa9UDqNlkb5EcYdOfFeWjxZcRoS6ryIJXn3S2Z
xcbQeEob3XiXuYp80h0ouqDKv3W2YtlQI8Jo9sMaR/0R4FlMNOIjZLdgV7AnHNiK3/HUP2ErTSON
CHrCoVIWuHXNrnW2X08gJy4fKAhvTlC0L7QxXUkaBFcyFNhn8CGtHWs1l0DVHHfYN4KOoio0CTVV
5oFOuco1kvsc7l7B4u1F2cpXKA4uvM5kekya+NB6hJKTSbwVGpFgwACaAWoiZkM/mXAIuuFUU2vo
xGqD3ZMOosB/0PVLYRXptWk45Vg4TCwcwehbrDySzlart4+4T3Db9t1xcEgcE0f65ZudvxKkCjY1
QtIdKJo92wRXEiPGjCyrTa1oyvj6kKItlN70066Kas9k8xPvVMix10I0DEgv4X/F7UfBI7ulfDEO
+skmT7mJJ1ACvsYXMcETZ6Ytgt/HXP8hwY7F7O93cWg7HEfNwHW/BjZ/Q5tRalJ0KuubGxaOBJh3
iPHE7fyDYqJy4aF0mz2WfrctnaufGU8WjcMLq1H1Oh/GZjtFtEibqceOgtPdaLuYD1KAhEn0YBTl
I2b+8hnKvWfp+VFYabxL4LoxbIhhCwY0M6ILYHXrRbmtrPpZk7vbCsVz+2udJfqAzS9Xw56MAT8J
2Q3XIAPvGPQ3kdvhs8SRDlcjgPETpQsE/XYTMUBZ8swM1uhhNbGbYNyywxUrpjMY5qEubRQ1DSsg
/NEOYw/FUTFhgdAgRJEP/qbFrHc05iC4RE0ldx0BhEXtNYRqMlle3c4+GhPyUhPe7V+l7N79eoZ8
n83Pntn061zCJ6Jux12W9WNP+pmBTBW/2HPT7LK7ZyM3xvS5iJ48dA4cIrNxJsCT7zHo5vsuoZ4D
VxKXtS8fYb6JcxSKeYVF4JRG+GyHoGXy4dpvyqN0mfh0dvIa9vl97OAbnURK5Zz/WVSyvMlOePDj
cLH4ZIgWdbUraV5mYsp2RqYOJTBT6K/qe/eby5bpBi1lqZkhYGohWpS4PLmSstvbGQc6YO7s5hOj
2eR5vy3Z7C0Kv4guVkP8BEenS6Q91dsgJt+lccZfcF4y1xiM16SvepDttdi2k8kaR/vZumPTUVXE
v0vrWYi4ObpVT0g2Ak0RYSVfd8BL8RgQ6SsGD+U0lJsI9FexGLyWS6dp9DogE7fLQ/g+GAvf4hR0
djMKm/iMItMjQaBXecgZVpGqTzH28j5QMp99DvCjnxAAsq1b2XfIRamuHuqeX2mEuKEpPu8aE8Dy
D6OiLgNR2zpJorR7ICBgHcPoGDlFdkkwX1cUXL7kpvuDgY15bu4f6SZEfptvTZPbtGd51nOO42gt
TcfZeMlroQzrqoTCzB/b/pJOq3wTKORG2p4DfoRhdgssH8dPxfHbyX6L2uGH1wTeY/pq2aTLYzXM
m3FHVqx6TIyfOKhh4rVtQLchFjGyxPZ26gHE4hoIXpwZ6AVTRGTANMeUMHDu4jHwatyBBfEdnEE2
3iP/Iwg58PwdMeFi1i+S53yi/wOkMQZIt3ypZdVtuztvuhbP2GfY8lR28h7QRdW0Zz3L6jTLe1Vj
pX+adhocpwIcuK/xrMNa2UgzTi4CY8LjIOnlM3pvIx2jZHmtp9cs4rJjcxTHev7WjBMXT4aoUbiE
xCZW8VMBqmrnlO/1CNfJ8Xx/h4/q1Dt19eCPlBgY/Zg/1E77hIojN0h8BjCyMD/PHeUGYcR4sk9G
9mSGmg6yS9/KBP4kbIh+CcCh2BYloY1S9vHCtUzirqbfUJPU4x5xa2YOADCEZ11iWdPMjSVnUWYx
rhs/97ZOj7NWJyb99Tp43pXsjW7sVvborLARnfgFFLmxhlydp7rdUcGcMgYDVuDVE9tAzk+LDl/p
riB6jp4FnMVOTZgT9QbwWrUWWsWrvIxpIyra6IEcJh2efZkDMOv1ClNPhL+kaHmjEkmGiRaDUiUW
q87Qr3QzPOHVz4FuTePW7ieyq/CMvrbNkwvpom73HN6f5mjK0KQp9SkpibgkKOrhtK279BO1MN+I
PBAnq4GWgkaHzBTFaJYKyuUUnQzazC7DvaMnrLGm947DZlaYAflQ+90v/Z2p1DudhdZOFNO4D002
CRl8LGpi/AEMZfMdZL1eC7uAbRAMNzSEkDctfOBmaQ+p6IZLXsODaEqbVhpJzmM0pzdnKq+yhUbl
1A1rmpOBGW89bAuvlPqV3wJm5yvwWsipcad2Hnv335+U/62W9N36tv5f93/xSS8zzvJYf7V9/7+P
tr+qy0fxS/3jXzo/bZ7//hf+8knpDP/jy1p96I+/fLDmXtHTY/ernW6/VJf//gXIX9X9b/5X//B/
/Pr6LM9T/et//8+Pn0VSrvAHtcmn/rM+hFEzQIf5j3vW3xL1Wf0f5s5kOW4k27b/8uZIA+CObvAm
ASB69qIaTmCSKKFvHf3X34XIrFuprHsrrd7oTWhkSCSDEYC7n3P2XptLq/ofvuuPqZJrb0Ml02Ks
RPlKyUh39o/Bkmf+5rrUV54nN5j2bXz1D/i28xuVryldSKvSdJxtHKSIQk3+7/+R5m/SEw6zJdLa
dZfu7n8C3zZ+LbAldiHLsQQBE4IfB8B3ax7/qTnM6TjJSTayWbfr7uhE/fwg+2cWIERyrEhkwY7J
vYXbpzFWcarihkOhjrOcjvOBtuHfYGaNXyuq358O2fO6Jw2Lot/YxmB/ejokKpqEp5XWRQC8CpYm
afaZ+X1cnAaa0Fdofg0W6JKyfSRZnGDevynpfqUZ//HrWUd1WKDC/Re6tJfZqwJ1LEEVRF9qdxxe
iHQ42r2qLhNTrnCiQY9tu6e1NaaHP106/0Oj3the6n+W3LdfzqWy9TksW3do1f/6t9Pzo4eVG/JC
pqj1tWZ9gviHtoDstyDryKXXMvhdCExrZz1rZA3ZZQElICsvmZL9gRY1oRbYGXwiSde/ax9u88W/
PjnDtrjeXB2g8e3J/+mNYcI1LrrWyUtBxmKYqfaLVbSQv9rI2JcqpT0Lg3AXyzjQrApGe1oCIIvR
iY3mS1Fry4lo73YCeffvX7Tb8OIvz4u7AdkuEVAMMrb79c8XzFwXqnTmVELCJfU9biHtqb7Rae15
P/U8j1+lnh2EWQCmo1IPFIG156ItLXAMDGzyo8qIxBVq3NtFu9CuJ9ObVGXIoU6cPejGGVdSIOeh
exE1nfHFkZsTEjncZM/vdtLZT0ONtIXuhJfDs8W8HnDirN+QWL9qmSmftbx55CbL7zwDiym1/JON
EAyzKBZTj2Uujn4qhopPUa3VIA5dcUoy54tmm590s/Ku//7VMn5F3W6XmE0f2GaGbDi2I2/Y6j+9
i5mBe7WIUfCkNdxSGiQSfgHpezkv4w7EQYqsix5+Skm3c6vuex0lrf//+kQMg5UHj6bBDfUXjHuc
Cb0ALgzQz92cwXqC3DASz+swHxqzf1lWDqjNoi4ykqe+B1roavOHf/9i/EpW/v21MCQjfWb6zOmt
rSz802uR9sAebTBFFwhVPzXzKKFLEy+0nKTnPUoGWrxHf7e8/etqa+us+Mb2PhhsCX+5WvUxk4Q5
FfIidOs4dzUhycp8qWP3sUYkss+odeA5ZfdYRUgCXp07hsS7rjXEx66z/ubWMf91vcEnYSJOsAXH
M8aDv74AbiTI99NQkNR5DwVnElfh9XdusQKVLbxn3V2+W44GUgPEh1+kZLijuLkzOHee1FoxHmXK
ecee5ZKdbVlnzDNF6NnFs9Ar61QvpNC0XR6d8AMh+VbLPqcahf9Q+txuw99U8X8Jkfj93ZTsY1An
bPq+f72yIxM1aWTnkubEUqMNaqKHrsOPgsYSGU6mU1V67nYQhjNsMQ4vlDWE0WK/ibppn9W67qZG
B+FNJvPeXR3ho6mCHUH8xGmYkP9bpnZPgnoY6Qk+iBJ5hE56X0gWubMvHMajDKoWvHTMCTNPdX+z
/P6aevDHXyeFh7qNy9XR/3K75IVnz2XecN3kVnuctYbMKJ2nO1VDfWnHz0M8138DxjZ+bYv8/jtt
G9mJAb5egH7/9fKYG7erO6fFtLp5w8s4Xh7p8jwaTZszAetIiMNneUgKsdVffHBJ2LXf87Yq/2ZT
Nn7de9jopUQt4ECpNnku/3KnNlRrRds22rmPcm2fGvqLJILx4Nhx7idzClxlyggNIbd4V8aauDOV
YidUnTi6QG8P6M4DoiiQRhhj9zebtvXriro9N8JREAXZNre0FJsE6c+rSJOvkuAPx8Psj9FTK5zQ
sCilCcOhIQdhORiHDF6e697pjokdBNZdU0buw7avxFNhhtA79W2Yo10mC9CqPadH0Adib3jtJY8Q
eiN7BCxRWc6RsVzocSpDvw92fTb5xmwBdGQuEeblwbrObRHfeVlr3Lup3R6X3qVwk9GTHrvod4EQ
V5hz+w6xMwoa/TAnOpze7dyXJyXzbaC0bVeXIcejnMlkagJ0qUNDg7eIv0R/nI5gfOrLv1+GeQt/
vdIsjr4AefD22x7TyU3h9OtrWGH1kszgJK1fmjrKsl91DMH7mvysvU2ivNgIGkU76EGGTpcZmKv7
8IGJGwPZAGB0A07cgrVaEk/C1CWoU69bCj+x5KeMANZiI6Ck/ZTtOXa9lbI8rVnOpG0meStBFXRe
MlucPcd+mreWcpEzzGFgPeJ+6P08N51z5SpsA/Z038bM3ClDTd5sqAqJjBe/8wghJGITZ7Exgz3C
1Y3CF5F2c759PWeFCJTnIGvqSF71G8d1adN1vlhhq2nFOIZTgzQJM3nK7AKdNul90TAtJOKs+6gY
MGBPuGgJVu0RGDhcQtPG9yHbD43LkXUjfbJ7QR4vuCTSzD4VTT6e1oT0F3fTIOFw3Y5FBN+8Lekc
LkWiXhKzbXYjPuiQpgHs3U37nFsOWVJMxXvW0IdJ6+tgxGIb2noznTj/H9osUfS/6UQ1GL7CXMC7
dRblXcGrNswDMJQri+QE0EeR366F9B1UtAH2p4q595Y+an52dMawaQzlTIzzV8Um/FIUb1mVfRbW
sViNFOlnXwQOjYurwj7tr5P+qR7j+DQYFmrVoQixBZrU5STq1UZUH5RTVMHsMDnqS5wnGAwpymWT
ypM13qeDsO8UVf461yO6ewXw13NeJmSgjGujfev2PbqdyD6DLnjNqnS6zpk4mpaenPTS/lHN7rhX
ideGhaPqnajTdC+NAc3qphMeR8Jp9QFAF8Sat7xaHqRbMQZIx2fH5D2fBAf5fni2NzRFVJAKE1tb
+klWOBzjsc7lrfOUGBFMyJiDB8mkh2m2+1PqtkUAXeenslX8rI3RzwjITThZuCTGhFEmVlwOs1YB
eD7+mDdex4RgCdKhSu776NbIct3PU4PNPKvuWiDvlyiRsNGVM/h55EwhcHpBw3TpPgzjQMpgcxiI
IBKQ0Z7dMqE7mMywt21flORjrgyDApvL+mR4ORPKzQnuNnQ/V3RRhbUeudYIkO8GzjMgqXZMz3Nm
8YyIC8YEQRsPze9XeFfpIXh5rlSPz4w2+umlnbrUWHfpG9KE9tb6EWzdPSuZGTTJ6h1iwfzMUvpy
9ohODJT6pnFrvEbiS1ZNz16emlcANcyRqKQPBCdll6ka77Sh2E/t0r5gpT3cwE+93QfwaTWWD/R2
nv0jhU4bWmXX7RVpc4jJx5r+0npRhQMdOgNgZK9ZjMWh/SrFrI4wELFXxMXXSGU7FgzvnsZP+8gf
iPQn65xTZEZfpRctl76sf2pynO5iTDNQFITr67yrO0yy6YfY4gpDqASib/koo5fOTLkqhsF5769w
g5Pn2lT6rnE5eEtHdA+qyoPVLstzoVfCt9ufzBoxHlpYqcm7fpAOQXPD+i3WkQlUA5ZlKxe0O9Pu
M1PPomidT6ru3lIjYsRlJQ9YIhiHRbEEFujld1E80fFzxBmyHLiOGutv37IEri0NAEzG94PsloOO
aj3US8Y0jMRhoDpadgWN/bGjHMbITdewK5h2KQ8mK0eKXa5yMmSN5rHJY3Ua3RyaahrdoQ7HbbVW
L/qcRHtiLE6jtr4lFpHdWbs46K2d4tSOMoja8a1L0FQgt/PwWBHiuIOGT5S3z0tqX1PXOC4qukOF
rZ6Et68i19wzpBl8aRFzrybsj50iGECrTeMDDbm4Jx1qMARjHBzLncxIKDXy6GMr5Y9Yn6EkrQsc
L8UzGatBPBVN427ze7xqGOru4QBh10P3FlQJBAA26+qYYrXFLEqQbNR+AjEKKl7G3bHbhC/l6H1I
FhKvW4VzfbNtaIkdzrJ0g3YGmSEqa/kQX2d95HQtsTs4sX6f1l7+NsZ0YI0s3hvws3flbJ2UarUT
RsfHNmr5djlcwZG7+BbvOnqH+1txVlEZ782+5yXrOsiiuNrrQzcQBTHhHOK8+LIqE0b4LNuTx+r0
BOehr6s5NErXuhBiQ+cRgQ9yGRKOy7QL9Ux92FScUB3BNbS59xaVdv1crl7lZ302hfY0wYEzZ/Fp
lMa4h+oTzhqLk0A3cC1N9WNdVBxUkxhP1Uac0KiGdpMFRKZCs0nNECSJXMLazmcuEvMppkPt2xa1
BIKchFsX/a5j9zJsquKDA/vkKhSO0E47euQ5BzvVxMtlWBuqxWZ+RF2762QT+4mKrGtjaq9eBwM/
oj2+JYqi7gJnFtAxZc/vHGLvh20mT0z4rGkoP5FPPphTPpC2ofZmO3mfW7V8Hou0O86lHA6m137R
Wo7ZONcY0RilHeK6KIOqhVSUrwzemq24cOWk3pfMjFkgU/1CpDMh9TNdo1ZWP0tFhJMLIwwxkvOE
7bJ8cBlmQ59p5n05uEzfgQZyDl/5dR560QiyWtMll0LJFstSV581a99AhzlrCfWLWFAwrWJPXi7D
rUqAtyXXIQT/Zp+mZaa6FH1ACs94QAap7xF2+liJGBH283wduwzscJZ1vI8DsyvswjuFmgPZq9sx
udXO1jw3l3TE/dyt43RmHdYJEqf3vzjU4yOKIvTZheHZD13dtv5IQsMuk0l/WpCggVot7r2he29N
QepevB3AkGcinL2blQxlng33imkeOfC5F3aoQLIWs1K2NvVhrkCiYgxxA5NeKps/MDRmMV2QLyyL
8Zi7RwL/5nAs6yl0lckcHyLrLhNltC8FyQFLQcMBwINmhbffmLXJcICnjXrB+lIwy2KQ6Ok+nTyJ
SYhpCsxmIjJKIkdkcRZlL/2+WqDOJhXmjsHO72Z28IOwGazNHTTiDlcuO6NBGoD3w+ndn0k9Tifl
yjfykd6bJqPclURIRVkPTlz/BqstpSQpkwAZ2eNY9tbe62auf9Pbb8AMJOjrVRfjPYpTChXZfzE1
79TPjFm5vkuj+SEt4w24DncXDssdiu2DMafsHZK2PGERciw/Y9NLjmOeskxjj1WG/TyX87yPXMsO
UMi/2fZla4bNiUgOTj0vVCk/Z+h2u9Esv7nO8Inh4MnRbcZ06Kyauow5xFmg3xiwdCu2Jm7ZUDkV
4rnmTblNfiiZiYZLOaL2nfsTo8hoDxUq6Jah3HgLd7LtIhSP6k4z3fmoV/tqMEgv/DBOBpTbWXzE
4bhbDN425H5v1pzb+zSZTy65L4gGcd/EY/2V+cnXwciOw2J8t0L0t8w79eJlXCYUMm4mfdnIY9l9
1IYUdlTueX4KcwEG1LtZWJBN8q4ICTxadwO2AYIOvtUS7Svhgi0qQRO/xGzdL2NCanTbNxyMc8sX
jSJ0PNN4W9rVn4ht8Qk+exr11k+dZQgNGDWRwErhNsjXl5SXZ3OgpXmY4GBrZ6jhOWqAnZqYalVF
y+nXDsgnAmauI/icUoiCGWmL/bh3TOa03dy/DA025KI1x1PgeSlRFxK5hzIU4RpT8Rj3I3Hp63w0
bIJU0NdSe8Qo5oFmhGmPu8LM2WSjiqb4RvLREi5nIMa7tVESQmhPdvQcBRCBtZCiD1/CxFm2wOLq
pbBg1oc2v9dE/mXI9bcyKd29tGfb7wfNF1b1ACqAnAekN/hC4mCDcnBGdPceUq/AlcZuaNMfVLwM
KRPyiPH4B2MnP7IxPHIWfZfkebMmsXPHzhaMPU2B1JwnV0tJF1JyLzoLrtIK157ghlDgeApzN9lz
Qt/NfX4qa9wnw8wq5+jHRmt/LBYlBuIbUgKbTx2Z5zuPVpIlkD32sWbs6s0gk7BalCUCvNWpLxIs
ol+K/IWq4rxO0Euchlw5nuihisXCOmYfvQHIRqZEtWPT8nbF4JSHKH93E+sHUG72DCQ9e7UQTjc7
H9KoJTapTdgIMkzGCFkDO46vuiHIw+3NbaI3tj41/lPZbIPyiYx20CGC9Yaa0vuOlTXdjR1tesY+
uI7xdbva9xnLrBitFzHhotOn6HXqxLvA+EAWJ43zEsd116Y4yMz9DGI5MnDbrDWRUnHN9qN6rLnG
8E1Uj2uRzLvJg2yZO2Gs2f5EjF6Qo00JytGadnX9rdCgcfakrx5z8z0fJxVC9bR2BaZzR2tDY6nU
tXaBEfXGl9HEKIPP4RpzEETzQwyB49U7aTUOK+2cfFoPPYohF+eGH01e7BdSPRFspUItwqzOEzlZ
EX+F0u1qN6Jq1/hxK95T2XT3pV1QrTtPFYr0wBaELetGcbbsL1Zn6KCF6hkgwDFCML8TmVX62Zho
u8nhNebSJSQgy+/R0eIb31TvkmZVKEt5dqkmWCq+pW/1jMZNzvPXIkXkonmclF1zQy4Ib4c8pVec
8y0SgvRODju3dai44mdpb6FEuRh2BB6bIZ7aa9axu5YGEceF80lgxkT2M8ZQss2qRNExfu2sz4XZ
vwNf4HhCWDpbmEnIeRAreVEiLRDxduJQMxpPO0QeCXabQANNL6fk6JTxx0pvfhoxy/MAhS+bPMph
C2kDZIiYXS4yId3knv2oEU+1F0Xur7Snj469QufWvecpBZuqqpGY54jZt1cbIbXFGuKKAkW2th2K
1apm98mzEDHcURgGBBtUSAjy5RsdT/3cRYiJGRdEQQKc+mjEUDfycdb3g1ZpQUGWhd+2zrJ3ptQ8
zHX7w8Lac2fb9XVkGT4bKQftADyvPhJLbeo1SDdJXBE/J7u/fVYgp0BIUD4K/NWnfz6uejmhwV0M
Vp06paJC32WY3Be3L28fKEoanZeZHbcRKvMHDFy7WY39YSza5L4RAstIXzPob+Fg9ttj3e0xeGDv
SVUmR6Ks4vvJBB+mK/3stEl8f/tg/fdneDh1f47hOMyx+wpV/bMsxIY9n2k6Ib/yTkmsXZn58KUz
tde8sbiEcr/xDOYELdqDJi2at2IPq7rZKa0o0T0SMrRki4vzDMMzOVGRb5b6G1UxJBmDIEtIZX4O
HEU3IFSUzbuqoMe4oFJ90nXBcxw9ENbs1hIbMBGhSAA5wyS6cYGlxBsJK4o/aRPxwW1bQGmou84C
PDSCoMWckLNwljJwbO3dsrrrKhO1y2P6YxbbTG4NL1kWPwxFgkq1Tvb82AeaMrGfrlRz3pY+v2NK
m+/TzASBPi4fVCu+LqmyA8qTn8NqkuAtW26grceYCE7/xC3jQitzn5YojfTO6U5YgpNn1xivyhTJ
I7r93EiTu0lW2C3oiAplj9dtpZyWRbBzExEuqgx9WYxhCMGgfgLpCfhnVaVP08O9zM3QX121qTKG
6kGt6XoPlqCGT9fNUFm4eSJiTp6twThKE/gKRbR5UvpsXYpyfQcKmrwwvbhz0DcS4NkCK2o0zgUk
KT3YhK9ZqnvSc8c7dhwtEF8ZzotB4FQQxZBhNAgVFyQsD8qy2KzjYjpmJYTHPEfOp0893NYKAPvS
cIsmbUwcqZERKp/5xCWTwt6vyW5EhXXAy1I/6rTKCHGocVF46hplK67J6VOZaHHAeMO6qqp6sdv2
gSis/Fp3JIC1jn03YWcm/5mnXMWme2DfnA52+4ixxyFazDWerOQ5B58Qkh9IrpYq790N0lg3+96d
abrZqRM0LaklmtmPIXfLl1orCqw0QGSLudV8Zym6Y+28Zk7P8j7N6x2/qyB2eN/N7APxkEKfy06F
KcmDT+rvXdupBwk377hioqIVyO5qWvObNzofMWDMDICM8sKfnhya0hzDeY7P9QSfGsfqoXOlTYUi
7ctcgcWkuCUJFn7G8miuqMPmGPogI0kMKo09+KS/RT4TwWmnrG55bjje9/HQgjWpP5l1SRrTXFhH
B4HmFVDsi7fkew9iOcFq7P89Ut9rXdI/wUga9rMXf+oaJG6uiWGsdp8XeNAIfO1Xo7CMizGb686m
R3duVu1VX5L62RAAoUbXJRYIdfut+DQBYZ360b6jU4QBQpH3UFaohIAAtoeS/uEdRCrwADIz7hSI
rh3zWG+vlL6iPNwevP0fdMvjnfuyeXc1aaunROrJy4QZdJ8yA6ZhxRHAnxJOJlXZP40Ab09shThN
ZtxwWFWkdSVcjuRHG9SzV8pq3CE1t65igKLiVfHBcT8YjdadQYjdw38mwA/id9hS/hynyf7gRcJD
x1biRCSJy6Ytemgm1KcAcmimZECZesC+pyajfIZb5SfQl7brGDCf8VmfP2dTNAQCxoIvRU4EkD7y
HoCDWJqZhNQ4SgLISkbKgqVTh4aEjYiUu5FnyyJnItnMIk52bnqcMrLYyjp5T1EIcyUFpqzuGOfL
XZuCByqlFwzdg0dBtpugiSN3zJPvwk42aBiAoww+6ZDY3tFFY3iWJpkKevzxZie7feA+el5l9l1q
LiupO5OVptNqWV169MNEz/72WT1vPfwmMxVCo5je6ZZygNR9DTwRzdyw9sK53OJVIUSYWJ61nogE
13xOY+fVUARdj9tQjrp/6nfWUGvB6JITNY0Gs6BZ39WEq1Ng0D9xxdVGd3wB/XvVY4iQHnL9UiSw
ZbyiOCl8VYx17Jdlsr+r2LGg3N7WVxCP7WwdRqN5Qro++jPLNezF+SHNYnpSyOUjxcssRjxSWNso
J1m/lJio/ofsnAjFGU/0iniIH2Ur55MjFVrfiVkVR/XALq1TntONbuP6p9Xl2oXVHwUwT0YMcjnm
7iFtKPkWW0yHatgyEBvvtVmdFHwEuAgr/jHIFrX6wjOeLS0Lx57VkZJspxddfGdgddk1pUdcqJZx
ysJLCQwpEkeq2LggpKJl5dw1abSck3aWlFUF5r0pRxAI4UGnFbHDhPZRjJp5mQrtZe70rQOyc7TY
Dj2H5r4b9zFzMu9Bz2lQeUX3NlJLnrKUxroB9sgZubgzIsRIBwmH2UJjq/R8PxTA//E4+csEbZtW
z75czOVM2bmTS7Y+CuOkTTPYUKJFY1s+N4y0fAuVZagNCEvwzls9ESpDppNNLW2wiRpzDKuRQcaZ
RCfDzTeclcamJr6khqkftALtqCS+tyBRkOHtBrArDowUXHzPjR2a83dacxrVGi09aJ2K/iJeYUmj
sn3XaRKVhUMLt91aPnMJlrP56uRmcp/MT2sCPmjN9UcjbvoDyhmYk5V7n5bgvmrE68Fwk4FPA4LG
jjG2kYWN2WGmN7ORIPsySEjhvIw25OcBABhjK/abxv7RypK0Py9/EtTZFD6ZX2j1J5uNYR9PVD2G
PEZW9KX0iFoFT4eZpYRxU+b4BWvWJWI35zScnWBeqKv5YQxTcrPF3V1DZ4si7JPfFM3wo+1Nxzrx
yJy0n2M5FkFvRu+drf2wYljvI1rxHQe/txQ9z07zOFzLglFaC/8F55Bz1kmZ2rNAvCZG+aKbbhzG
dvQFR8gaZKNb7eGoeP6k0DXkLPuHjtzOoC+dY6GL0KvExyiOv3idmPxG4E6p8E4Hy5IS/urhmaio
ViGgsidGDFPJ3esBZaKUmYsQMA7DCWHeO0v2EbUpEw8Umlk3fF9nTHrezynltNAydsJ+R2ZOhUOd
6Z6b0RRJh3DVP69dSgs/bQFT5sTV4MTZr96IW6W28YmX+YUC3p6n716ztTiYSAeTzP2sa8uDVscc
03Gkw8tkIsyOV+BFbo3lCrUr3SMje7XmCvqkKj5adtcEKSerXWlxaEbCmu7S0m6DvLCfVk2+Lfpo
sx645rlOq3AhwCj0TNH59J2nYIkwsthiu7y1n1a26EHXtQVcJ2kdaE7T8iDTGW/0geEra/zSviMR
4/aABaZHygzmfp52fUaimzkY8IloAk3U457DARyypjrpLvGy6ysBFU/e6h48bD9HgrL0c9uMbdjI
ZX7EhJRtB0maXx3bQ8qMlK42g7gZf01sZC8zJfxlqgOBdi7YIlrPwss4k9pQ3lHWZKCkkOyDSpRn
K+24gtr1ixP3/WuWJtaDnYwPw+jFT6aKjp415R9woTFY7aLOvk4Fa0KkNdnBxGe9n3BJ+SXA88vE
2c508LwMJZ4jmzy89lB51ishq1/tAjyQuzjHNu+dh4agXwxICVbBLkNoTGFRmpRPhioe0nW8lIOY
X0pGhjvU8x/WWIsuicRlJYeE8xVhXsKLDusgvUPjbDL6Um2ZE4I62KQ6KhvYvqSp18pmnL9lfDE3
4PobjNcimuaQfJsAJ/NZG2X8Yq3pj0GDtk3RXN2V9XxvDe50WEzRhnpTfoexQ4mR4bcGDfcVyRa+
00boH80Y3nK/OQIquBUNadVD7rYM3OfHigPXOanovEjvU70NOyIzfhNz/QnilgFzdYqPnEq/g3iu
w3ocoA6XJSMjgvQOfeZUYd33uAFt41GPcU1UDg40ToD9EZvUHoJYkaCqrzy5GdskTOcGGyatJp+M
MZ1RMFOiG9rLiiu8rMN32eJ67SPjzqpt9yrS8ZijJjl12Ar9GrxYgS8fECY5YcJih2aGRHpWguVj
SFCvQ5tFIJ+7hV8NsfAnHbm66AbjgC7mG/Po3mc8+OSyFh+EW2QkFbRgilSH/rDqsx3Oi/uy0DBL
EXoVwifAVtIw4ZrlUwwdyBZUomWbI14gOTpldRuw1oISLDltSWiAsdf2HHqNA76Y56GzgE3GItnF
s2uHCFN91ZaAgYGgLws5dw6kwxHz8a6uBsaSzMONpCS8OGbTjZLF2YvU/BKNvHMJ4ghiWxp0BjlO
G9QLbspQlIZuvkFM1pGrnYwiiZFIGZyh6QhCVFPHqNWSswhrgGQF88yMPK+PzYC4XucoUjO58XV0
qbACcvoFzriw1djihEnI2Js6zmM4GRskw24uXpJdcqc/VWP3mYCt6jBus0GpT2SKR9lPnGwtMBvx
bbZy/Ti461kWCxU6/v2gV8uBbPDi2uUSleIsnZ2TJjH00Vx7idqDm1ug+ojEpR1dPuCZAJ71w9Eq
P54bea3xPAdIVPDla+g/bWIIcEtWvEsPWsVRVXRs3qhnfJl0R20A7zhrBNElkxcuTNZ6RapBYuNW
rPFsBLRBs50ODDCaMfcgzSGsG1eVqN3hlOUUVBplUWwyEtfQKZFjtHVynARoYknxGTsyBD7pnV0a
xo+IqD7oqNJ2dWoCapYaJG1OcJnZRgejNUL7szmXYEU4q1wl83VsVF+osnH64G7bR531ExamEWak
xe+M9FimZcwEJN22DTgDjTed2UCJC+gPkrIUNBi+Bs1QV7PrsNbbMRLaobmOdnc3tlG/F/VykWNd
3MOkpf5cDYfOATyOHi35rltmQnM365QDHI/NazGCaGxfnYVbBbTYa6MPsDBwhNKoUJdVJSa2mYrd
HtDA/cArh56mP0uHX92oEQaa565BtBBBU6V4rtbmGJv9UXjAbO0WxyINiY7RA7Vr1uHadmRacmEj
u9pU82TfMEFZutjPjLLGme8sj5Olc+iMQEO6Q3tFtdCHlVwfNbtSoaAKI9cOHsHq9JXvKVned42x
HMbFBr+PBQnTLXTPWbgAy8aPmW8r3Xxwai0DCqqrPQEmL1MyOrthaAFTStruy8wkpxmZmbjl+Bwj
FXwpPfOSd7xurZFF50j3/GYeQqWNn+CRjr4eWwSOrzA5MLVj0ny11uybMSRHzoUDW2/25w+3x8Zf
/+H2mEYOJTuCAKgEkDjEG/Jp3oJp0hj6RuZsOVW3T28P3j60jpv5ShFpScYN4SVINMmGwXdiEjem
rQYcg9vX/3zQ0fTu3LJ34RPbPr39TxVxnSU9Q/bSAeHrT6wWuyjvMI1tP60kri+q2SZzveY53H5z
cns6t0/1sirhIoO8qKrm/M8PLWA98hn++0Fn4Rya2tl3jUzrM0Sj9rxa+nM3Le0e1D7Z0CbGvO3f
/vkf9DayKVsbF/ef0/7+bI14VcXu9sRvH5Ltj3WG8Tq2acax3iboxyS9qtxe9onbvyjz5UiqQH1m
rAqeXpR7a/vKy9Hu2aTT3P7t9tDkkjajYvkiy6xkBY3zXZzn9Smlw9rThF/LQy0I8YPmubXy46/2
ar3fvj3f3qRGut3BqD4oKeiezByONZza/k1l9x95d/43a87/h84b07A2Per/7ry5SxV3dvcLzu2P
b/qH8cb7DY+MJ3GTYDREUvoP1431m4NZH46Pw4P/8Nvov9mGYdi6iZoT4MH2y//w2wj7N7BJpk46
j6G7KJf+I7+NaZq/Wlws3XOY60l0yi7CUWHpf5Fdd2RlwJSJ4XnCQXFl/NQYVX+4XQqcr4jEyAvr
QBLH4fbV7cPW5uh0PTvqS04+i/FubcmPtw9uvcAGuX2qc6jx9Z7QAIq4SCZQ4PtiQ9LUbyBKEp+D
QHfdUocSUf6An0vKcNXd6a3apUCu9kCmZ2xsHS7/MrtGM7PomWwDezAeorLFGG3H7VUncaHqaCdU
hGeFi0E6vTusDGSN/NCs62UA0AbjzPZORJZZu9Ytp8CogxZ10Q7LLjuzR++mM+f8Ic9RHzjntvPW
T/p8rjAJEnxaoETnm6vom0KTCLQ/ulIyMUQZ9jCVPeaVLeSLNBc+/j4Qkqjb6U3M09m06NBEUUOX
URNkBcSeOCYnolpASLXc0G477SHwezuh53QT2eEKL0cCSeAWc5OHOU6+GmmOlKsjMGBu9B/C/OAp
g9CWpaL+1pacrZ16A1QGGjJ3i6SE0xAWWXlcm5ENj629j6wudM1ljyq7EQzJoYX/tDPnOW9N89Tn
cZCOUNl74TwWNA3dZjn1BmRb3W7Ocd7WFCJIhM1hPLiws0jFedggOGmoO4xXSnTtEK4Q4uGJv5s2
ckhixhHSKefRIbEKjjdmcQIFHvA1AJwymmw3YuLcOf/F3XksN44kaPiJsAFvrqAH5UsllXRBlIX3
yIR5+v0S6hnNdMwedo/bBzRAUhKLBBKZv135PIq4eKZmmLpEY5LcHciObp5yQ6zfByjFbvo9Qzxf
qlgn+wyl3LT0JWYZ3TmUTfnFmdAE+B2qWyoa990oUpWmqtOq0czcQzGO+0SwHquxJyIFoOSCJiVa
58fFr9Nz2RIbW3j2M603fYQt9GJL/7YCer/w0VwpeDeuiWP9lridQxGPBgwDX6/maA+ZVBHXBuin
cZrBgNBewECC82B7FAjfkkLm5xjjxp6lwrBbk3q5TM2SHbjtPq5MWXZNbqbPvuaRhl0PO7PjPkme
KO5tXNr3usmHiSzi4ujyDdR02Vu66+9Kfw5roKrDBAo5DRKeG2o4IW7xJMkSjeqBaNnycYGS4B3o
y/062Sonyfkq4Wj2k+lEej5VLC90wt8QR2gm0YiW1T+5+F740phBjlxnfj/xiTsOaLY7Ysi1f5Vo
i97T4TJ0zlXYVWQvvggNpKM2ZtIQKDdZa8KUBZOtLLPPaRavx6F5SlrW+CgbzoFVY3TQ8LCYLrJw
aznlacaNi07IE8EixG/x7aUkFo867Y5B2sDHLubRSMVVArqRNED5OYG6xF2TXo5Y8oT+ViIAWJMH
a3aPmLCOLsEEu0pSiTPi+g07EwZprPJzy71r1zWYmVud5BK3oOeyJxiirIgyRzaFx/XisHi7NY3s
nrUHIRe7LLOmu2r5Og4aobJE+eyIgTMrLfli8fLbHPZQ1/03+LPLMAkCEDUPGN9+mCtO5KoK5LU1
afwItH22NiR3DXzHNxllK7uMffBIPbgk2ddsGkQoClbcSTU8xobYE7FEmELKom9tRkJsZU0tmUYT
YcXksnIeFrmu93IYvmkyfc0p+0EeBWy+Dl1z6WP/2PA7Wqf5QelzCBNXHtfSP7AoXg4JKh5gKf07
SqNQ63ZxRRSaHSsuY6z+UJCH7av9FRcL4QGUfISTZE3tFEjWe+BlFnsrcZY6OewxNUe7rkc1gOxY
iho5KKE6+7H1ma170+2oYRRYc+9ol8Z1Xd17K4vbU+O27aEQww+70ppjEwS/s87+Jrq8v5g1YbiZ
2d6To0664rxiVTP19oTRBULfzvc1Q9t+yVwcaOQJLcvyfbHh5bx2JcnTI26pIspAB3exEus64VHg
TjSrPC4Tp/IEjFVUkdnLM5kf5kNvgkLH59zTm1M7JpCiS3I0Ue3ddcDq64s32yOIko6QePV/TWr9
iCgHkkcQhdY9dF7SnfOm/NXJ7GdO1P01lilLIw2FYrq8emPhH/rFz/cU4rJDVrHtrN+J4+F66Vkc
oYACHtF0GbZmQTRMBl1HUc2fZW5wNBTkZQ3BciR+dF+yit1J6pIORCx3F24tj7pNmmjDHG16cbPy
2+gVxZcpC6hbdLhr2lOCzEGffo9BJR+J83mKHdff+yQCo8MLrsNqajvb0N+znh6X4javSUhtZpAv
lqRzRR1hbESGi0pQ5fCXcRJAB1s6NBef0ijlz8p5TbDbKCELkT4Do0p1t4DAnaCOjB0qphdreBQW
0iYXWIEWMKgIuGvU0z8MkmiMYPF2iT9J2hqtL3pDXAMJNyq7qjgjNvSOHt4ye04GLj+WlUnTvWsL
cgGrJDEtCKYYFr8tdiW65UPqzl/ddP2W2cAlaOj2xuT0LLfEe0M716HRx7cRU+ZudRH5jTQ6Ajzm
xwHC0LPmmovfHULHQKdgpAPABh5suOXsGxktFHwqZtonHoJiFrSnBLXubd+TOyfoyMRZtJzoR5Rz
U1AeYFAuuH6th8aYqktCi3PodeZOkG+xZ7VHDwygl1sMNMSqij6PzLYQit4FJadLFusqbiA9PnGv
vYfzh7ToiTphXRLpJq0lwpr2cxK0N61HBzUCMggx3Baon11amfUXoctvFso6ChWQu1slDvsipdmk
sH6mC8vg3rnThhZo3ixOdYuDxXQZz9uaIj6hPbm+fJg4jdCwX/Ue9MDOBu1nAA9kT9pzoOf3iSWT
23UY73QklfThREGWLRRtIWodlvVb0XLx2iYmnCShTZHEDnpzdfqNl56OCp+bmefAOvX6igECHZlA
oRIybCb3DXUiA/GKsTegGoXCxRZDLcZYTkcU3cNRkt3dz8N7vNJ81i9eFvWO8TsbmWfEa33OtS4/
OR6JiVZDZtDgw8cn1YpmHt0RWAPstW0YD4a+liGpaV9no2qPq1cYOyQ68V0/1YSdBX6C0IlYxiLX
CpaK8bhTwVDWN94l+HCwMlaTs/2iWN2DF5zsxLNOgj5bt29qnDKEyZBtlEdcXqxk9Ym6UfyHekl0
H7Z2d09XDSMYdJqNrhn1RMZdsCVcTGQFM9LJLB4R+kUOpSfISYNjQTFFtRoJ81DXPdUEFQ+Gcx6k
ZZxZktyhKzKvOprd/eTYv3o/aM7uMO5XhxmLcJ45P+mImnT0/y6ZnoB1wKiVj+FaGBdu3pwZqG47
MyGgJfBrpmZnS+rpNbCwbVeCIJ1eM38nhTUcKsN9t0ekvTPJTDMl8uSLz/ukRoiVY2GkIJE1JcqM
/ayh9bNQsZFGg+CSJaRAI7oj+00lzwz3Vmu/zyh3wszur2tQ5fuqcN5rvxwPizfI5xHFPlg7t8ft
sJO1QSMnV6PS+Z8dvK65YHKKg5PmIThGkQs03mXzBVUUvCspqjcTSCzu4MDftXYr8d2BtODMeeos
h3U2IS6FlN1LRW/g7AKqOB3qTaYjOanS9W0+MmF3nBR/QLfvukdNn5Ar1V56JBDPgrJZWRh0+dWt
vQdiounE0voMMJaZX87IXcEGchI2L7Kr3Ns1zu6tan1tNXvgJqzZV2PaJ+a+84fm7E/mhGicyEIv
J+kwFsyGUcfdrGbxY86BPcs0LzDY0QhSAs3YxujeMBG5D1I5HIwAmaYbLMTyEkqTie7Wzcz1fuhu
kpl6W0oET2gVWH948siaY3hdy5lZNT1YS5AxKdCbL81sxQfK2Ee6h+orZW+wBcUK4l70J5tYtwDd
iOmbT7Mp3oYsuJip97Y0TUq/EVXToqEnuEE8nk8MozO5kkmQW0fZEoVrZSnv9LbX1uJORwdR+isd
xgnBfP4wHNbkPW2XJerHXR6zgmHh8A1xBZ1+JrdVpB4nhsafWV/ZjyWUc0/AVch86WKNc7XrW5oL
kfOdVbyOBw2ZSFy/iHMMbuwIeQGxF1wqWi5/lcHQHWeHZgc0NujfxpfUcckGS38NmpKKUZRys675
tYSdhTwlX7wLC/EWOJW8Zymjr4HKqpt2jaRxirlrHfZoKvCJfZN8a9+X3CLDqKj/JNgP5C3fOY4A
3cC/2a33LZ4jIHm/C01pmsdyXjN6nokDP3AqOSiXMeEQD5pcejdDT0DgMl84ZrbE/2m6KkVYA7WM
XUbGTg5fExxkZ4fca4OLFLlosDcXzqM1ePJScVMn5Kvl3cp9wPMvjQ0waPsDpaw5FfPklX6vyGhq
cEZmuVb/MnNoN2lwabddxwy33vHlcCWzBib7vLgjV/qGSLv7Ht/38+iSoiMc/v2tgSiDNs1yR8Hj
pdQs5OqqmZp5ODXHXN1EF7bY8UsDMw9cs74M9607fRFZyi0yo/ARrcVNXMzWeai4rS7NeD9P6xua
0YdZNwUhQdI8ZphCwoqUsRJOgInVoNI7SdTmnnxIdBoS02F5JNuNZjm9fKm8npwmFvezbRJC7Cxg
pp68zLJFm20780mgKz6QYPE6WkrvHE8T7kUTcsn4Ofh0RTpe9SeHQE/7PLs1pLw3WWwzy1StB4gq
ECnL56Aw3GtvAwGnBff42fL2CfOCmxqdyb6sOnyBVszUsklu23b43brUMIO1H5zS+0L0a7bLSfNC
JYyzamlBAIK67XC4IfCc+pfeS7JDwDhwnG0XD60ujVu/D/tR13cw/w3Sfo1SYnD3gCCHbMhee7fP
drCe9Gvp5heyV5k7So9eR28ifNNjrkO9VuZpQ5jw3vja5O8hM74OM2I1j9qaPrnqsZ0xmWMJQ5cS
4j+iiySDSRsI5yTM4skm5sC0ASynjPRQMIhx56ItxSsKS6YXQ4SsnNDrQmdx3hAxrdFVRgi7GbrE
T5lN9ns1+XXwqSyPLS7+ufzBzPe7aTpEdsXjTTJxbtcNV5teBQgW+ta+C/ByMByd3QVLJ+3K0DEo
Z3SPf0KdwMe2nf6KSF0qkiuWEN1O199r/nM2YbzJY5+6HkPA5ZlmRP6gGTFOQSxtx6gdrGjb2zYt
BlxRi8h3B4Qh2iMO4nxPGijRGWrTOZ0RNWqzHTJ4GzvdpKADysWMKO81oxSyg9sR1fEupt4Tbaso
gcvggULF+LL9tUG9hW3TWt0QSY9g4n+8CX3UqYcskezMXrzyHJtt7z8dDlMPO6YNF0+9N72CUaMi
tNFrA7MnB9vDM8mOh0L2v/WezA6mICy9l5WJk3qz254ls/uSaf4Rew8K9e0xLVt3nPbJpVQfWpUI
8+NDsnIaxQ3TKHa2yP3IHYVkLmJ5eSTShxEMn3hDEymH4rkB5A9Ukw5RozbbXgA+97GHCLPdXkHz
gY1vvI8zEvDxvjCbpfXLKEY8tokIpd7QxiBkgkI8n0RkqZ+b54EFKF+Tjfnl3EtSzOpOIohP/9og
t0fz+fmg5I7CWWIoj6140Hos1rHuSaaR7AVq8/lYzWwdqhSaRBm1R9f4a1Nqsj8WfvY8uwpu84yn
pHObCPSviWQ6GaQtYIAzZ+RXnxuj1NuISXaLox6Pq68n6FcaN8N6iv1wJE/lTOx8F5E314Hgl5ze
5JPt7F7r+IZq6By/RrqmDrWCnotAIKiwFUKYY+iLCq7Ei+G+iSSZIpS3NZUv2Q3FECi51GZ7nNpE
AvVIO1VasdXZNWOtZsCLkJjEWcJ3ZSA4nwt6CtbqzciRtELZFNS6KjIcBkFTHAvKJUpbEOFEnxtY
1zEq3GU+NnP9uD3O38+JmdnlOk7nXWJYQ7RqYojamgpl0DorpDmrPSX0CltOgXSqTcnP3hiLf27w
ZomIECCrZLSHy3iw1G8wOurgMvULO/UuBJ1FzKHVMRmPYleXUKNx3zw3DuddbgeVYinpeWaY9NCn
WjrLpLrWXZj2uTmm40tAnwVhyAVjuoHdae7ggIsJXGR1f5q4BEMvty5Tod3Gcrj4vYfvL15mcvDG
OnS0AjtN05H3iUrI95rHJKVtRJfOUeTGl84KXhfy6A5xRV5vnp4aejazRVK1bHTjbTra+g5v6a9c
+2Jj3znMVRpgGPRfFie5sXK7PApm62TVTwHaLRK/aEpH9HqoJChdbpZ3pUYydJ6E+hl/MBIIFg3n
3I7NvetHGsmnB9QAL4lPxqlNmnFREt8tAsH6IiF7ri+/NK2PYboa/zClExfhMCvVipessGltyBkv
deToi7O3HU5BV8HlMAMUbcfyGOCvus8bfi0R/fjZk+bWmuGjad4tjnmPKbycELaNbjgL69doTdjl
AtYTqFV459obrDjIq+oGHmlrRogY7+WExZ1Eiu9a+TJU3rp3EEghd2PBRYZ8iGuNIMDJuwxB7sAu
o7soyt699er+UuTyJcAhLfsGxTw+j53Nv4zM/048DCLdDZr1tavQieKRDKtJe22s+pmix/XkI2Pq
wcroBiMB1aYjfnWQa7zJgEAuyyMHBdavf82cUkRg92AbmnnxDOMNC36BgN/0aMyezUsyveTj1D+D
ZIWuOZ2KgJj5ABs1y87ycU4cb48U/khuWb7rAmM+EDP7TTo+0z0SQ/mcvkPYlD9cKd5qD82G4aU/
RjSIkKkaObETX4aWCIrpp/oHH/irWeYHJBrHAE4w9DBHk97wS1bySzYleKaaMEnihzVGc0rOE8g2
Ro8RoRBRekM4k8dx6tE2FpXtM4IL7sF5E6Cwdu/r6Rzj64bTjvWT1Xi4kmgb3pFmmNIcmPy2UBeg
ccN3m9BIV5vyce209WxQS7h2gpWdjgTMaMqbxc67vTUEX1khzATdssQcmSNkwztYwfs05/Y+cWZ0
wCCMUCHcStCgPSxE3IFyDPrZojvSXNKvEjFbOHik+wfgq7uhTomXf+ifkGK3YeFPt0zB31bLH48u
ohIWpKQlovty52a6xTFBgq2Jhbq/5dLi7HLsu3ypBIkFzpuNmuBci6cGGR1TtvlFNyr7SBjje4zT
fq85esnantNsyFOQi5yJT6MRa1m/JXwxrMOdPS1x9jFHPYBUiARaP7/0NcozkjLQRnaKhKri55Xo
zTB2aEA1vDwPDSe95eIKFZVRUqV4sMkY2snKu1hW2R7pzcU6XYn8yX5oK5r9LA/uFWiLVnDTQgno
f0/8Rr+J0d2yPHfuMQsjRctj4i+B+haS+K9d/r7YGF7j1sE3TfZ1gleIBHLj0Yj1b25evANsk1Ca
IMyZqIvxjeTK2IqNeTwxiTuk/egeNGQqIaoQY5/SbCS4957Qg3YEIvfPKcQKS5NfGlpFZDjItOWs
ORgSu/2gW+7RL7Wfjl2tSFP1P/00YNiajZcmQxuIQ5TyPrt6xm2dwqpJkIK4EGjAAvdYxTNyVZR6
3BeJFhjBkgOA7tBFP3o/a2jHloh86K+E3JsP+nnoDhQFFbu47QhnIiR7V2ju93poviJexCuGI6mg
B/SY+DR7ODalGIUj99lSn8XKwG6WSX6oE/+Auh2MbGIEF6lEobLcmJZzx4CFB1dFhJqW4G8DTbK4
vEtRG0p62Ny+ezFXRBAaNqOOklLw2Wx9maTfUC9ngqytzqU33btmsYBozWNrUQBaGtmNnQXEW2Rk
TpCTeDJwEoKHVOidslvyNw0WXVVo06PkpcuPRBvWUx7PWBak+8zE81VPLQ0YC2tGwP2/oTVajkQ5
l1Q4ZuROHPTgVcR0WCJ6MrhmppeU/iiAsEgnaHpf4u45YXj+MtmozBeMMiZxfOSUqjx3ikLSpPne
lPK1gzlAalVgTZPfs2air6Q3noYZTf9oYuLvEFSTSDzdSF3cD1X5W2lWpbujBrKOpA0uBm9ZAfPH
2SVXj21PbBsSh+uoKv06ypPyBVwzP26i823TdUxOBYMugR3AYkudnDPXvpsWlJBB/0Tz8HRKaN7p
CM+RvSAMl5nBtokRY33sUVuL8JJ69Pg4xMa+nQ8+AumsNaFWhEYLeGwnJx9iwjdW0pl1nEpgktB0
dryH/uwI3wFctZs1Qkk+n8u4uK0Ikb4EQXufztzGg9zwjV099XPUYlsvdH1hhp/N0RxMHcNra9IW
zfyVm+TADIVJrOshAMmH5rI9ToqMeUI5yKLef+yA7w+rgJ7MiqcpHt0jGapBZLm0dbiI4Ucni1pT
gBRWK6tSqKyL5zMRcgdlKh5pT6ButcagpmP21cvqaq1+eV0NAnbsZAIRYXlFAUlbhvgjghAVPOVQ
pBJwmxryg50w7XTVZtvbNlNesqTadlEINlFzJFOnoPVXFaQXFm2mufG7FXYbLT7XdmkzgVsM9L6g
Zb8SHRHKiAw1chokM9shS702dFGU9csE/qG+Mi/O/vq2KJqaTnaORX+mDoy+F2239nmx9z1vAbDP
ih1BLipSnD9lzxTfQPmT6IfwJZke9SrTTpbtVuc8pollYRr4ubFqpoqDSV0v4RTsbs+gZjzG2PDx
OKXVFXH6ClGSUerQvmEzqqNFV2oVokZuNSrcjv/y2OgOt3TO4ZhdWPm5Ky3nM/6fSZ3dhvrRbQ8+
eryI+gXvhxUxcloRinGuBLRtSt+wBSh9pih9BCyl8YgZowKbUasIhKFNtO1tGyefzdAgDWZPwnl2
NaV2ymtw6iynYAL1I7GZA1noA8HXAUnarjVTltl2PmizmtbbY5yEptdzjqmp/rbxMhEczcTDrMqy
bsz8380CSspt/eJBzQvVQDowhaszzp1NtIUizmPZMgMbKHkPhF32l/5JtJTfYeJWxTv/pnoKfGyZ
RsIStk6RP/G5Vmh4tT+kLCPU/ae6KfjnntUFONU9zlEHY/5xzsRdQUhJ9KEWwZZQFm573uO19FTU
gW6eR9feSbVGpH2dq408wN2SgONuX0TiFE1Urtg8w6H33L0PfQ3yMRL8MDMlb2kdha2unWtnUWQC
BQRAWc3aaXWcKkryFTw1aM8pYQhIn9pGngQWBEFublS18VMcBPVx+ztTVSFsnxw15A0IyI6xNT3S
ngCd4wnm6nED8GuPvFlpk91GCue2ENIc7yCL5tsgucIsdWpQ7sm8NaAUM/etOlI3+KhTz26HeF7G
E1mGFzw8LOt4xT62dB25vc1Aaam1YJB2KAjRq5+ITYYZSiGefAkobIkfrrk85WtOFIhahXqOT1l5
QaQ0N0GO50SCefYZn4VsxNUru+zSAitsEpy5ntPyY7dR52c/WP0Z9mC/vfW0+7a4ZY8AWI0UJeDw
zjLHW2/gK5SFia1V287ncg85GxwT/kijLySCuuftty8i41TadreNTsf69rehqrpo25gDiaigrv84
ltIadggfH7Ebv6e0TrkUJp+GD5WdOrs4QwwcySttjbMaXNRjvU0rvAcLsd/+xbYnapR/6nPIteHb
ahvk0eIn1NXHkd7UiHEirxRuhDh2RzOh9XFtbm9RLp2gmKKDp1PL8r7yf8RL87VU8MjQLcnJVVCK
OoqX7JecK3nYlHEx9CES3HjANyOBB9Tb2i6a7XDbrOqJSaRiLwMw9+2dzwsR/ZZFe9Tg3CV2ibqE
b/dDBuksKZ6OY4FTKpRUlciqKiKMv3hU6PIDQf/GHUxDs12Vp7boH7XySMLtF0v41jkoxJ1RGywf
khg/r2HsZ7AWvFqIZTP9gRkEYCQjl1kSFNTL0oRtTZbQcoGvO4PIpEmLzIZP1WzlzxZcEzdv9eS3
5rd8dN/c0qdcxwj2rCjtE7Zgm0/buSnzFTdennM718cIn8x18No3R1jwHWggNXwetBCgyllSNAZD
9Z4E5roTkqCQss12dRrDuIIsSssvTl1mfxXLlc7326ZkOWk6E1VI4o6s8/dmKBls7VsxUVfiFc1P
4PjhSYJVSrLa+jldnkpseiPzMT9Bkc6s8OJ1tN55vh7v+9K9BaZ/8POYfoNHw4tnbBqEYc5udo8p
s2A6MdYHf7EPlsnCmEkqE5WRRLm++ckVuWKnYFJmZrHPnRnDAOlu5KENyB9gC+rr0jl4/qyabplO
/Gj0B8cj+SSN+wVqQlE8DXNUWSV7f9JfElu7DwAuSP0oios7jX+MgHl9l8rHucM2MzQaJkx1/QE6
U+Obo+ite/00uf5pG0UCTBSqhoEBpZgT89ItF2QIjGvLaNwb5arh1KuDiDx+/fL/WqKJp9EkDPN/
lmheWT18H/41Gf2vH/lLoBnY/8Wa3YOcptkWzMYgjPsvjaahm/+lO4guyV/3DTorydH9VGrq6j/g
goA8VO5T/6rUDAKSjX3y8l2C1e3/XeUuoAG5k5/Z0oiDKMrTEYQarmP5kPZ/y6VEBY+nA/rvasQx
tttSv0Hopd944zTjF0VBpGdwyEt7MhaQiWumRl3GEAbgbbAUnq/sqdjFBvj/y/bYNjJve1KBmJ+H
jQn3M/ZYmNU4W8fvVKy3JDn924TJUlOnXgjoke78OY/aXrU9tz32cSP/fJquC6hwq7j2nkm4LyTa
BJ2TwNOWB3yKb0QpGYghQ4m947Ld0gu9oJ/URY/lDymTgu1WDoABxJ03yP3drj33AeP/rtKf62Se
z4at7aeUDrDSJGESHP+PHEV38gyZ2jc90zVf9OQtKYx92wwxaZiYBV6peLHDBXFZgVp/9C8tGkn1
OXpxTQ2TrxF1pOBhdavZ7jd/O5xb653ee/0wrPO9xyI1dFJi0MpV3G6iboPWL1ouh1PX1jMWMjYl
q9uw9isf0dN4U8YU9noIiXebLnzbfIjgt10HH8O55N9MItKAxQGH7efb2N4LbTt/xXxuh7yP8Tjo
0+Pfpqaf09UR4/Y8leO5pjb93OG93+6UubOELjm3Fx9YsyTVSbPskIx6ZuSuShrdNjpSFaPJ5Xke
1564yxbb5kgeFbmBX8AZ5qiBn41osMoMFlz4/VlakEmgUP44Jh6e0E9jL1acRhCoZJw6sjj5JBCg
VxRRVlnHCXzsPN8nZL5G8K7UFxo5/TXC8oi+jJu9PtCEWehrlKnWIwpLw3oN9MhuqX1tCHUk9iqz
ISMcsYM8+BE0/s3nDG0bVU1R6WfdJy5GjbFZ0/hHoITbj0EWO7iaULKJkTZ97DWLIy9G+RSv9qu3
LNpeqaGzNWXW3hmuf7Fc0qfE0afZkXAazswgJ9BSae1zt1wgVlgATi3YcNHYRB/orHtSIFGQ0uBP
0FUWXWPUzFXIRaP249VtlSzMxdQr7eH3PLyhLM4Aa87Ed8d8uuLRZgEMROWRYSnNn9pgLZyihHrR
SizCjyhaxYKIal32LYodZAzULFcU2oSpmrC6C+1f1MBxH9o+Bqeg+kRvW4qJ/u3fXk8Gn0LspVjY
ekIQJ8MPsZwyCKjNtrddm041ARZvu7FDtbSonbPwyD2SwYUgwV+97NKjVt24THaJgPOVAzaAC0+D
YD90LBDjRa8Pa2xMmHpZPKYSTMkVqbOPRfvszjlWVEj6yOvl11LD/VAI6iHTujsRlXvum5nlXVyd
N58mXSlr5JanQe9cRIcsdLaZmqtJvPVm0pg7f8GGzklu0sSJlMWvu4Y3EJOEhnYpBPzv9x1ZRWeP
dvLemPqIYGhtV9aMFKM6bMkeI3os+b5ZNnrFbZjoyo/anPxIFk7QRgbroYRsP8vMPxcyQyfkZCog
awDbLVF8K3rIUpuMOcnH3vaYP2ExLPCbbFe/37Es/zC+rA1BQ9LF+p+2aGfp03I5J6DyWBKRl2jY
8uD3XR5+vKWinM8dVTWfxhISkJmjaka/l+V3Qy1BtnUI1kJK/MKCmKp1V7eoWLzO2Ttrzde5nQsf
u3aHlFm48hwYFSvoonkPWHASwMuarwgeloWZijBXQlmAVez96KzY2YtgBjaSdzjLNfx3gi74xKBY
yn8IDPRy20dpF6FcbNz02ZqEUClfXfNxrWi+apjAjQDBe4z79CKp8Xcb3wjAvMKtqwg6xj0/1ZAi
VQRSeH1Wn3WjpUQTrIH6BxpmEV2hG7yF1B52Lf1/OyRaQBQKrLD6pqCCPkOIpaAMB0xDM93pRAMb
7NkGT6k9KzcWTHTjmTivVnX79RGRen1E2xZnhTqMTfGr0xtxSFNY7kX9qTFLGfY86/eiAJhGQTGT
AmXaY6MgGkchOEQyg9tsu9vGUw9+7CmoJ1agT6/gH3JbqdzaMCFqh3ZJaTcXxMnVdVX4ESR5dRWT
2x6ob6AdT0FMLtERwNoMHnMn8ktczYjl1YAyoqaBTd+tCrNCvRFECWfRkSajp3oQyOotojZBuQDL
zv0GeylgzFJQmAcmFqAXBthSj2FTwy+M8wuChnF+8L3lRB3mxasxUjidJD1u5Io/xaBwtYLjMre8
Jc5pJvNjXiOAvXDCuModHxgvV4BebDnJwS9opjYh1xXoB6pJFbgCAgMQwQ5GPDDJw24Jbk0aTUfC
wPdT9TrQ1IZPqU3KROhkeQRAB7tqZDkJH/00g0fm4JJjJmmT69QSHIdvGQXDvqSxiWBvNrXf5ker
rV+EDRRBelUdlWqys21qtee3oHmQayFOcZVKox6rA4xa5GKDqfbzdF957XSDvJzxawTfNsHtKTF9
yhUkO4PNmmC0vQJrW1BbWjq+E6S06Z8LBTRgFwTjncF6cWp/qRT4C/mq7wfwYKTVhxh8uHRS3N+u
IOB9esWoQ9quiG96rUVnDLqMSBGGGbwZFRj+ThDoCiS6UJB0qsBpH5TaAa0eQK0nBV+v4NiYRsqT
CbItFMTNyq1H3xO8VKy2xmldzq5lHVtw8WHDxwHKBYj5vEHnCkTvFZxOTsLRUgA7CtYXltTOLgMu
VhB8xRzPWjTwKRIQnTylT2b17oZCv9GzhgLhJH2n+40YDDrDLQXyY95VGeKghN6KuHXWazVjPJeK
HCgVTUD0zL6BN+A+8L1VRIKmKIVRkQuUrRnnWREOHcwDKejoaEJPERKxoiYcRVIQpkozGrxFrQgM
Wq/cI7gTpIaiNwgITENycp8zRX20igSZFR0CnAc8o/9xFVESwJiMijohBoL0AST48eou4Roz+5vd
X4bk/1kwPhuG6v1SZEwCKzPWkk7QlZVcMK/uoVqzQwOHk6D96xSpM7eXOKe+r0xIqsv06n0erG/L
MhmPZMyDHNBYNkOtujAh12V+70jIvhKOdwmWbGJMQ6RPccO9SYrgxZ4WPt4g/k7TGqBingJvQaY2
G0X14CrCCo/VAFcCiSUUm6VordnRaaFDlAOrTTBlfju7WDFiJg7EjUJOLWPy1VREWaMos0GRZyMs
GnfVY43WC28OiqdytsnvgHLL4N4kHFymyDjeAkou6LnecyDqiNDc25p898Vos5zVXyYnWLlGnyan
rc52478VivjzYABrRQUOt64iBkn4QVutyEIBa1jDHnqKRtQVoWjALJYwjPTZ4ql6Fslj4WbX1B0b
iirQtPZpTyw4HKUNV1kq0pJYQnIn4DFHRWhi+lpCe+Lls6I7HXhPT3GfOeW/S39w2hQZQe59dde4
3bdrfjOiBwstWm73rYaWmorkcwPDuiiq1VvqMO9NJ5yd4Neg6NhYEbO2omhdRdZqirZtpjP1y/dS
0bmOInZLRfES0xaOXgdnKWaktvDAMXxwuTR0CiiKOIUrhipApEtAIhxyUzlQe+QQk/YS6iRjWrDN
ZPC9ErX2I0mhoVdFSHeKmhaKpDZhqxtFW3vw14Yisg0YbQmzPSmK24fr7hXp7Sr6e4QHXxQhjv85
JQvqYjRMtAPan6O2c1kzIdutIjnDC9ncNlhiOS1RKtsLPjfbiz4P6+0nGzW13B7829P/x8eIjb4N
tDabgdlGlNlhooBaS91xjTmGJ9iOt02mnvk8nKziH0+7zBmPZuDd9nHdR8XKZG/bG129vSQIvfrC
vSUaxD9uD28bqJ5/fennY9uei35bVen84zf97entcNvkqGA+/tjypUDP+bG//XJdc5LLgt/tby/c
Dj/+wOfvIcuGP7jabsHq+J9/tmHmfIrLkeIJGRxWXNob07fxeyIeCKPpESQSL8Rqe3tw23y+5vOx
ZlEw/efx317jSWTwtTa+lS7hSp8v+9vvK7YFw99+dqMcPx+rRQsU9vHK//jORICRqCD95q8XbT9K
b+J4LKb8sbV7a0XKgKzbT6ZjbTDRlgNL+8/NRqZthx1EUQijt0I5K/5NtgpG+Xz+4/g/P7exb9tv
2V6Pz4sQewRLE1kphPhyr65cxJ7o4uA81FK4rFEt3W+7K/3e4TiTfbfZ0jc/97b3udlYnM9DvZNK
vk40uLLZf25qjTYad6DEe7Pyfj6x/fx/eowrBjj/89d/voZ6use2bdajrllGlFaSTV//1txqOYhW
+2/uzmO5daTb0q9yo+eogEuYQU/ojWhEeU0QOpIOPJDwCTz9/aCqv6v6j+6OvtM7ODoSRVI0IHLn
3mt9y/szxOa/qzncxw31/2o8rpALz1GO/1H+/o8lKbT5r/jjn23IP2//VxfSdf4g+5kBse05lold
+G+nuOv+YRguLUrdYoKMZZtsn7+6kJb3B6mNvu/5c26W7Tr86l9+cY/AR98C0u45wjVpG/5X8hnn
P//PHiToDl2QK2QIKBIWpd6/9SBHo0iNaFT6TkNhISVk598Cm3UYbnQ8HAaWWR3rXgKaMDC+CXFA
vfzQwVXQpy9To/7Vg3WsCObDoTkM10Hu9PjSVq8GsrU2vv7jZb7+2Rn9j6LLr3Cf2uZ//g/T+z89
WsBT4BB5eUwitXk2/8hUKwWyL88LebRKPxiRB1Y+l1fdBagY2K8jHqumJw8YNwxxRlqu31zqMTmd
R6/fMVD4ZVIV9ba5mwA6I55fwxxk++htBpo8o20vBuaSMUsxwJ+Ff2GL18hxkTJqjYILd1PRaQEl
tgwLeZ3vbnRgkc+XcQ3g/xu7Kj/n60CRX7QyWc1/rhT+bvAh10wad02OLxJaad15FDzzRfNV5ruk
cbadH4Enh818V5RK7Ls6KEmfNvf+rwdVoa6fH9P8AH8eML3WEhe1Q7DGfJ257AurcREMRA8TjcM8
YhHQiTHhl8/fV3zfDMEywPdJmjpYiRREsn6ZrxORO1BD2Yq4Kb+GbsOwlZvMVw25LDGx2GCJby92
qvb02Wgw8a8m54xbo6TZ6XnwjhaCRALuIy4LzMDyEGjhouK2FW7eELQOj2rI/dN8d7j0ur7Z2bNq
hx/TeLivuHbZjvB9+LNDq/82UfGFaYed7YLDzca1xC3Sgjvgb/w8Lv54ZQDQ/uupzn8PwwhNV2Pb
YlcucIzyK9uKfv5XO6H/apJuaRIW8fMEuB97drHB65lfnvm5z398fg44YtdVkW7m7+eXMJi/53cN
ai2/XCXpo85DG63i2dbVwoTjTCsDYJAZ6gDKQiCAfDTglDp8D5Y1MR8DJ1/pMYcDylkYdM6c08uP
85UbQy3KxtuNeLd1dpEV1mY76TcdAV9dx6CKy0l1mjHXbDTeY/7GfL9NyjYrzZcpdzffhcn3fkvj
lKnj/Kgc3OH/uil46mUFe5b1c43DG5wtzXHutprvlqkaz4x7S23A7bHRPugZoEJuPj+C+WbkFjv+
GwnntLCCXV+Nm95nmJhA0s8TFE6OtST8FOGpz+F/Z+Jj1Uml+GDsuqy79Ka04NEPNbyRlnxP8Spk
hrPwR+K68+x5kE4CNo4oMk9skTgc2Ref4LuiZ+2WLXkabmSeOpQIq8LrjMVYEfNBIWR63mNavJpN
hsMCdvoyTbyR5zR8FmSF5hHJsg7+dQJComtmWGtmcxxn3doa2nuaTkvpNGvEp7yC1oWTWPjfm4ti
IE1iSvV/H7rBeEGh+L8td3/d5l9YFP0Pz9ZJ3cS2YNiebXGK/mvq5ok/QDrPqBOXHGCXhe3v9Y4T
/b/WN/0PS7g2bjXyjA3hmf+l5c39CWb8x5ANkQarL/emOwz6AAjMS8o/lgzfLAsvKL0MG5P8LhM8
klPH6kXOkXAOClLxvAl7ivOKjAxAZ1EUL72o75CrGKeRnCEXT/069BrG+IqSOwvYVhLsG+4GLZF0
HF2CHFg6jcZH28xu3uu0M/ooC3K+pS+RPv+uR9KtLNv9Zq510B3NPyYYPDZZ1JP5ndhnjc71qrH7
HkuNUW8ULLFNHVVntsPNOsvp5wyiRbDTIAdFLXDOzdfBYO8mAMI1CR9LpxRXqWklyleRALpv2MKM
bGE0+nncEj9Xwtl1wPWEcUhbRGD5CyVCTiJEiKW7SKfDUKfmuSjtd1yzBXc4zb0MOieJ/mFn0TXI
IJo2uHxzP9+P00BqXdJ5CHe8S99i9E751LskLHjjMGDHFcY2tvGeJlH00GNih9CIwIdkHYzy3qef
YxgVKlrrfZCDW2Nj0lcCyEwibri7eLjyqSMD5m5Kj2UxTfQ7+lXeNCTzIRtDe2Dn63gcbIAzHXkP
U3TPxODbhnOYsExxCtmmOSyAYtrGytgMCeO4KCNhzuoK1k2wtxnNA7zGU7WvcmMCfOJd9XJ69iI/
QSaCBq8D+GmE0Ajqli7IoLf4mzJOg3Wklq6DNzu3yuVI0s0CZ+xX3sfnOtV+m5yXW+1Q6nMgMBFn
k/gEWbfLiuIFZSvHg7MNO/GZwlldaq1kg9CvOJ9fER6/BLl9Jwk/ipGIwQwxSVryGqijij5C3IHN
HAmIyr3b0NpvWqfjPynR2t2B+PmSLj7RtkNpmtyN5oRVy/V2ToMHmEyXNea8O1sb7HVFjyoY6602
xt9tRvC2GwHATdObacGL6HFG2/EaE2xEG4VeR5kf4G/Q8FKkW46mGR4Hf1yTN+6v2iyqN8TBMyQO
w6OTNQ8iMFhqxk9LfI90D1cq0un2TfHCCEmqSfFvgRxtY8gA7Qknu6TW4iMTDNlJemWyMSEWbPJC
mBuyGWFDl+MtiZJ8A0UnOnV6skft0T1kDaVHWu04seT3Q3Vssboc21g9qj7MdlpC079hWkA7I9gL
P3idB5eMggS92QalDelDXoKh18PoimqJDqaGbzghdGRykwzdsc3qGxOK5UVYtLUO3Q5vZhVE7rbp
On+tdxy+Y9A8UpVFpPdUIy2q4Z21NQiLddpW3jIhOtONnPJE+/Od/Zq/x1nzlKh56ORieLRozw/T
dJdo8V1Zcuwqw5m2hOS+RXgc1lFf3xUt3uwmUKQ/Is9sbftSpl69pG859xW7HVNWkmM4S206t7nv
vVjfGV8a9L2Z/iNWhqmcRRfDjC2jYA2k3DkW7fykCbHyimTYGGOPOD2udrgNg52GKoVZsL8dDENb
6V3jLc1oQPmWgpksDGt6tCJeGj/6FWtor6SqHtTopRdCoMdF5GcwIYW8d405kATBEnGe6XFoGRAm
ZVARqvKaar5xFrJb0S3YECMp7moRfjZtSrOiNJ+HOnZ2JaadRTS7qMjxoxwZep9iz4Cu3wwemUsV
oN/SW3Q9aQDwi8uVMuUbAFaxsTW7O2YSiztDv0l92lMePwpFnp1RJ8Cf+nyhjFbf2bPDWhBZvcTL
cjdoiDWdSeP5hMgQtPSouce+kjnG/a8AYuCasS/FUA8gpu1dbk1LLEgg1w+6vUzx23OydJ5bG2cp
esNNX5njojHTjWqj+laGxj5kMkbhTuS1Pzi4BhyKmarAiSuj6uKQ69GExZNFL2Yz+u7Wwh9xhLK1
t6P4nQU0X9tTcIvZiZiGq+71qqXjavmUXArgh924i2mKHUItivy5LYoPV1enRNnDxSCtdOn5wWeO
JH2tEy/sFXV0MqJfWgK4BiGiXDuiJvrAMJ6YQj3ntWZtmiJmu2djI8euugWuTENflxePw8B08DUA
L1/6ljCQCALcjPoZVjU3Es2xO3oqxBcVYL7TKl3itX8DeW9eR3yI0ajT++1R57GRzSno1FvkduXZ
cMPnfsRP6DPbD/EIrWTiRUtBpBwgZrIVJtIP61C/YDu4RQMecd9phlfbbKazXbu3vhTFQbU8VLLG
DWxBQ7QyvHraE08/PTE4unpVrtBGeyl8MdDF0p9WZQL1hvmQeo0kyVHkk+7M2ooPo7wW5ZStx9Q2
dloVNEen4xUxaQYTu9ZsPdIvLlG5N6n7OZOmPuLe8pwl5ISaXbzPPYiqVlu/iaFOllGBZZjUkxy7
wXDXhU10CcDRmKHENSV6rF4AfVhrnJfJtZ9G8zFre3XMmGuuC9N/6AucPGx2XtIp++ytwD9gYce7
nPo7tEDYpleo7zy2pbnY1rr7Reoi40/HeU2wccwOlvPgM0QdcIBO/Tay6HePtpbekRGzLMH+oLen
6NX6W9EnbBIy/+IxaV5ZPnFfvlHlB4/FOMu79Owl9imihj9wqjapRMazXvgerNVae9T5QGNUbN8S
ohDY7+rFlklru9K90eKFBZ9qo/Bhdoh0IZwiUAmpVS86OQKUlYW/yp06OnTEvLJk7cdEmCdVM5Ut
tW3AUbWv5wDAXsvis0NwRNWjZZ18ygyWExOXwFHNrn7nDY4/MaOlfNP9rDub85dRrz68ZNoYwQZv
klz1ZirxdKPrB1i8dOw6Wpo1oE+QnWB0PdluakhPM1RWQQ5HkpkZyXuqMeeYUMmwLmXaQnkdxCTf
TdcWnLND4uDECYiqG9CPQb5qopewfu6i3037PvqE2eo+cYxgch9D1/RvSQuFFminqol7KksKCTMi
iaVOJzw4I/ocSb70xcZs4oABKIqQQk5Z2JMoRXS9OXd90i/zUaHszMuTYUv8v25bk/vnfkQhG1gj
mt/jNJOYjB7ATB+DkKQarPVszkMOTVeXUF1l9k055B/asLJXegrII4UNjXXXYNGczJfaLHqIcaJd
WZrWbVrSNFa2ydyrNTGdi70s44OOl/e3SevBcHc9tq9XG4XE1snZQcp+osbCP4vHpIeTJXoFGgFn
eGxTZxMYxATKlMTrFc0nSp1wZ2GE2pmd2Az5uIsHd1F1YjhlwxnF3YjXPffu50NGQim8V/1tqLR8
XU0pOXxOC4SHUJJ1AL/f52DDLxc7B9+EqjP22Q0bIKB6qttNHYYnxv6cQVWwZWOZLTvD1bZjWsbo
Y1zGnUVxrQuw1l5zr7ttc83NurzM8nLMGmKXT9ajZ3WPzJgYCYwS9BsWMvTCLkq0DK2S8JNpUeJK
WhtubS3xWLRb0orQf3aOyyEgf5HskB6VgyxoiLmagAq5tiPi0wrTBPBJElrr0qExs52bV4xAG/Ua
lvJuzM03MXv6WkI5CKQCLZS2yOQATSy1kUW67zC4e0FBcqVkKVB6fjA8dSF8RF/1o/veAwU1ZJ5u
IWVcQtTCPQqihag7a+kXe0XpouFFLeA9p0X/4ZTNXovgM3djcNJk8U06866qnuHr/3JrZkhFt53p
LemArnoov6NWoSZ7873uMsYjqSxsN5gQE85VfjAV3mthu1WAu2Lhn6hNL5pu74PAWfYB9Ag17GpY
MaGLSa7FxGtRRHTWtPAs2gNjsxmjYYsBYllhotCmetNq7RaQ2rNQzUIDtLeimUDENZIiY5poGomb
1QTVAnPKL9FB/A3bO9XIB65IHEIfbaQp773ceWSlpZ0Rf/cU3otsbF6CxtrUXQQpqAuOaTVsUSy5
vOIpuorOODEAFNXzfCVTpk8e/Ts14rNIhhvg+TsvF/GqsI2H0qiPDTABOiWgu9CrnQzoXNno3Jej
d+DI/t0JEB0hw/JUbqREuN+30RKTFtwqoigme+PV8qEtw5ehvocPBfQ7fyT0WRA2rxkermfsg5b9
7djXBvskRvman5udQeqo8qej4veiH2sSIbLnyk53899lQ71IjeY0uKzx2ogP336oR00uewOThEbi
mKccdwEkB66ABZ/PI2RucGBYV6D90/LkkDMPIWbljPHRRf9flj4bYnhVo4xJfDdXbD32oaXaBbIY
ujNg4gXW4smMT7ndtJ+lvSB7SUA19597hQyoMN5U07wOdXOnuo0yqo8GlRe0lSa9uYFhnqUmN6NQ
n5o/7ifv3XbdlyBCXC7zR3pYtyJt3htbnbU5mD6f7qJabm0V7WRT/rJG/Qqv5eTUFCwdyEMHoIzp
jg/Eaj86Y2FttZBI8DA9EVGwS4xuz0g1b5lyUOJQ0K+ZoFuIv4m3mvnTZMGKPttFF1mzuDIKRtNG
hp9W40/Qij07smwZalBFklLOsnOPTwP5CkF9xeF9bQKOFGlSHuqSzYMr4M0p/5IfBDWlW6KUZ6eH
EQz0jrMsxaAtwNzMAe05eobOPDjwnUJOEWRtnhiVrUF9LfQqvDU5YYuyVQ+5Nz4Cf7lzm/jgpB1u
V3MjOnEm4OBgT/KiV+OlNukEZ6W2a73qXLnVwmAbNpPVHE3c0Rp46YW7IPpnEQ2CKbaNJ6qJ52zG
e5hmLnmZK9dpD4mwb47WvdINPHISWvZ9861b9tHWipPvwEiZ1JlnSqIp6b9ImbDrvo+uddZG7yzs
6jtVjyQzXSsd22FjHsLpqdWbbT1Q6E1E5nnelwyxJFvG1XfCJ+Sn+9iF6oFuqYQONZJnQ+22SfKA
V4A1Ncvza628XWjhVAaXD2RmfOuj5OeUWWT2psmat0bTgaFFH1DOHLSCieg+AZStdcd6yMvmOA7l
L90SG/SaOCiaR8/cRml2gR+20fFf2w3brTzfe3Z8X9LlZcMIMLv5bYjg3umCd7RQvqfe3bZ6DjnB
TSnUmNZ5xJzw1UYMjifTe+pz+0k3mi8oEr/CdjwUbrkqA51oD/8ugVLrDJ+hmW/1BH7VfLCEInkr
E/mBzOI8RPYZAh0Yr+hVBI9FAxQdn8G27u09WPqTXcqj7AfmiAM96knwsR+BTZL9DYll/G0OfOTw
arwUanZti7kCLrFvGq9t6z1B7Fo3mn9WFBOFFK+DhUR4BNAr+3OXWmuZvXVa8lHwngR++tChR058
Hd94iQnfL7Yd7XRNZ48uugdOGPS0ySfVMHPiJTlojro6KRZUYt0bq9rpLVhQNhZo6xDjBA/kV+0T
29iG5gjjjEPbUeghrspHJT3xEHEmJ2yJoJ1wWty5fbWOwNnCJWuOhIW4ZxqNF/rWJswqvKAiRsEz
xs9xRYK2zICzp130VZtQ5Hr7EqcEOrHhXYlMCRQtnDABukJhcvBipbeKsyu21RYGILMMTX3lWfKM
sCrZhh5kmzQp6JEM9yP+LvKftMeaZXMR5PI01jOnxtqgv30mrB7UoMy3Raxv6jHal4ZzbhmoktSQ
CouRlCzeGpDdLiLg1JmuE211k4kQqp3b4NN0IskzduoXX5X3lVVXNL6Iks1t/DxZjQpxhPmvDcMu
BHpSEtcJl8ft6E5AreoXSg7tVmubd/Bf9whbpsI4o7265G2+dzR9a7TDpei1Sy5yjKBwx1K2RgoF
ZPoEUu2pIBthdPu7ziKkxAAG1hSv/jg9kln/YEvlLarxJCcN+VhgkqVVkSWaQwlrSgGBvltB5mPl
CqZtyTbQdnYtJxMnCVamU25p56zo+Fume1fl7WtkbZWq2YPZN2EN19otXqP8osXFMbFZcdn96ehH
xyFF6V8vO+vVyDrKZJsMvJTSwNlUIjgg1X3V++RRLqI5eoVzRK/cE63H8xTPH/uyeYaeua6R8nhO
SNp8SqU1pGRorYreuRd10K7n+yr08Q7N8bIYHYV+U7s3AR655VcdduvE+jnw59wQCifelaxeQef7
xsRLkH2HLs4FyWutUmI/TX98SY0ByRYQQRYKozjOvlNPr6DuwaIcTWDCYnohiuOkUCdkCNI6q786
DsqcSmMO4TALIdBt6Sp1N79fVQfgwumffbN9z5vs3FZiK7MMvsHajuXNlAmZjfqMERnrUzF+ZXb4
m7AxCLvZR+AaELxqAld8q7sFKVth8JTEXjfmMNeISyOxVkxAkPGwiwKsS0VvBYjv3YdiCO4NYOBe
kriLBJstFVb50NYPYOxEi+oq05hNYswDn8O4zS7wj8abhk72gsRSXBAd0rlC0p6sEcFxQUga+YaG
SrysRHdC6K2TdgSWgQ36Q2K/N2K4sHOlYCKpDjnpfTbtXb94wDrC6aoHKAcdZ+FCEdTDcC2c4qJr
zltrlsQntv1qtPKvtBkPqvsOq2I+gT/jwbdXVqaZHLLZlswaPhsGfdOqmwBGJNURjm607IisWNTs
6kk48le2Y547e1gYLcO4sulPJccyhg026CmUVjfuvYMt4OoC1T3Rdaaqg8o7VA6kfrrbZUmNlVAf
YZv4nbUFPbDW3MGY7NedFuh3E+dPx6AyEsAvmTf6V6gy9O3wpxJwgWS5Ygu/SSUeP18ECP6w1HNW
G/fsABbeqm99GMpZC4+iaR5UadbrwQujtcDP1jkBo/cofGRH8GuKiOysGrCdXU/LPMyA6NYR+jcv
ik9mNKYY0uzHxPGvgUHAxWBbV0BOl6ZG8uJb2nPlZ4K3MXycNHUlqfg5EC6ErjZtVpbqtFXUVvYu
kanaZlmJsd00qJsLVJszMsP1ozWcOw+FavMMagMF9+gSkRhYm7hQ+5p1C3/nq9Asyh+2ejG1HC7+
kOyI6iY0HZOmJLnc7EjlCPN6k4c6IfAN+ynPLIhrkzWjUs/fokTkFYpH0tlVe0an6PoQpSvwyL31
VGafDBk+6uE806I7232qZYcuCTV+4fIW5sFaNzUwuZzRxnRLJqBz57uCSmie4RB7w3X9mLFoNc8V
w2EflslHRNIRi2q3F4ZlUr9JcAKZQTReXu2tjPzIUNPXbVCOd8nYubwbxLL5DdlHBDW/C3LzZkla
vNQahuiRy55TcShZKQStEr8xNZSLQhathNk7+VGU6QOIqe+kn3YS8uEGDgBZ307LouZco1r9zj2P
5e4lL0t2AOW0zKwnLbGfS6DKZJlqD818JNc1Y5HWg7w8GjaIQrC5686DYkGKHIpNfUKSuYlSDrZ6
TuELWJ5y0DDsVCM84ENWX5PEelRG+RzBlrav9SSPBFhfJOH0hKmio+gR3zfB8DYa3tdkbx0v3zlZ
hAcC9BLV/34qs+9Op8OLmaczCERG5Y8XRhXPchDwb8SIc8A+yrb6xRJ30odRLQ2dHa5dI9kNm/pU
GiYl+Kex9U37OnnyV242q87T4HH3nJi8kJCPoLmxv87ZQWXPnTu3DqWBUhf/AECrr0wyD8ssgsml
Zq1jigSxyzy5LoCS65EG9NVatLwFOR9gUlPm2FSax9DHydvu7f4tQOoyx65NMt3bjtg7ofEUxAT/
mZqxZ8kGeFPFZ3SWxoKB4c6EtEzU1RfbKkZXXfYBjHyVlgOjIgCYkPaAqPsQhadhNejGbUjiL33I
IT9UDwDaf5n1eAKkSa1VqE/CY4k9HJ4tkLyd6wL8ap70gdXHrz+Jv7MAoe8DVt4G5MHS5pNMSxoO
Lw27DUcjOnT6smJheOwuqjQ5CFZFfLLODHb65Ybg5xJ5A7/FnJs0lV6dGXK9OHQLF5OjvqOovifL
IRu8GzOUVaXDZoaOynJRP4QqezTz7oI3kcojui+77CjaQN4hytjTYe7ZJYKgoV9dQCaHR6w5UPwI
KEqdek9z+stpgx0W1wO7pJUbA+P0h5ZPgnmqcKiE1PeEpIv7IR22qq82oT5wZ8ZeOcN35qRvImhf
kS5dWg19SZRnDyFSQCf5GovvMKGhUVA32i3tdFcc3dxAGEyooaUtLAujCdnY59rwfZ4ImJdafSC+
wvc7usCcEBBIPcEf1HsPDSwe25UflmKr5esTdUzGQTep+eA8hUM/LvO6Ofq6oba5lN9aXB9GZor1
ZJ5h597Hrfvm9/5TgB1pEgjg8zJGpTtQjEB/UVp+9TQAfCARnsOKkWLSb6unMFeXxAVM6tfRzpng
MXSq/M6Kag+w8doX4xrpBVNZpCNua8ysFXzFGlZ8ur0NzqCZkvfz5YeS9/ePP7y8f7vs3378t5v9
3OLPO4ibbTpajJ6gDTe58xAneDbBOZFKV4FDJDegOPizoQ4Kic2IeboVOMlA4+CSMOcvP9/9/eX/
4zLF8ARjGG0RYHApUbcoeQFKQIeYAeLGbOwCYE8+zvzl50ecPe3enZ4whfTtMZnpFzNlOyOkyyXY
OCKMTA8kFtR49sBp88O1VU7Uxc+3Ejg05I/50gmvdWB7ahN4MSflH0XyzxcUJH+JlrUm4GANnJ2V
+e1Wl/gmRcfj/XmYf36bzn/l52c5zkxeWhaurGeXAkpfFZb1oZvdZD9ffi77+e7nF64XgqD++9fN
fEU3S4GTpjYEWxusFD1LLsSyYqu+ZaJJkiwTNHlo7Zn/DkEIWRRGJMapFeEefPf3l5/Lcg27rd/9
8mR/DbThK0Pusod6vSLKOcVoTzvOteJfE+Obs+WmIwUAGFSYZcXK3iGXZytK8y2Da9FjlicXevhO
W488hfmLx74na8rqSKzVuPJ9bT1OnCYtUQSrXJG6laZGsA+94tLHEnSwPe6MWufkOvbntFYAlYSr
lgWfHwUnl/SkHTxzWJBKvOjAIw49m4BkEuXZzeEnmQAl1lPpp4SjQoRNf+sYTy3l2Qe/G8azp6Yb
SJH0YNpBe4zK8KCPFdkJUbXriyBlb71ImqE4N5Xszq1d+ZxRnSNTBtBpNdA4/J9u1QdIdA3+jFmW
fNx4M0sySDchk0tqUpelytMaAFL5igBCEtIyU99rg35vDUZz7kUN0BjVyFQ6e2kCP6YOXzw5QZad
dAB/YdFa5960rDMuCz79lkIW51wmS/528zRec5PunAsA5oV9qmNs3xzY17hVHoA7K7hLzYAKyCLf
Vb0TfcqYT5rfjdkSz1dSv08MXzoCM1z+TzwV0C0YeVUhbq76qOZM7Tcfg6oh3ltlccEpVFym+HfZ
CbHo64kAErqLSa+THOPwrogmoMQl6GedpnlxjojfOuszSl6qk5jCGggZ1kqHdlsxGWrTG7hO2Z+7
J3wXSLZs3ve4uJlh5dLKqsY7Zwd/5rdFi2BixLZwKiwfhTmFKzp57QpiCdYQn9yCtGIrQR8gXxtQ
vscoH88GIb1j4Y93CNyKM7Mnjekc5Y2hY+8OYC9tlRPyrnQK8L/Ma1YiPzunvfnKeqcT8CAfKUDW
+vwmMlFCacJAJWcmx7WigiMrrRwLVhGX/fnrn9+I3IWe15W8MMcJ06+csZdD/kJ401fnTESEVNSu
Sflg14oWWn1Gigi6JHhSCryh+nAq61vvkkcspKc0h8RrVQSwGY9xG+JNs43nEkcCIR7y3TWxeRgT
Xdlqug1T3x3zzEJ1qN+JlkrRcIa7kgHMTnOXVUVeuBUT3U6dl1SbLspoPVskXruzHwkTzLJ0+xe7
NHd92uJ9003iHoJm7UfQv52AOtXV/FsVZgqOUGQvCw8pnG1ATGat0pR3P8QgRaBCXSujkTS0sNsV
C4tA+4XXiuchGE7emL4NGvF8DhtP3WmuRo50xqgP2Y7RNmWJ8teBqIhcTRp7ISyJZe7UMkbtLSAq
5myviB8Arq+yjrZV7+LUsgoSUWh+fw4VRZib6++dlITJ5DAQS6snQfDoeRg9g8n6LdjbIfW0SZwJ
1S2AogfMsKTTFzZLSN5gV69BH7pLX8QbzSzVEQKOB0mof+0c62ZPtynisInq8NppZnaX+Gg2MmIu
TRORcF8etRhitdTOet4qToSE305kJlW99hJIJq9mVDDbTUuMd9NHEPBxSvv6Bl9iPSQ3AQ+mrB99
HDULUkafxjpfaaN1V1VGvu6Ec+8Z0V62JIQbVzJZRprkzCxKr30vUHykJZ7nEb4RtcB3IUt/XzMh
uWoqcleyY6Smm+aR1AsLLeNuCoN0JdjnoQFJLtOk26t84GXIxq0SJl57KsoGvy6DMFUY3aLBYTqU
hVwayuMNZZNjxcTiWuWENEMH2BAPpzI8ulRxSN/x45FNV61pUJhLK6++3dD+5boBSEFmlTq5INs6
8R/GJla7SJhwyQsy7avwo48M86VDz2oJyF+uG+7jThH4kmovhnauqM9kiQLFrquvrDI4TfeHUka/
DYPzvqvjbq2zK0BU2ZuEZ48hWjEtNmY35qIu2UBrEcjMmhU4aqbDXEo2ln4cBSM7043LtVN3xrKe
7W3x2HwkXkunXuLmDATbMuLaFuGX1zjF0S0KpGpsfhahY5XEcrH1Nkdv5xL8BYghLG51I59QTP2C
nPeddF+WLcSmN8dg5UzhjvOufc15sXJBU68wkeux42ceoJ48GY+AqkZil4O23Xzooug2Fe3lluzz
9fhDB2/VxYgIaawcho9VgC4wTS1xJz4izZo2gh0lb/dFhoZ4C4jKqKLp4sS5uS+c2lsnCtQSE/pF
Hfn6Gpgvn+2WXiEC372i6YGBK2Si2YEEbANsepb0kQHZHY+nUat84ugiYu0+Y+u51sya5TdgPlO7
49rXmk+zL7ZkUE2P2pTsOSNFh9AozqJs422oGw+RoGY2c7w4aHv6pdtVu6gloTHIim+lpcOiSUa2
w5zZaOk6p0Qg0SFbTffssx1KlG9+RmeswUFWzNovEXlr16zfu1H3t46s72nL+oBGjQucs0UtohsR
2CCCmVSsfT28MbPe0RnyzqE7y7tbqe/JeJ4WCMNyAjkoXDyBZLrMynyJR+ZgWd1vp5qec2C83Ldz
EI55N7MYn7PuEtmw8VT/WKE9oFDDMj9gY6gx7nVJcKXLQkR0WNF9bsclZxt721Mbg+g0ftWaGhY5
xk82hM53SQd4QVE6rJXZbpTuf+nE0yz7TsOkk+qf8E54Cq7c2YXtEZaHxjHPaE9gyF3ETqVvqmKf
8syWNaCn9egZwVELv4vGRV7npRbOQ2keY9bdTaqYN6WR5p0iT/dOY6atjMF2cRAENuiQON3pwsWp
0GIL1l3M3mA2idkq9OEAk5dcDd5Etzn9L8s+3Rdo+jMvXB/qYA2C4FfWdRo4CkINGhspVz/JjHgO
h+Rgt+XRp0CTkR6E+WEoXwCMxsc/L5kvnup5FxA9WhbPsNC7OdfBz45QOVmqyEJQG3CoL3/+iOZk
W/8nd2e23LbSZeknQgWmRAJ1Kc4iJUrWZPsG4UmYZyAxPH19yfN3HVt2W9G3fWEGSUsCiSGRufda
33KtcT+HI3w2HZwX68nfjEMWDODx8gwnDUIDQQCgiMPrJNdpzJenS0vBuciJcXVK67lcZE/nkB+5
PGBNq7ZpOXzkVb83xxiNhpkfMWjmx1g/S3yWLn3hHGbqqVyC5cGsl/JYEwW5Tow2wDK8sLTvPQ3S
kpjubThzV1LQF5bT8nlGTc6w1aDEb8EVljLdcIBONd/+2OqHxgjHbSyMl8tbWeyHK5QlJVYG4WaH
sSuSQ2Pg1ejsYO9H8N+k3R0vD2qEkjnVIsW1MOyJ/zDWssUnHJapeT3mOCdyyiDrfLIpVakU+z8a
eY44ekADGZYOSktTohD7JaqPuSIeEG1JQ5JLXXJeF1+tqCV/Ksv2Q+LfDu1Ec7HAIuoi6l8D4+mO
yB3N9dAiFSjgVq2FiRIviabk6EQVoEOZfmPZyvmAipTgc3ysOsxqlbb+VW5NFEw8SXvKnesjtYX6
2JvgccYaoKrjVEwlgqw5qpogWaoLhC3CQjja0+jvqj469Smzo6GI2mMpOntldZEeXSIaIZc3ZVqu
OaUogicBsHxT4oLXPA85x8fMd6ntXDaYUHFrBHgapzoqvROiiYbB0CU3TRQMhzYx15fPnlJ+Ol6e
QXGQ6yFlEtXN7bkkR+2+VVxpVvsN98ZyCOj5AhsiwFZJ3OfmtDWbkaB0F1hBzXzGWIZzX/ABEnP6
aNOCXzd+e4LF4l8tpiKeYVCfG48KGGF7GYoUpnOz7X1hR2+XcchvaGvXa5+oN3RCEWGEK+lTTfKI
xbTCCC/7OBLyQR8+ac1k6967H8KRud4cNFivvc+O6p7TAiE0ET3bokZyqZaSs7ajYA7Z+PWi8f//
1cBHkKrz13TXbV61yfdfXQz//M6/LgYT551HQ9jizoBn4P94GOR/Mfh4xBZZtoUN76eMV8ciyNUh
d8mDK2YKHAz/62mwQZHBDAt83/QAi+FG+H8yNbzhhoEsgFLpuJYQDk9NHSb7s6UhGieTMmk17EWW
EwdVtMnZSKv02NXNuZ/AEFCgjXdEgGenJDTRrdtMY6smW6f1HTIyuALDcGtQ7sdtBmpTUh9kvYFD
K4/QFw5ld+gtddOJxt/DY292QUyU90+ukT9Y+dgXP9sOhWm7Pm5IxzZ9yQ6+uDZ+cmU0DWE41Nmo
rHCoUE0l2wwZBDj/gQAR21bMvKn+B/I7odj5O9u2tKfxJ0vIPxsPSGc0petySN64CNFhK8sqRL9r
oRb5qto1OTIkWrmbS6uDS5QoHJxvGcKs0EGC+vfv/sftc9iCiwnGcx3MnT8fPxbNWY15rycIvrtz
3DHjZg4ZSWNeCxkZyIsPTTJiEyOUyxdlcvXO9t+cP5fv7/DtXU5v6Nnah/Pz9ikn0bcR7HxByYdB
XH2IWvyEziws3J6xTxG1j4AvJt9aRd76OHMXZBbkE1FX0EBw6tZ4Z5f8+RPhgdEXF3KpN3ukn+Iw
dOqeznblQhxPMYeUWEhP73zxN/ZRvriwuVyIl6LT5yAY/fWLd5HvwBcLqRosyDFmv0o3esnwXIdM
2LyeulFUhrcLIYy+raz9MBrjnWyZKefEAZ5qx9Xgfc87pon7H4/0t+m/ox/0EvM5qsqfva16n/96
TgobRxRoQcvmlHT1HvrpghAN1aHY6odd13yXIf0Kz4i/uQ4l7Dl8TFzyhbwwrd85E37f7cK27cAW
moJoMWr9utEwztLRd6phl5pCsBwI8lVtBtXm77v9T3vddrVhWWL/Eo7+/5++mul3tqZl8tWiyV8v
Pl+jrWiW5w5hRH/f1J/24s+benOAPdeMmoh8iJ0/J/AwcrWOhvR7nRLE7EhwpjN2xCSeb/6+VUf+
4eD5Ej+243sBJ/CbAXmOM88fRy5oWxKyBLOq3GNywpwii+3CivFKBeeYpiGJU+NjL10mto3a+x5z
idogXlLlwqGIYOyM0bP3WS5DPre9RRdA7uegRsoc2akRzNjUEKgNTtXXNnKWnRHaNwSgqFXZRq9E
ki77Obtr8c+sIpxg6IJsiKoQZ/p7azA+u41I9u98c71D35y2jonXD4Ql2YS/nbbY4jy76rlwc7vP
ttaU3Dt96VzFEd/KAIqqc4ibURkbqYLHLmfBmLrzHYsyuZ4modDz4usBD6R15VeDJLLHJ13ImdOO
1C7KhIqTxVYK/Gy7NERmVLe+ZLkAL7ppTHSgtnPC2Q7LhgC6guytCEjrPgSDjIvATgegX+nL37+y
pbmhv39n7l16sBL8e3OppgH9Kbo9PREyktrOsBzHJv0xVax/u/FpSSvqRrQvV6MQ055caIcm6Osc
dORvJlvYMsYpqr6X5FWeTPOTTZtx3dbWpzhcwA46JGUGwtp6g6hWDgD6yMnlYzCE+8D8mhp+/FSg
hyAJgPuk0SDosBnNekWeihtSqTf74lgEHZ5Gg/8D+oaE2r8PqvqpH05WlmLqhoPhOxJ1LgWzUtAh
P6ZLhOMmlkCFx+Z6HNR9VI9PvjpmE8qcCnqxFpHSjHvyRf7QpkLsAw9FqVcOm16xyKngaGUlukfX
kNtFUqeu7JEgExeZ1qr1wRr7/bRd/OjJSZO7Qapz65HeQvr2FYbBbzNCXbwxNL6sqCnYd2RxUMv3
7yTF4cLYq3p4dE3RA9Hqz9HIyrOjBDjVT01CE3B2c3INFYRhnDKUwnsNrWltMhqMD1ZFiGUVfItb
8Q1Cyp1wH1E8E/rYiM+25T26i/tRFjFd6mA6kJgJ6UnSO+3xmV21anjyIl+tU9Emu6qoIbxbWjfQ
9mdYOe+cVb8PXL4QzFoZipneSflmBJm6SCCD5zoa3H7L2oyaaWasLNxt4dSiPADxTKWlfGf8/+NW
BXddQXlA3wg4038amYOWsyMgPQlg0XPnjPdDlb8OrXc7LcYTsqKXLPA+vnP1/D738oXkTmAF9F89
zMC/brKLAlUayPYoAijSnzKkdFP60KJo27RfBAEElHuOZq8hamK5+/vGf79wfeTPenoOxxfmxpsL
F/OlSkcFlMuQ1ce6tbfpbJMWvxBmVPf2NQFp0vhujLJ4Zzdbzm8jBht2PbxPvkMR5O3RLczQKJCX
9zt3kLcBV9jGKbDl5tE8HbIy+VKwZlgJRZZiHi+3HYMndXFkBeoZFav13qf5/a7Pp8Hj5dtCWpIp
0a+HIEvgz3p10KHPYxaEl4UYyzrbBFGH2M+fuTLHzrrtpHlJ3jhDp1hDw0s3RTw+0r8vsQya678f
GftPh4b5MH5vSzgW7fhfP1PTIHRMCAHf2Y5NUT43NjX85S083GcyvV9VN1KXasiTtzw74r6Xv2DB
/TBTHT51ufUpmwBn7gkoA71qUAcbLOo2HioHjuu6N6NHK7Vv+sSUt0xF1I4iHrkkxU2zxK+xC0+c
fILwnd18mdb8emvEGiClXhE6ZDq9ndNCCjcM8ni6nXTxDJVrwB+430JaCGrQZZOsWqk0IRvccYur
NJ+y/dJBTQFozoVfsFrrTO+LvTB1wYbXrRBnjTX9Mi/oADwVCNrGPN9SZDbXWYS1e3D9R9Ou5CYi
UHs9uajA2uAUTLLfi4ovTJ5kBOtxPSHZjthH9ICKd2ZfALDf3hn5yoFFVUdSFmcF/etRDK02wOA2
dhRMwWTGMZENdPdjA6dIY51U36wiEbuHeMSgMZSIbav4NU0MWvdM+NXgGnum57AaaM+uWQCOoOXR
vy5qxr2eVh8LgJcIW1jM9rG37XPSt8anNs59iEtIXZEkMv/xnDUaMufKhj18Jeya3pfKriFERZs6
7BZ0PvOXpSuoqGUuSffYPNa22T1gYfr+93P6Muv77QT4aW+8uc5GcrDdCGMnrm+EunM+tysbZ+oV
SZfjus78YsO4UOPLJzTYUukqsKl/SSmeVNqf//5ZxJ9Geibg3KQZhSz5dujzZwU0UAzdLiik2o3k
XB1dO8Mzji60seivClQeMFSpvUcRA0JunYupys4yqA9YrfbQi1tyrlAzijroWarORxkUDqoyY6Gn
yhwnLRtyXbOvAje31k1+6a1BHYLIxdHWkF/Pznjkzz62/pBiuQ5zIMA0fSyae5vCT17zkmp7KO1z
n4twKwrvI2UtHB0BYnlnCaddptt9jnmIbYYo3/Fxb5v4UKeA4mBivjhu+IVW0hPwTO7tdbBBqv8y
ACdwdABj0oAmaekBWWl+/c6+/f2k90wTuARzYLqMuvL0801UYEzMwpTh1HezL1GID9BYACRVC3P6
v2/pD4OkxxLWDVgo81dNfZB/ul13hK6ULQTaXR2Vr2ndrACS4taq7vwxRsBWx1dl4aJoKt3Hv2/4
D1NeamG2T5/MBeBivl04N2FEtkwoGJ5LscGYCLnQn5BH9vSNHAmD0A/X0kaM75WZdyUA19NUZyUP
SjVYZbl2IvjfXTEkuwXNMIES+LOrZEtgcvzOsPuHE90z8ThKx2FywcL2133UR0ljhylmkzKOaHs2
x6pLvygzv6NnsSqS5LWT1XvFrMuk5c2VTsXPDnySuR0QI29OgUAZ3ZQkXF2WGm5NmK6M/WspiZD2
5CnyyaSnpI+ZKHD2VBk+2KF/sLtSrYFqh/Rh3bvJaXF5x72CO8hEc0nmx8Qaj73x3hTo9/UaB1Jw
65QcF9d8O/1K4GqIWDEmjX6Fa5dWHeOgJICKrJeViP9TOP6/VjX+eMayRMI9QbmNSt+vR8MLUoJO
AV3uHMKievvGddmqXXq3DM5kQnL+rgLyo9bGeyfs7ytyH0oYk2lXHxA4NL9uOO3Ad2CZ7Xa0PV/G
2b23JKtDYA5kG07tmeUKgA/Wn9mER9mL+vAqFR3uduSjYxhhuCTmFA2M2pp+dk38aP3OrdL6vSjC
B5QsHk0uZh/7568fcJwHscRdxhVluF8YVcg2huSKOBzrnhA/4oTZsXL9rWdrh+P8UEMzCjF5bWQL
7IxR7NUBP/3OxeP+6XgxQ+ZIsbr13bcnch+p0HZKbEfzEKVbE+3KwSgFSq+FHBNEz7doCUgyAD1F
OKMZrZk4IneiiEgrsbib8cTYInlwpukHHu/xYbCiezJ2utuoPAZ0uI+NH98ujDSnJmgGbFqi3CVM
NG9L7gtBat30PpKTBFnvzVJzmygVU7jExDwee4F66ZqbEr8xwDkqPIeu77/g8vm4DHl1MJxUPttN
9H1pErKVrXg3lvF0k1vc1hxEzchoANEzB/j7wPiH/eUHpE0wGEvm0tab85uGbDKL0mt2iiA8gCfp
ZnBxA4wlQafIqx6TeLj3jPaVFJz137ds/WGuhe7UlYEpLdP33xaxkxSRToPZfOdNudynNOz2iRGG
Ozt0spVfeQiX2/ZaqQICdkh903Hoj8XAtv7+Of6wB1hLCeCFuhvx252hLuulr30XUH+C+dAtFDJk
00Q9QyyajK0vSE6s27kqT6lrd++crn8opPtsnGouixhJLf/NVW5rJHM1sHGUb+hTonhn+9XXtI6i
UxE19iYxwAlEEIRSFW1RKMXvXMV/GGUIhPEC17OgS4ngzeFnplT2QSyaXT4sxQoICwR3uD1kjaYF
Fnrz3W/MUugPa0nmlLicZSB9h3H814HDz9xqiLCj72A5BV8rWrOrse69u4mizTbBwZOXChHz1ARI
33ySmIbwuyPj+Cih5O6iKQzuUuMLfeV4MxQzkOEEEXQ2Ooii7P7U4RzByzMYRDTHyTqXjvHkk5JV
z6S+Mk/OTkY2yeeOEhPox/rBjvOXbkYnLbs2/YL+a+sQvnDf5YAj6f0K7oAmy95ySp7Kvh43CdkX
ezIMnJfMdb8qLxab0Z5o8bImuoks/YdcK/yS4daHfqDRYx+o5hiPbsg0Uo7imXTo9ED5K7wJkxxU
YOUad8JU7f1iYxYdRueexkbz1L86lU/e/aS8F995xjSf/lDU9dsRJ8SQPEpWEPfVKIwb9A+KNn3J
mpuID7ANEqoCPP1jPCR3yzJbz11paX+FE3yEHVHCn68oEdmgecogf2YmQ3s5jZbbyTaPoh6s674P
PrMIym5qa0pPQPXNK+6Q5fM0p48mjjPUWkuwDax+/hQzbyvmfvriVgKWCFNyWviIRjIzH3UeePWQ
JvKbjdLlm5lZ96Wff+qJWdyWRFzezHJIblA+fq/nbsTLPuYo9QqiCoo6WVjvkfwAg5EVWJ8v7TrJ
dKCVVUzeBhDKSuYECCxVzax+yF96Ix12ln51eUvG6OaQliCzMGVyy509ue2hmV/PlEkub1l+La57
PLR5mYynVD9Upqv+eXZ5L8wmUunaEAiXv021yonSo3e6PPv3YST+elOP1OR8AYFnTiS3PbtKbsIR
dH3kTtQ68U1skLxVx3gyySgJjJ4kZ9l+njzI2gC7ISlGxMtcni0FQPocbS7avGg5G1W7nAckYvCI
zpd36PzN5yRPyf9bcHO13qkvQ3H37wP2MiLEehvlMWp70eGCKim/77u5xMdg1+7TlIGS7IF6jD16
xH4k5ACgoutfg7t5njkCWySzEXBDET4g5Ia5VFovRlxVxw7dH8np/RVRLMaHvraMD1PV3Cu49zdV
Whp3FvLxJUiI/p0MZy1AWT3iCG+u4w4O/uVlwRT/BkD7eugwWykDntsks/GOaUILVQQNZpoMd122
lmZ6tGEM3RMmj9vLmPKDqptwZTUeKhnTS+9x96b3FJjUZpqTZb3MHuV3T8VHx0zUMVzIYu8dGTzn
c0piXVVLvPx2+OylnUHkX18wtyLqz5uW59nF9kIUyHJTAkh5hkB5bbhWcF+YbftcfM71m24X5/An
Si6GWu4ali9PURjMDx7Z7a20mqdmbokszqKSGrkDvqlCDDezJD57XeKcL8+Yuo6sNa6k3yVba+yZ
I6Wz055I4ZNb2WSfCakS19Lvvesizj3ObzCmOLZuIVBGK9pr7U5YMS7WWj7pGqW25cqrWEQK3ZBj
PZhFiUNA3Q1VjbZu4WsHKgyeVFx6a3PyYTVlbJhkLRIUrbG+MWYbDEPdIUo+ooJGJ0Sl/r5XaviM
7/WjGsajtZTl2Rtt57bqOE8qGzeM0RZw0IC8u14df4+9ggAUNxLUIMxmW0WCIJgOMWxa9sXDUgz3
M8iGT0Xql9Ar6+lgYI3+KKZnIWSBb8jdODWkjKHEXRIWjf9piK8be/Y+0/8lN6dd+n0HO/qjAPLQ
6fc9h1luXvekrU4Mq45fdU+ea8wAcux5P2gXVbukz+WcfGYgyT+XTsiPZ4A1qvbOt2BfxcC8oqR4
noZxuHf8BFzBc+021qPfBtXZL6anaGjDJ5Es2W3aG98ur3I3SW7KDhkgOZz2eiwNjga113tuMmiY
vfAh0A9zT2ZMFS/uMacFCh3KbvdOOfTrheLSvrat+SkIsX4mSe3Qb6vmJ+RR2Qbg0NdpxFzbVGn3
MEyxdRO4yYe2U91Drx8snZw54Y9bRRr7VSEve2jLYLweUXFekQeUPqRDD0inrDHqm5+DAqJ6g7Nk
P3rBxwmdMus1j2vRzjhHXEmeapZ87X5woMe9MsaBm4/v3oWeZD0usMWSEElbrrgqYVHt/KanTTG2
zYYBzzsJA3caEd7IzBFdn1HrzefLM5TB4qrCByIWAzT/5NDPm7rsbirq+OzlzwHIvW2hBGlqTgSn
ThGYWqNXwvsvFxgPnsZIcO8lU2XZ4+GQR4f6WlbHtwRNV8fIyuqjW0M/7roUkBEKeJiR5ZYWbXdv
J2aGAdSVx8b262PhuZylconPl5tdhZV1HacjC/3QXG4vD9g5n3EZmDuza6OTG8DTiCz74IbhlyXp
j14MtjJtflSG+uaBCJSgAkfNDAyABw6aIsiKOliTVrBJ3D46Wig816K00LeBH7TBELYsI64EYELy
wnYOoMIEYGGWhQ693XkbLckPA6RhC9pQaMZhqWGHQA+5wXWbSvr7RfMQFWDELu5eeiSRuNq/p+rk
ch9nAbOawCmqxPtgar4i5a97pvPrckKSIjWDcVZQMkkdWxngGUmzeLHn/m4B20g55JxrjmMM0LEK
XZQkQIFk9uIDfISA9c0GAOkCKZsIHlVkYIGHLMFEzuAiFwytVyUASSPSomrpA98ELjlpyiStUDBR
mjwpNYPSAEbJYii9tqrleZi9u8ZTy9rK60OmiWeALAmIcqErJppvSbAFRA/saQ7oyw5O4KzsXQYS
U4DGjOT8gxXnfe3QX51lixlSczRZ4jnsNqasgq9Va9omSUaqh77p1U+ZpnF6GsvpohMfOvwTlmZ2
OpreGYLx7MB5+joGJUkARy55f18G4QcPL9DamGZr1+G7WRlmoYuMcjVSjWtAhuYp7NBFU0RLcKK9
xoo6nqI3aZyTafqSAB4VmkBqahZp6lify9q8pVRChK6/K017LRfWnkG3fAcQZ9D8s3GPaQRlT1Ol
0dTTFj0mpI8GxauZQkWUyPhr584EeIcpWWt0tWHU/mhDEiCkh+KzJqxmBaxVW1NXm7i5HTWH1dRE
VlpVcDA0pZV0sVthsI4o2xo7vLKDIyHW+I7kDzJGa/T8zqtRwn31ReXAkAvwoiz3pmbDDhYkyhCE
GPatapUR4rQnySG5ovCPIzkmQFwlxrCZoXnW3nIjY9xEk6bRLmBpm7HSwUNP/bJod7m4phL4WlJK
joB0d0PxAx//q6PFf6OWAQ7MLMj/aLeZlgi6aAU95XxurBqBASJC8QFShkEzOgpI4NFCQ7TL7VWC
r8zXIsRYyxExaR8D5IlapmhqwaLSykUUjKg4oNtcRI0e8sYGnaMDyHltpaPGR/QnR4shU1SRwsJj
C7ry3GrBJERYOHVoKActpqxRVRZaXhmis3S04LJrhm8lN8C0npP7Hk2m0uLMQcs0Sy07zbR08/Ks
Q83ZalmnQt9JOcfdjVryWWvxZ6JloNQZhZaF5logilXtGGjJaGMiHg20jLS6CEpRliqtO/UvalNb
C08rLUG9vDloWWqNPtXRQlV6N83R0uLV8SJj1YJW3FxoW4sRmeuA3lXqDTZaAiu1GLbQstgMfWyl
hbLTRTKrv0WsZbQOelpaAwkeRiS2Hmt3rOvIbpUW4LKfTdw7iHKFluc2WqirtGSXrLnbCg2vrcW8
eLS+Ki3vBW5ETJeW/A56J2RaBgyUW9BFQRoca5EwCYe7mGZ7oeXDhRYST1pSbGhxsa9lxo4WHPso
j2ctQR61GNnR2uTLA33BrdSS5Rbt8qRFzO1Fz9xoaXOuRc6NFj9jSX9ptQC6u0ih9QNL8FOiZdIL
eulEC6cXLaHGrvfZ16JqR8urKUTVm0FLrquL+jrVe7nRkmxLi7P5eOVhQa8ttXA7RcGdaCl3r0Xd
mX5mofNetOA7Q/ntawk4r0hR1A+VFoi7WimuJeOmFo9f3k8vivLL0xGVOWU6uW+0BH3WEvTLswBV
uoE6fdEy9c5FsJ6gXJcXSbtCzR5rWfs/Lw0tdueU0glGCOCdmFUegvhcS+MvD7OWy0/VC/aS4p+3
fS2pL7W4fly0zr7Xknt8dwgAtQy/RY+P+TPc0MzwybhBrJ8RtOfoxL0YHT/xQaA9fXpoCPxJz9JY
Bk6fXMv/LY74Va0tAZY2B9jaJrDgF4Dy79/k2kKQazMBfJ96C5HE5iLHalBp00EU/1i0CYEiX0vC
uzYmlIdUGxWEtiwMjk/eVrCsxswn3JTeAw5TBjCcDqO2PFja/ICf4/us3RB+TKQbFo5x7MsViUPx
gjeOUEn/kgxzebokLmAmLmICKy/vAofHz6N0Otvl3UH/gmisdOOElCoA4G0W04z3l/eBwVlcFPq3
TY8QbQQn+scvD5c/f3mGT9ZdpQH4ncvLf7bzz+PlVyvDKlcFbMvVP29efopsNj7u5ek/r1sJ/39M
Ibj972ebLh/+8t//fBIx5y/CXoiS1x/p3x+McQdupsl9IT+KUM7L/2aG2Hdi4jYd1f11Ccn4+vIs
18/+fXl5dnnvzc8h5QC8OpRPl/cvD2PUEs/47+/KqBPbZorPl7fA5Sybtqi+dn3JUhki+lURkF9z
efnvw5KykIbkwtG+PGVMHwjbm8Taz51rQA3tPm46sQrGhmDuqjkp08CwiiaS0CzRbbM+LXZTYYXr
epL+lal7gVM6uyvEca9TavWrCW/TKim8b9yIsMozOO8I1Dk4BSwoQhKdO+Az4JpBI9x45FqR1ZNv
i4LiTNuR5+DWIP9HBFZ2BibAnMzdEhe0T33ixcTaGOj2JuZXn6XLOabUwTr7oZCfmLHF65aB/Kop
Fg0BdlJ0row9Xpb/6KCLtMK+R7CC7HNK8nUYhy9g4VAjQwnGBC8/B/JOWOa2mpqvIchbDQknUM6G
QNGH/VOesqQbMMGmykt2IAAOcbt4OzMQD2WPuAhkJbhZ+w6X7jYJFOyvCKbCSPHEsQgIbnMiSgdz
XgWo/RwP0HoG7MkZaQInVQDqpmxXShYAtvLma/IwquY+cQF61I7D/Cm6c6rpzk6r194Vm6LAHcX9
84dSVriLexYevtOvVedep0vDqiKlizChsGBhR7GIGgsVsZYZUs+i1FAbq6r8U+HUn6bhPJglTCHo
iG1E+gvFyOBOquqrKgl7y/wGgtvwaPQN2ApggivYL8cojcmBgJnXAnfytSxxcNd2S3Bh0Qw7WZXB
MWrRJiTMjaxyNPaD/cMrQ2sfq6cY+dYHHGfFFf7Qk4E+5QgYZ1YVaiTHPAVBX2+yICXefaiStdkU
5XpIEovb821af6/cCIAxS+CtJaII/lmVr5aEdAllKrkLohbsSUb+FSpdHCbaJ9FmlLWsDPh+G+27
cPmBxjG7lS7JYW7rHws1gcEQarx3EJ4lRf1i4G4+SneY6HUMzHbIernJk3ovlGseZlJqKT09G3yE
o6D0cVWHijZg6E+bxYXJUck03Hc2rDeXdSQ9nApDlq3OgJxNXJwkatGWrwdiJctJYkijvYkgvaGj
WEgWhBVrd0pgxaalOsB/JI8saGacIORFp/Rlj6G6R8cEiydgboDUAPOV96RsAnLIWZ2NHImLuU6H
ggBuBPWrZCrdQ+GV9amEYkjbuGYejInP0YCYhUoiqqj4k0w97vCLk6ydtG1PPfWhzkeZ5RYgyWtc
txt/9D9OVp1f+1+zamjPTbhLMcauFgFoKaLC0E1Gss/M6ta0UH8oAR2oi6Hop7Mqtp7ogh3a12Ad
Z+7nMTfVqnO9GEMq830SbiKWFZBXkxdnQlyalINYpxULp7hiktpGELUJWd0aRt5R/UjqtazGkTJW
Oe+qergTdt6Cg6UmQ53rMAxwB81u5KzJ/c0MaWjIffs2t2kLZyYIrcjzBJnRDMy5+UVrwGoDsqbB
3mFdR0U/X15LWslGlXwyqvp1GCcXtMNC8mUfebvCQ65VLPU2EgCg0R2SDzPBqyV25BscZ4y4otkw
5Ya+kATyJh6BIuUO/JSmRM4pWnrS1P1O6Jz8dY1gm1unG+KVnWbSj6tll/ZJtg7t8TuJhvM9IyBC
GDVgBW0mgrUz/OBw07NVuxQAEljNEc1hHQvW7pHXVEdLMQFzTPvZNYpwW+BrAVo3wH9cjGA/q/DY
DOm4joI0fugn53sobqr6tkvp4xhKOLoSnN4tlRXcxICDCrAMa6stuLT1VQRLcDw0k3WWUcsiLlAF
PUq585wZWaYZZDeNfhiBnrmU5iA+XPcycHdG0566oM5u/nmwGRt7J3gNmxjPIE2IjRmMtP6uLGqp
O9nEp6pEpiKSdCVpB0pagBQH8e6KMRuOHcL5IwvKaW379C+KKGwrFHTgiwpGKj2btHeijQ7gUDCx
JgV6BKMkoikaia2Ue0ChxrZNmkMfAjWYyi+ulVqr2sE1OZIGsH4mh9nb5oiwKG2FqyH24y1mb9iq
NqO1MacUhoJx75rDl7lc4oMMFX+rWBlhAIAvsOwN727wB9eberAjQu9hT5myx5GoUb9lnGwBDXff
xkJ9s82JOA0mO6VJeFuLgZt54vyjsnEteg6E1tmjFuoDrjBq4rbTnWIGe2fhrU9Zy2Af54y0Bwd1
Tbt8TOwIHFBSvix9ehNDIz9GY5Hu6OUYnG4YPYqh2kdUvbYor9r5sQsZZfO4F0QBRZ8oNooVk1u0
OyTdGtNi080J8Ollu6C1d2VvM0YNXJkBf9NheDw37L45PjNNHbf1ABUTN1S6KjKdzpQ+UfLGfBRs
h9I5B4sfoKyVOSX1JF/JerwdIyLVTUQWm7HQVkE/h/JMhIM0huku7o49ZOMKUu85YwYY5UZ73zr1
tyQD/Ba4KruZsu5jBrBwR1pFvK0GtRVUzTbMkyOyqBDGAXLG2JtZN7HLKgQ26GqsxuwoaaZvcgZt
6IXush1bda1ijNEzlfqVQP187sD5d476YC0R+rkUvkGtLTGqTogJ/4Slo/igaCARB1W6Kwzm5aqi
5LWt4HMpskvB3g7LQUXZ99GK6pVjeS5Qn4wGT+58zfPA3rkEIawdal1AUpZw00uoEDTUDtRl5oMY
2uzYtXKl+joEFruQ1eRPXw0ROMemT4PTFATRNkdTiRrLptk2Bdgj0f3dUgowT1nerCyyQe4alzVs
ONuQ9avJvzKGKr27N5MJEzXt1X0kUuIDFgtkmPAme49zq71zwg+qdYqHmhCQHODOHRqF8gFtfLb1
S7J6reFTO4T1IwEzw80UJ5+43JrH3h+Y1gtgzUH4aqu0+JiQ3nA0a2NamfolyjiCXzw7u3ZUNR3i
nBpDI6PtOI3Wq5Hk5FX0mzaY1qoR8mMxE76DCJAqCfgGB8jU2SdHD3sDQdgGpSQRpunetptxLa1x
OUNkieDyusUhJyqKeNdg2gVGvp2b+LOY1CFPfXVfe3F0S8/0tp/gDCf5sKcEZSFHy1970auVM7TR
1i3M16w/p4j4Tw1EgDTvboCE0v7LkVbGZXCdFoO7EoNjb9JkOphWN3B1mdg3jAFyLs2sEQXMrkDU
Q2+LaefcmHjH1UiThMVLGYUJQHSPoZ1piuDEvTbtb5AhNmJW5EXnkQUFMmSBG/afbae69UDB3wqL
cmEIo+IguuUwpuV2SjArZfOyJWHCu1Mk8roziXY0bfeqHz8IV/S3c9qa3EEsta2r2Qa9x90V7t8B
7V68c0wzOOUNc9ix/Njq/AOb4iWqymBf1PZX2ZvOIUj/h7vz2I0Yy9L0qwxqzwK9WdSGLryVCUkb
Qpbeez59fxFdwBQG6EVvBwkwQ5EphSF57zn/+Y2CpyUwgjIpnj72zUqce8IumTcRlBvRxJvqPp/C
X6R1AKIGsviUDCEvK8a7m42+6aK4wE+n66H4672DrwQbbjBn4AmTur4bpg6YHDJHSU4Dq64US9ol
jjUNU6cc1XeVqIT6gIgIjMAgmsyeHquKI45tv16aLNhA5cG4IJPdzMygVbFSjI3uK0BVrlaK1aZJ
Nfw3g/k1qiVtp6BYsHOC591oyi2/MPF2ntq4epKy3Gt1IOUSdsuq0glJZlAV4yKRs24Bj9ty3c4u
LmyTJLYbVqQJ6oc+AHwM0dXEEFyEVt1q1q+kBsNmuNvFt4pmd3NM0UfisCvTZTsV9p5+aLKN4rku
eLLaH6RUmP28rzEVoP/cLbSz0F0DhgRa/CEDsW5U0/oIx2A4NJonRUl0DifEIripUCfpYk5xYYCo
VHR3dLQ4JkDWxvy12I/zFuI0jV/ySLTSGiwR4xUkTBjnxAUEaYP6szVmfyzIxR5TXAFr49jUOqlO
4vQitg7Z1fh4TExljOaSzHXgC8r0PVMr7ouSxhNwbW8mAZ5B0HFIfyIBoFFvQakFHqZawoc+kq1S
6Dcp+a5m7BktbZr3qjmQ+VAszOHCgE09jQ5RgQJGUgvSvaf2EHSpdB3G5yrF9DCAlnCIEjPFgoqV
BCh/lUI4ueRRDzyUxfphyI6aSS8XmrCmzRwZdYHb7yWggvmbs8Y4CvEMgq1BXtUVWKOmwPWLdyDw
b4CPDrb/e+1+aNWw8xtjMWzKRutoibi3pPt8FtcklmBYuyzPWE4ke0YU87VRF0dYBHqNR0yepr7V
7WJeHgdgu3WSyr9VqTC8EzMDEqoRO9TuiIHC+XkJkunAfjBc1UHcYrrxMQITg1oPTGgiWGlY9rSH
pceQqZgErBgska9VKfB9TiVHMPoRaLhnxr7gAVpmcJ/NaiRMQp9JrGrwJZcXl6gFC+6ipxbK7Bm6
WGAdlCd7JWq9LjWXXQFQ7MWyqBAmAOYpCgPjHI1xc61FKwmbhksKb4S0BlIcJ3OPdnTaWiHk7bga
f+N6xMd7Wu75UsW01WhYCVHCPiKqkdXmoeT2Ed7MkgmsKO3SLKyeCu3uEesoiJb2c4b+QykivyFX
mpBKjfod7winE4JwH5vFOY2UeB0xYAABnR1dqd4YvrOKqEXsT1geuHrczSelnDuH+QhRUlnQe0Wf
NE40MwyStC+4qMJGiypzNUnxFr5Bs3schGa0nGrii8FgKb/kMx4yEG+eB+74bTK0PSoCcdjOsfle
BOEvhvzmOVMUqJJFtYFMVRIGpYyUjEXlLWmeu/Oo9G7ZyEyOaz3c5F04OU1ehytjwSxFq7CHDHSQ
u3nGmlqI7jN+0igwl+kSoma6keqwjs23pV0OWKdAe1fGZjcZccVQpHhDGNtxSVixFwnS16wSsT7P
2bjt6IlXiWQStqbnF2zEmiN5ZNMpCMod6VOyO+eYnhesQqtiTMmI0LF+lOroNrcC8TldRkyYAIEv
MMluMhLyOCoQiZMWflryX20Mys0qR3h9evZeCuhDJ3VK3sHVKyfgEhtVfUNjjUse2efuGBHW1ClK
40f5+JxLCd6elBRaHq96vdNx8gysDRIY0IFV2g3xGo39cxFFFa7jsnJPHaD26EydMMau3xAFB3XF
EutjvxNz49fsZcibdaC5sjY/q3qubvquxxy5hawgQ0LOi4Iz2nX0HSY8gR7CG1SbjmwGQcfbOVx+
dBUWbslwnO6REAq5JUWyJDOM+QTEd8QgXVhW/iPraakNKOt0RWmXQsqBhAeutcicfSInlAZj5DSW
PuvAayWZSl9g7NdV1iqrZCzErXJdqXMJ0YCcmgqe6SoLFrzoKrKqKkjvaeXi7Mv0s1ph7ar+jaTR
aTqmqaKtBbFyFiQJj8daWJdi5qUZwJU8gf/oQX9ocuF9yieM5MFC8p5szGKZca1aVGlTCvNpGQzr
UAlps5fKznRhU+UMNBmi1pLkF4oce+z391u3cEitbXxlektK/FcTY1t3Oes9sX2NXtds9UZoq1ZS
rRXKKfL2iNoupnWnYAasBzKUSyAZagn4ddXodCXT3LxMMIpJore6F0BqwfhpUuHzVDiYwwI6Zs0y
bysxxc51Nnah5ktSC3dcaAvXKAC/ZM3qyCGOMd8tiW4IcC5hGpJ121LrfsDDxZWp1CSsKtHojQzZ
srT8ZEymr+YQazzsNrnzU2xs5UixY13cYahX2JPSB9cacGmemNf2qBd2AjkctHndtU5xTe7TEDpE
L6hPHWFaspoRlcO8r8tn6Z5fq637e18vAKwNXaysZ+S9jhCjWtCAwtHcJsDoNZVjbtwiwbrbZ1bF
qhajya2rBUvQYMKBlyackzWha2joTcRaOQ2FtEV+h7kuXo7UspDEGwKRbYRQqhNFrbLHCH7Z5GN+
toyu3BcFTuBN2zRHw6Dm1LtpzyK82FOQWqcsBgeJwdbiBBdGssGfqaAaLlYFskzUbhRTTlwVLT/D
z9ALu8ZaLWIOnWKyzbo0XAFHu2NvLM8Sk7I7ImVsJTnLXbUnoEs2+eLGaqb914UAyFN6rtOl27LC
bdVZTxHdjJ/9KEtOkpSC0yrAe5GnBhhFyzXlW1hKX1HWZUw5ip+Wpn01VUXgCOUvHijRHoqd6Rta
8jNqd6hLJswvQXKvmWPpEgFt+aoZfMlycQqSB24LkD3LzMnaCPFvz1VtCaK+kYpIcybrbrFUZq0T
dpWAk3xCIYu0kAzZQmWdzX+Z89JkkX3nBwvh8wJ2qytTSAAWqumgdB9gGE5CIXIzxg3xAcY2lTrJ
kUj5cBqTFPeKYCyiqMSttSifjUFSSyxG6XaqdKzsSsmT46Hf1EXS06CzlFBHXorgTzKa8iKqOBEm
mMR4RZUkKzyGydqwSAxUWTcsuo3KQjYSKveNNbewnh7fO9LBdiRJXDDHdMKmrvYZygIn0UsmhAv9
sNlCwxq1e9go9UCcAQaRZfYdSEA0atpxlkdtXRo4mevalNnpYCkkxAhfGUJiEU2rD+TIfjDM5m5S
+Hj4ZevoR4icywMV835Gjidrjtb4g+Z3gS3xXnWgrAyGLSmeh2Fukm80S+XGFPRshWEnonX1XZwF
c1dPHUlE8RhvDPVYArIoAiuOIFxCScNTgmQIR5BbbuSsuSlGQG4ZvIdVtYhkozB+mlSdgb5S4ygU
Vaz7amdhvsMhG7WfCmwN7C/GNrjvYgJJi3NgVirRMMoXNaX4nTXqRQvE6BjNtelL2KIbA5HHdTxI
HpDQ4OP3w/3cq5zgNsjoNXWCy7P4lljlcRn7yc4AwZLqPh7rwucOOisFU5Zs5SLf1GmbbUMxbDak
qF6UwphWcs2itaSkqPHR3DTC8jOD5/FN+GDTN+YtyLADjEYlXU0ptoK5JUzUAcoLToHrvG8/ZXzw
nzE36laMy2B4DEp9zPvmmaJq3pDxBJWgyF4LaqQ56pTNYBFQgRDcC4yUNq2KWlYkAlEHXIIJN0Ng
XwcPc/po24jsov0U0BvWGgLzNqUVWFBhSCFplBga7KHM+Xciu1dMoXlp8eVzhKkS/Xm2PgyIa46o
YzCpTmgPkG71hMt061ould1E1KZt0Yt1CfBbii0CQMOIOzIpLeJSigdrkdgHDewcMY/Ch53gHKAx
g4ihdNWWFq0O+nLOcXA9ZkGm+4nVkypRc5e3lQxCExXBIRentTip1jajlt4MGSpzvWrhO8k4eA6Z
sJ5Cn/dBXy4k17k0Cvg2c3S0kAxGCfoJOZSyVc6ckhHU1G6WSqVVFg5Jiamydo+2V6Sl2nRFN/om
Ei+XrAUbOcgApKm/Zdwr51wia0Vuo00Bg+qU4w+Zz82w6fW0PVphiPUB0U6HkfsyUiZpq2HYTm5r
gBECXLgoPUad2jttpsX7NMAefh46eUWgEKtVISbOY+E3757ehlBhYNeRtsXecYxnSkWxrs5lmJwU
GdB3UQc3E5Jhx8kkY5vr0gurSlxXaX8Ala+dpm70p0BnOBE18lNZUKMEI+SjIWUyNMTSV5FUxTk2
Wm8oa/XdBGhxkALxltB3eEWdK6/isO6G367q1OcaB9izmXRE0cCfoh8mn10Js1cti35LXR9+S6IB
dG22SKCAD6sJtMLxMu8HQVc2rTylB1NWV4s1Ve9sgwUcRDnBG7wk/k9pQMf72ThiTB/6QYhn30Q+
YijV2UZglB7E8nNLQlmUL1xEIt35XCoEFAwoBGFyKseuYf8Ikk47DdUyOBFGBCVQ3qm+H2Yxz1DL
NtNZnUYZfEBUXxZY4yQevaKTs+49LrYaY3aeK2Vat1P1l1dp7ZiJUes0/RCK1Hk6j5YUHhtRzBk3
XHFKVHdAN8ZOA+d0TcQMwPcRzsRiEXlC2BsurbW2qdsmRgSAtm0hzmtp4NImFLXw4EgCUjuaOnkU
0PGG6YekSSfUycIK2Wbkyw0kN5b7D0NaNCrystvE5RgSWtmkWBKnOgqqqF2raJ2e0nz5q7i+Y3Mo
nlWrV9Y1fbSdci/jPCaexonlJzFSOKvLiP4xJtULG3OILarZM1pdgl1OqGcUL/EeQWN6lKV92DDc
Ljslh0BiXbosLE+jXjbbFHt8F8VQuzP1QDwMatEe5TbbiHX5pGgC8DPKnI3ZNBQ0nebIBhWXZIXK
yzRbV8D+bjuYpJIgEbDnMgye4Ai/qqM5YpJfp7sag+SL3HLDl1hbu9hRg5CB5h2spAT8kxHoTpGc
75nR0mNVwzq3JFxPyb26lNNDFKy5dZ/p+4cLcC+KhJ1iQN32pexl911EyIBu9TCGeQe3aWSApWWY
M2fwSa+hUIoXK9q2+gqxVfadAk85+iS253Y4l12W7TPEBTSeqfQGMREBt9R0aMGW8Ua/OIyHoFLN
dyXpSqY/bIoS8A/VocF0iRgcMMv+s5gSqIt6pW5zqf2gIxB3csOeYMWKJyIHN8a53HXwyTkrLE5p
NkTncVKeS5NaT5UiEJL7wWRAheVGf0nYv8/IIC6SQpQFHiFbNWlhESVSvBvIknW6Gr1RS+wELevI
Vcsh7Oi3hWUc1zg8roYhlTa1pSXXAGKcLuLzyrro5Mqw7HQAjPWshyOQDDaPArLAylLC1yYGdg3z
FjfPuixQMOJ+jNa1+MgCChHMOuJLXvTyqmU6+spsG5reBWRPV9OTnEO4yzsyAIzqNe/v3TPuAs2w
FpANHdRQfAkYaP6VSs0WaGhnvQfpG1osCbLAVI5MhS7pSDFkdsFMAFEUuGWfH8tliKmfaNHLtBIP
Ilg/Xuj9E3ExDd9rEd+iGninNtGLjXPjq9Ks0NFKjkYRSh55dSBdsiFSPMVxp7ZYhBMtODe5/mmG
BBlF+vAkC+GpiSDc9mkxrQK9pWkLeJlGzS7abJo75vTkrSdjAk6SBesiw/hnUOfhMqIuGdEdvOkN
wGeaxhcJtSGDElm3uSdReQQb1H8+LpD6D6kNqR54aQk29TgkmmRgmKqKB9yY3NAVmAe9ZWrd7PSM
C15KC/Gta4Yeklpk7pQRel/fRsYqE4b8UMWYjlea1r9EXNyAvekrZKpkBXxIS7WExqZqQ4lQYqv6
mhkRzbEk7iP8XHHdsbStrCw9jZwOv7NlVK/kyrcJVeilBcKhGtAIyDHMBk7FOF3nWccvuQt+J+Cg
axyQvIrbbuNYD7yqgGNaVNhOP+ArvcEv3Zz/DEOYJldRYHZiKiM5ONz1q7q7qw7iRCFtDV/zWB6U
bXuPeKklgpYfP+oV+x1ucbPfYG25Fkto4VkxEUQ/zogF8vBj7pX4JauuVmWVr4MchNdRGeFcJMkF
s3ThhPHBqoqCZ1Cded+SZw09zzIuaRFEr9JjFtFP1XYgMclC9/kcZcu+szQDOCWdn1NSDgVEZrsm
g4RBm6PsRgNJVGg19dsSMMJCXFDdA/hwNm3AHCzYbBgL9Jaf9rTQGiTs4k4vX7RmWhHmZ6IvybDW
ndFBFgqT3BmquTdgLOgz3YVRqbXlUS7zP6AGc1XLIgwGeVQ2VOTcEvccySlnwB/MAssMla4jdtPi
9xa9LLX1fNAp+J2qHAfqO0FaW5LanYaFlrdKQ/l1ZvbQ9WZ/5Y39zU1juQv0EK9Po3FdQEOzcZ4O
9tC+O4+pJgPWoNFPKYxik2SDgcDMIaTgzdv+j9MJQBgSDD7HxCYXeXrfiiXlTKernmkreyQ/2i4X
tMnrJkyH1dus5elzHQrNM/VbaItCFq20ivpoLOixx6XDknoCKOuIFOoVsX+BYkuLSwjAhdGOdCQK
wu1TIzkg4dCYQM4fJOZIh8dBGCSGPWggwS94jjHZuqmtYWXGy45zlW1h60nXQNvGfZ9eqjZQdkE+
saZJtDW6oTwv0lNnCfJN+s7anlABK3yNBDk84Shym3SrcjPNwIKbmNJT37TjiWSJPQpYkpqxvElU
ewE38IuZEnVB+MqYuBD9tm7ah6PBTkwXdmXlHj5XxfK5V7PPxIJ7OSWVcoMnFUGyeyKkxiBnWAp9
vM+bQ9QWJ0O9p7lZENSGaADjWZJmJ4XCtq0485im3PRF6tfqYGChaAzvdBbSBuGYsgOyC9fTJOW+
NaGZabKl8Cx4oAAnqUoGnwyz1pPDoHZLtHOozZrXCFTcYdj9maly9LL0Z72Lcg/h/+gtbf87VN11
riTTndRyPOBUsR1KRcM8LnwJrVrExbXD9X0WFpd9wlyNsjr8t+Dy/1sjUpV0hv/Q07qf3ef/+S06
MOnjZ/77r39sfj6j8h//fmrz869/IOi9/8a/bUglSfqnqCr8I6mKqOt3w5V/G5Fii/5PGMaShrEe
8mPk5Yw8u+hf/1AtbEhFlLgmClHEDncvh7bsH/9J+qdloVJlIq1prF+i8r+xITUk+a41/Q/fA0yj
MDPgfeFwg3+gYv4/rj1EfNS9ZgT6UZqTAQJu6YxRHJL3tDARquKM3IQskrvt41DF2BvoYXTVyfvc
ZlLcEud8f/g4JC1zMuQCkFpr4lMeh0WI2u10Pzx+LCdk1HaRRX42ysxNG4EQkPuhh4yxjRX53z/+
93NMCVfwQGArhMSeMZWqufE5PB7J7cSTEL2AsY2AAfnUVNsqMQjjeTwMakDdcTCY15S3pdYbOPEN
OdR31rGhmWvamHMALxID9vo4WWOMR2pu2SiVoRcacBZBTolq0a1w9Dsz50a+D3AmgtngSjCS7DFb
LnSR+srYtHP6ZRU6iQ2kbG8jYvpIRYyGLeuZ5NdyexY0nmruvE381WBmhnV1BfEcfMHgPYWJ+dLP
1gZ3PmxXxHKjYDJjpy0pxZpmVttpsfLMfjxs2Ygzot+JiVekCQBbaNaP9ylUOrS3+ztmAzI2Qedj
BbtsHwdpqaOVOManCf3sOm7mdUjyzzZFM3VPd6rvI+yJDMQM6aAv6ZRqn0mc7iKSq8WuNTYy6DD+
mtUmDEfKRmPaUN485XlcA63n2+7B2b0zZqU7Uxd/dexH74FC//cQ4s70Hz/OdwquW4zJZTKl3mdP
K7ePg3iPDHo8Mu6RQY9HMr3LOkN4Z90TjB7v/HEw7j8+nhMWHXQ9V4nMGrLefryfLkkGP0zxZlhn
T1BLJRtulUGsWZg49UXZS60roXV4kbUnDCWmHybrUDbv/JSOqEkfRtcg+JIL9p350DAdAbGNY86f
HciJ8FTDpun7K4+sfmVBqHpFxQO5ptX9WTwhvbHHFmuUXWvsIKsA3xRv6Z/k4lB7Kw9R7CU0iCSN
pxtYrSVteQvlYSK986fUfJPpJBPoJu0ZD9lVBLNzG6GhderdhMOsiKm2TRkJ6WuzfIkvES7bi4Pg
Lr5i7WPApLHZtXChRZSwwRGE6EyLOO3GXdK9oQI4kz++VQtP/03OZEMxCkF3CuPqjqfj5vZUPCmJ
r7/qPbGR96+N+DYNRavq9BP6j202rpKcz0pMu7UmLy+jpCAXdbJrw2nCY2V9VT+IH/n6TsNzfNFf
Bcu2Qq/bd08Dyh68pFxmuku/UmuHwV0qH+Z7FrAd78oLIGF75Xm4q7bhfaYbdDQ7sJqJ1DS7eidP
k4DJjNiTAfaMywgooXAibs0hUkKlCbSnYTXH54qMBYRfv71uj813kjs4CPKaeropawcVNrmHHbRY
bFntDgwawr7liJ9Vb1tExmZee6QmYmOeqMXkLfKe/qqgWjnLL8qN6lHSWENsMqrh4bYXhbzn0Kme
UCtsmMGKhQdcn4a+zr15rcw1I6q7/wUZyDlBcl72pDMFsLtb8WW8FK+Wl50SZjEjWrGd1bxDUTDW
hPoKnEUoFsGKGSK4hMmKNHwbsmOlL+YqPmSzI57n2s07t7Bc81nZC29wLvkwXLbqp/o7Pcdg9jt9
CyxGhp0z0MLKNONu9lO2aO4gnK6S75wxAVOWxM0PssJKsVZfU3wwbcYk/SUtn4Z9/Qov+YO4wOaN
SDmGrVxsw96siPGxCWfAsHFxiP6AIscFpWW+DOMeHoGx65jd60740ey8eCOSs/xM6GzMmXCwjyXl
kUAVyesuauQuf+CCMOptGQWjZzjpVv/D7fFZ2bW/6g9Q92f8Y11Yd+bW058wAKtsRFj58hJka5Tl
8uiK5a46t8oKPFm64XNXO9YWmH7MHd2yUfivg81wmguvYjvQiZOzwWo/89Irs7XJ9ZD7FQPZn7qF
NmZX7s9wIGl0OJCMrN+Aoxl05/5wsFzdk3OXSSuybCIz3mLsZjwwQzw0DbvedS5I76FbyHpgzSCc
eG3+FYs/v4rAcuSpdG+t8s7aAabLvGjSfxDmZ8ZVY8iSuw2BLxv5c16cchtzS7Hl8ucmxtOL17xL
yK3XyU8XrnTAeBvF+xUBNN95+0nory99lb+0KdCoTDp/+Fe8/rpunORtftH2MKlZFsdV6KmbkaAT
9JCO9hK/48Q6+iWmF/b4MST+sqnOSUcsvY3an3MZtW4QHEVxUz0HW2joRbfOzsJ3Xd/P7yh4nHru
veJ5itw7YzNGkGtP+/41WDYEBov3DCLXEnyTz1Ha+Me2WJ1OO62H9L8u2OhYd6Rt9pxwUTKiELzw
E9FIhLYMui+0TzzFE6R1nn7h9r7kh+QLnM76Dq9dsNUop1lAlF9TTn1ZsyOSv6e3cnhJ6kNKAOUT
oZOT4PNnmG6Ddc/C3hA+kP5TFvhlu2++6RHegoNFMM18hlo9hG74Ooqw/l81nRShBksB+Pt+ma86
6RUWhihe2ulkiH9MgpGNh0zaWW1zL1Dp6L08+82TtTiAQtvyZXqrYkwoHD628bQ8BcOH3P62LLLc
vTVzOMNXuIXwZ2wtxOH4AuZn/oaKz5WI1qb3WSzumA18JXhnEEKJWsDso3Oz4CMabgB5ebIN4DX9
ZRv+IS/Xx/qQD8b6L66ozbbRd0jiif1MVuslzN5S9SAfUcTHnbMcxo0TvDXo6qHNcM0i1MNsADho
Cr8RNBMOk+abggCh3ic9Xc7Xi+jLJSSlc9nshNiTusMwrnh7ZFHCnoLLJJWHFD3WiTcr9Rt87DFw
sV+IRJnwJ2AZAzW8GOlkS4ja3q2tsk2u+m5eq0fltJyCF3PLFZ3b0k54MzqvZolJ0WOITgXZ0Ec9
T98lxG50H3ofqzaDvuhJwRoNbiE/yZYLGRnhT3DNPEwtfXKKfViTGWNEHx5GgXFtd0yn/YjXApqm
HamW/ivRIJxB7QdKtxr5gbye7nGTkPNdcEp0dNjnMjsQce/a6dc7exlavujUXx3jEwENMSHWjCug
m5PVlKxqCbE02+dqTJ6X0u+1gzSsBxWhzUFnNFY4cuWF2aVIvRAqyt0U3q6uLEQv9z9FCM0pAoWj
urWtTfVbMrR/Ec444UhAD2y9OugwyeV28hunFzmBLmhD6mPY2aWEzWEM4Yy1p/UuwLJABEjt1bWX
KDsrfTUATmQsfcES7PhbvVUH6z1HInDh2Rm55i7aTcLRpNJwzFtdubylq0zmhj3vca39Qubkivvs
OrcuaUjQQf4Ew22OobXR/WbVoXFcyS5abq/46C7CargsXgjfYdtv2tO4U97r9UWH/PyLvceRBDrz
hM0d/4526rpYYZUc9W4yHnI3fROJFn5uSoeAA3PHdwRZbmYuJNjxE9BcSyg55apFr7Ahy3ZIX5Uz
/sANfTl0bLgqQHIr8ct6F299extGr3lB3ztccj/DefNp3lEr8S6Y19HRQl9ZMZvNtsR2MB++wIK7
zLfx1rzw/fNicb+rLjDAmiMbB2ldTrlpn8dnunuu2MoF2ugmRHjHYmu8Si/LL9I4aE15cVhemi1t
wFi5OA6Lshd+9+fqU/XRqzyCnbiGXFEGegQ6XEfXfhM+Cc/GDxdOs5JexO4GkVx7lQCf0Tp1Dk2E
Lt7MBRzDYXAxfEr0M68Zf6yy627dDFfEklq5gn1V7wzFlzDnS3047HvkJWiiAOkROhcfyYVGnhl5
23vZukf41Htieo11rx9W+mC3uT/mPubUyufdggcxz6fX1qfyh33awqQx95VXRmbRqvwhe3PVHfuO
kSVW1S90VfWpexG/cvjnbybDcz8tfEQhxA627aEKyXnz85Hq9jxcm2sjH6TYGa5KubLSTfoew+qJ
uOrrM1go+Fr9lH7z4WtM2068AMKAMHOseFufSZAgw63VIR8injrKoivEW2xX29PS2vyvpe5V0rq4
qt0GUl6ReabI/MlOPmaojsf0FNx4Rz28lSV2ivBERsRQuEmHw7lr/SF0C4Qtn6VSgadXTfxkVF9T
vu5/6sIvx7eM+EvF7ZlL+1QT0mnc8J3nla3uxwWdJ1mQ1JwRCk67URY0eE1rbrWH0nNE8F9BfSol
c/s4GHeSscDg1DSbj0DB0meILGIme5i3j0eP5x6Hh+GPhVk7eahkaGcd2sqqx8WuCxKX8c8IFSat
qfZpl7dIbOj47o9Gafr3oxyOC/7s9/+SqSgLGEfsJkuMRe/xP06agq/9//jbalWRG4TTid1payMx
nToV3uoGex+5oFIE06xcoaTP7O8vKJv3ZlPhq7ZiTPqkeYtrVYd1wuy2QdFsoaGw7T8eKhUtPkTB
0ZHPOstt53bljdCF31gmkMoRD7RoLcujE4fO3eClYdyMvYdLSDSan4lX5U4u7l3K+As1coediLoZ
jK1Z2cUX4LO5p+NJOpvcPzoJqPnvcGsJBTT2pYxsgUmhTTN5GESk3A6mHJYOf8VV9WN/GGzDkZ/0
J+UwSwT57ATTR2IMi0s2vPy3uM1nweuoRS1cQKj1vepGjGCwj5zw0L/L7zRIy45Pf0ywDLWx3Frr
tnWZI7f31ff+UH/QdSJRQfOMo28Mlcj0qMeqwh5uNcObd/IqztKH/tR9CbMb/mIfzRetvpcrY/Rx
kuLcY/aeaVga2PLv8JMwEIXdd9W+TFe7EP9N9HgaXbUjMvvpq/CLDYWHRATEvoN7RJXktH+C7HRv
MHx+I1/6SKj73o0LIVp8daY9H+Hs3Jtne9Sd4L39LT/qkPhzB7IMIwlpx5dX/1JcRvxaCPZBsJNl
y6/N0xCAmWNY6mJYoO2VL5n974KBKoGV1MMHgslnqtjI53RXnT2fZwRya+3SbcPDiEjtOCNES5Du
2MDVxWyLPyPZ44ltpZTsXbJGiYgmNGHJcwmzYEbAL/Gnliv+Qm+BXwVMOdxONmwcNxAKJrM9+uGe
qxLHo+ILxxF6quEW8XUi4LgJ3vfkTKxj8T54NhxiqDf6ZmFwcwj8ZvZaP94qsDzQG9lY8X8hilF/
+KsYzi6zU6xxUWgd6wsdj/DURV7O76954ipcayLdDioGPAb7+5X+WdmBo0g7iYXlKTmFKEwYWRES
OXrw6tT3Fpucq4ifxgJVmRep1tmtCejwqansO/NO9jM28hdMjyRX3YY71QthH7llTQ1fX1Gc4VnB
ZWSqNk/pWAKulIZIWMc6iBs5sad1/5KcYA4Zt3pL7Oa0yk7lR/SEv4CCFdMPToqXYPAwnAtfuoAr
0+G8WN7wRS6hwlm+zSOtpR578o96d952JAGKnsPnYN6fU1I/yZtmPd04G2QK+dUpABB6Jx0jfamg
5RzoXvp7EbiOP9TKt2gEUtbgEqL5RrpSnF8qiPmhy2mvSheOFyRiEsZJe9fwkV/D3eBB1/oTJH/1
yqzuvnHmDoCZIF0Q5wdPZeQln4jvkCSZf5PqKMJBazYCvfs3xR/tqb6qNnewjDHxPWXR0+hQ6gdi
AEYAT+JV/DPz1bCnjxRDZ/xY9sHwSVIwaaoQbwrm89JKr4lM4Fqn5/T7T+0rXxtkGgB6gE4mviF7
QfhUZM/azRdfpw3kXmAmZDHSGpJmJLojClCY2Nzj4GC34p2RabiselIVRSyxvelLqlxph/rojre0
Tvtxv4o+zF9QBEwknrgwsCfiNgQA4oT3F1AB4Y3mW/viIonesA+ZBKf+L6rOa7dxNdnCT0SAOdwy
KSfLkmXfEI7MOfPp51PPAQYHGAzQ3m63Rf6hatUKH8rial/tfMlh0SR+BiDxAN/H+uO9ql30KGVG
rbYbzu1RkKmp3OGtkqHlcUg+mQYvBElfRt0F5UrO44fFLI/ostABx5q1txS2pGEXtSf+osBsP+bK
Z/C8Hw8JT4HrO3T02DH/WvCvzDfwnP8ghhDb4nwlAPuEkLQP6Gddw22/AhMTUls9KL2d36Gyr5IT
mhrYdctb/mG9zNoxT72xdyUJz/hLlr7iZ1W8IfIlLHRoYK0f2ukJszyD/5LjFHD3Ag6F+0Dw5auo
OTgnvJQcejQOgA7gBDjZ1PvlDQLAdlhjRuV2vM7SXi7AWg4sBN5u85Ne2CShcmUAgmpjUcit9PN5
lUdbi6g23Vbc9iZ7dC8gaWsIq/Mtv2B0XB+q8Q7qxU2E4xxCODY2V07zZXjGEQQt3ilv7N1OtOdD
ddLP87m0bJ1ELk6lfUuxUNr6VvEVl9X0/HGXuHrhPSK/nG/PkyJxoitvni0nvJG/Z17iBGIF+53N
+MWtgWA4IU5FkZwZonq6K2/oMs/Gh+r2FlkErviLDOepb053whdaW2gJKO3maAtP0AQJhXFv2CVl
hHUOqGIMm7MLHLEUfv89b14Mqk2IEY5ovhMr4EBxz+1S29FnB6vqBPVag6NI+nBNaKZtUISU6xxL
RtlDlAQ1261ngrtXQFjmL1etOTrxvBKyh46NBk8BC/zKJ6rWkGg17e51fJF/O17zle3GwDUfPSBx
sLtEcGXZf9LER49/UFVdybAt7lc2ioxfnB0dieem9ydRoGdb28UnLowVk4DHMwDhMX+MB3YaBzZS
uKTnp9qxdMiSm6jtUFkgV9oQzYlCk5SeotzQofKsBOVGtTAa3rJm1+I0nKxU4WV4HvQK/S2/O89b
vbbMWGus7fYIb6qdghzNMwoXwVG1bOrewSisnnwzP/Wsxp/Yoz32CQ+UQqyJPF161RFwNGscwpTW
a3qoTS4nyPX5mTlZsBbj3R1ISJ7siD+sta+MOgU9EGqx4RBV69A4pzEejiwFukqu7fRZGAmBE5cO
qfMZxlm681woKnAK/voXmLMtzId+PHBt4F0W0ycH5L741pHj1x49/T5walFDybvMQhPrjL9Se8U2
qB3oLo/ijUsRUBAHxuGnvLThplwlfqydeSnKm3oLL+FN/YEmbhwHTKeANie7xWfKDtcWMkWwX1f6
Ts7hrp2coURpsGKPqlywlV2uwEXwSxFvJRsTxTlL4m38pfaqa7tjOOR0oD4vaug0J/QSAyQte/ma
eBSUc5fuVStt8z7jU+sSRB5cWg6SJxyd0i2WGzRa/viCK942/0xfRE//qEtXR/SLxPIfoN+PG+lN
88c/q1mHsMB9YtSw3cKa77sq1zj+r81Pjl+VZXnjklxUX7zyYIP+uXfb32eyAeaKdHEVk4GD8MmV
nm5bR92ah+ohSXb4pxt022Tm3LoOYwnFMUUMX8HviLcOtpgAFXxJfQKrIpAlRJg/Esyd+ANtBXtF
/pV7t0FT2bvjbfTCe84OoMAbufj8vFhjwZHvCsQMfxEnsEUUjy3iEemBA4NjMvSXt9Ne/uPURa2I
ZwkMih2rrLsWP5isBWTguBA5oI3s50tneAF21TYnOC7ZFThQsl0Yfoy/ZD9vkZ2+4K/gNd/8kkHt
t90esLSqTrzkehtsVEq3lZYeZNr2D/NeH1Vv2kFp9Qtyqxd8U1megDr9H9cy6pPsVb5Remm7lKZk
m+2lk7ac5xlrDL5JcSnOXzijGmUto4pjQFYinXuWGYG0C819VNH3+PC5xXJPazd8WV9sTgGRwRuL
Rf6RO5fnZ+PAfQ+2xYnd296mN+TdbCiXx/fzkb0u++ba3jgUE/AT8Bssnj0q7I36vnxZb0u7mm9p
6OQf3Euaesp6GMjfXDSU/8Fe+WDYHuk785vqRMBErFg1ySZ6ySkfXrVLBaBzTWV+ZRvHfH0vv2J7
kr0N6/73GXG0zU6InC/iQ8P3a4PXa74vdqrhoUin3SshTSCXwdyLYn9TedYhhIJhR+vJU09lQQWu
ecld9hWPvbOPPWWN5vFs7ab19DI+pJW5h1KMPkU4zk8ners7AYkzqIh83kaDbx6FlEd1gWhc+sI5
YLhyRmKoi8Y5+5IaaK1ryvdQoH0CczZrTE4cGhKUkEblNfWKFa4WTrzXVuQ9Mw54FWNMil2x8wD1
FfiYi49WV+4dYtsh+giYfRCPuCkz37zic4BrFJF4mDmTygitCCas5cqnxTHXvbGFSF1xsKZgUaAN
254SWV5nkkeBWHnjt7Rttt3HCPvHR18mPyZHR/DwrJjJWNNoDk90fRSmL5gbSB+ap2/KGx3fjoEA
6lrbuNWcRIfsWEWbTIR+DOH12Wq07yJIK4d+uMavj7UjfAbr8TH9iXy80hYO9UPo/P67u2PWgj1A
dqkRqcEjQ4xzN3fiF8AVDvTqG35P0ip6me5j42mdD3RR/iDuMfmtQPP1ZyYfshv8bf0EpWTMAABw
kxdORA5wCCRg6NI2P7iaHHnfiTT4wCkfWuSIe3Cf+Tove8UzVua1foRkfDGCohgn9TsHjAEmeVHT
j4FPFG/GRzxeNdW3ZocsMwQs8h4k/XuN3yuI0AuvrQ5sZ8gA3myMfUzJnYHIOUbWCwjnT+cYf8qd
oUcQ4nKJnJkJ4Do+K8tBytyWZeGgVqrNGxppLFNJGY9ogzPId2uIz5hWCUTGrdT1mDpiYWeFOzNa
XZnflS054SMDH1OdBWQaoj1edY2Lc8L0Is1uFFBpIIOh7aTFm0/ZsYPGy4Y5m99jgzT42SBks20g
pTpwamd0O/R7P7NPFrnPbPFcHwl0xzfHk/1qm7N5KJW5SMIDPgh++dnfta9unww2Ir/wE+Fd1jyP
3/SvnO38r3s3p+dFxaxPX7XbdhcdmLGGf8prsrJe2+3oDDT884f6h9yPYccSP2ejEfSgtWb67LRh
k74Ewnmh7a+fM84lgLSP8/SRnxjhAfgIit2ETIlcTF4byH9P/tHWTPFpcjR1T6QeQzr4oBl+2YvP
YDN+3lk36QvLxsJcS9aKoSUegoHhoroXzNXSPtR0Uy8M3RzGRDhe9KsiJNqDOoKZqOlM+B7wrl+e
WSLa81+1HsqwZWqaw0vC1VnwuBaIlDc/KY6Do46cDg+TDVaq2DFjU+Aw+mYDfBfvOdia4HJaFtZF
01Yx9PF1c0XTM5sUMHbyjUfA88py03X+idwVBwsE2SnT4OzEgGO0AKWZfq5pXGovYC8eE/9pG3UI
P2TOMap7TyaQdM3bowJOL5ikLNLzN1jwtrggJgD/lO2ItLi97PWH6JRoh3bY4AXBhYijAkjMiiP7
yMelMk4eVMs5njgTM6JyTY1mfRq3HJule/oT6siOOHNTx/LMd5AAA18dWi9gJlL29uGR8Wn3imm5
abgWtjav9PAMFK33Bj4bgEnyVqdHtvRY8gk84Xf8Rlja27IGrxhXBPi92/xjCZ7XNzdcrrscrsN1
PKq/+QUd9rQxvkvdrr008md5EwQwFFlw2oMgKILLuWHZSanPrH+ascrxusYtZp9F+zyrefmUva9u
3fhMk5mXGei67e6bC1Rxkp/5VpqeQE4wxruHPHXF++hNJ6wiPZnJ1EJtU4+2pXgJIgWs4ujD2Gms
a8GObrhgXlOcviQPw0KzWEcfGbrQc3UrS9LU1gwXmDhICZidbw0bKTnP491KPHh8sIWCkGKDX8Xv
v1JwnpUOvOMyFmStq157mA/FBqnsGuiItUBlV7nDDVx2jnEbs9MrrlycpSd5y/Wo3hW/8ds3bAQq
dJOtM9wQpDUQ1It9DGhMIFUyeE+x0zW8L1cJB1nlIzbRpLkdYwhGWWvMkhjMGZ2T4FCG0TiTKkPf
hJG/NCQ6bJXoQz/qXoskDOKv0zxiyAbJDc2A6sWfU+YgSeB/KATV1TCfGZgzMBoh+houkCXlhsrQ
V90zPF3uIBceY6xHz5jyJp2FTX6qX7MXLnV8OPWd4GKo8sPAKKEfbWxlw8AhdjiLr6J6SrbjSe9s
/q3sN3gT32Z6XwrvTf1erBAouYsHqqN8AnZ3H+D/1RZNHmxbedd8FB5q/E13i698HNUNJDTp/PRo
E0Mw4LjWnOgQnqZDsZKhTwMqPSd0xAOwaKjtstfmla05vbLIOPDk2teuysPk4D5NvS1tyIVS5P1Q
votAGHcdMAY50+Thd5lNzGQdg/AysJvfQtkhajDBhJiVcUXz7Cl3chzW11CGydWcUn8OPI3jBUeP
FAvSbWJujOoghW5kbPpqBXGxR1syMcvAetvD00hPWf02doPMHyZ5ZSJTgu2YvqHNAVPcDcJROnCx
NPOW0RdPz/g3j8MzDpOaFMolXdJ78xtf86+pcIpfBsIXfjwr5vkStm1kQ6ktaZTe2l3z24gsEa50
29jjaqPa5gs5C3w6Zfg3WQLaqm1GgFhlDKB+r7wdPuPTw4Qy7E3e9S4SqBM0IUfcmS9PjUPjGT/4
ULoBOATWwwwK4VEmO303fM7fqcQetLF3XWEqdGwmu6shja7G8Y6CQFI81BNR6hWX8DHgoQmyaxyM
lchsRKS2VRl0rpbeRZpOuZEzs+voZu35C6mbwlRw1eAuwUSH4YnXbzX2KZSeL3NXYZd+qW7I82Nf
2HA6iD4c6qbcW/hrjmsscCSPbVC7NUlrr+oZ148XpEDtNxrTzoEWcct+of4jD+Znym/8e4PPZwez
OrRv4lq5MVIU3PIqvOsv03uYrKWNrK3ISfpuKVF+8LJEaGRrNyHcdI61YrZ4M+YVR0Z7bbbRZKtv
4ZVDQRefRDRNxVfp2aQczcO4Zs5Q6Y5F/qvk1H58llbjd3ruGL4J554gWVh3N+VdZcgTXzPVrW7m
14ypLuDPrn9leLLUz+fZwBu251d+RndpLuKXuktPFp8VD3UGnP/4KNN9+cBII3yOWluABnDRK0Nm
Dco0ETQ27sJufsXRAQj0KgI2O+aJkU81u/n+8/MpKABhWJNrRg32a4x2d6sBhZyIf4jfMb6qHHjX
5LZc4QYUVLWc4HhF9RthcGZ255fF37H2fxkPFO+WVYg9jtvDXWA2es0Dl7Eyg1t4U172i8u+H13a
3bNCnrh4IQLYUEhuAJa77pif9KOA1JnpFx7//S72m5fqYm20c+rW52mlfikMDEcbWshOXmtn0/K6
R/zG1o22sVtcsuPoMl3EnZfYL3gvwPKUnReXfFmUNY7skzY4G2t4eMAsAPMvCodH9fwQ/Vv3MRx1
Pi3j258nZBvyqplSLm60EzR75jnTrkd2cVPX2Yseenvtr4527C99jU8Yll285x+wmCj0BFzgNBt6
B0Q3li/EG1AHhojGdrko8kY/UWKm9au1RRjO8cnVU+9Zl9U2u+EoaHzqX3ytxxPhlyOChSK9ox7O
qOzfmgNuNFRsMRWRW8vnsfMSJjUzzo7w6RyObD6hGq4UOtvaAXYeo+cSEV+bC7xPgZEbHXUOWv5J
9V4prwNF0uJJ8gq7BAt7m+96z0+CLGsituyd5j5edZgvbITiOQk2d+oOExjts3/NX5Md65Phddnb
Asg2RMxrdxC26Wu/gUWl/5vy0zW+yPtodscNlXrF0cevyI1JgxitzTdG2HXqFAfpHVz3d6Kq2of3
Yv+kiIWuOX0E88Y61Z8R9sX2Ap76gBPC3KZyBpJ59wLXPfQ5r7JOZFnW8OHuzaOlBR9dbJ85t6dH
zXQXdGob3mF0CHv9AiqA60/wwU33mhLGeIFYdoHmeune6ze8nKmjM7/65MTGvCwhEZPlo5y4Qbhp
9C2sIRXvQBx4FodCU6oPYe3MF6ps4yzNKMSwBbP75oJ/2VU7j7tmlaWbGCcuKtt7s+KAOfWqL+ys
1yzc6EcRAgk3M/DH8i3Eq9CFFLNLJrRTtuDDeQRmoeqdI0cxV/MKA86V+WiIq74z627uyd260ZR2
iDi4bIiwIKHQLrzQ7bePLDgUkWtQ14IY81XLpj5hpDr/xZZjPZJXGoaOFxmSlm3rXn1ujgk1B21N
7QQY1mPWwYDop/ukU42HVXK0PoJrQ6ktcy1gKOdG4hp/+KeRyLgrqmMirvVv/TuVbQ6diIe4NwxX
S9eM0eMHPVX/UGfGIZ7O4Eo8GRS7uZOexx+Cbstrsi6OChsTI6ZP4cxNh7tRHr7XcFgUFpdKPzWu
xXnfjWureImzy6isESnUjFopTH9r5n9kLuLG/CwzSmAstwZbuYXfU+rJATCHw/bhpMZtMS/XI+Ym
eNynq755Qw1Fr87VVAOnSbBl16yypgRdZu4KeMWsKbQBweQD4riVk33ws2bKKr7O0UJmuL413nPJ
q1bjV1xgkgYKoO803YlwDSBat2CU8DyQF+FZ0YS5R9inFT0v4PA6r7tf5Nq7mB1EuFtua6/tWwpF
NVxH5d4MkIi5keqWyrrMDtgPQqPi5MMIHmMbIDlivaTveRvtK7CM5VnC0t2AW4ZOW3sRd1UNUQYb
N4rcqTsZG5SdsHoUBRrqnnuasbSPVAhdxji/hAvGOVvk6bG+lXufioRfOM8eUgBltLIFbCYSZMZ4
LXKpMIygtpafj59cq/SE3X8u7Ibp0pUv8VNnd8gx6sDcFC8qeiDhLoybcTgX89Zk2sUMsmQwgd/E
Qcm+Zn2LMLpKyKoBrinWlCXUZdRCFAkqrxcwhJKdslv2zNjnrOR1kP82TntLWAWQ6kgKmdcB1vEo
jQEPH+qLdYae1HdwY52OgXW5FgSbwqiofKn8JHm2nfYaJmzpnYM51jfDTf8azv8G+/1z2v+/Of+/
P0oKp7qeS8J/uQD/vi8ywyc60sCH4y+g98Q1P2+CcaXJ0ebf12YUh77RGWcSClAMmqKHgh4WXMtO
wBCFqdP/jwoyKhj1mBeg2m32pqDSK/770r9vk5cCwmYHtP3va6S48J+t59/492erUX2c7qxVp0Kx
zxNMf8QpxqPkybX/97Xm+R+IQvu//yMUq/7vH//3H/5933//ikmIA6c5OlR3UBlv/fumPDMVTrzn
D/r3rZjT0JgkcrodtKw5hcNmqujG1RmiCgHxCr+spMfmqhnbElV1t0IJ7chJh+nyqM+uXnjxLe3n
QxPOlyloOzc0eWsl/kAnvYhPWRZ9WlgZKqrwKYtD5+NbqzoW4w38KDexkHgN+7UPTlMxKauoJEGh
yh4Bgj/bIL4YB0IsZcJhWi1dS0ZJUtLkgSBYGDtrGbTYWUlE1xAkWhrToE3u4YlmSoInV/rIh3Lc
DDH1KYoTrj6de1PvYwZXbT+ticf2s3j8LMVS3qmBDu86XM+m6vFWNknBM9JIamyJoGQNAo2O57yT
pZ2lMX1AMfFjisziTcWv0LHO5CibzfyBKqTFo4GCox/0HMuelYKM282zmJFlDL9Tg21BGnHozT20
xnbkIkxbwOZRnDZZGT2GRN6WsFOfQpKA8UBvVdVa1DqAuaT3eSCFoxHPAOW7hnhpkVysxZC8FjWB
TDcMh1CXf1sROrOOoK9oJX9ZmJdX0SiSEmz8JLn2WVjgGVmsBeQSpC4aM3gaJtwXotk3xFg7BEvS
YiiS5EoEAqBSFCvT1oWxoGM95RFkOwiBc/FjTkXioQSPp/gFx5euhS3WYAjAMCxEy7WMrlY///rT
xz6O7jGW0y9BmUJ4ivDFFrk4NEWb90ZUFqsix9NGJN9t22pfuNNqhbBdBM7AuUxil0futRMUdwm/
XC/O+wcmHNWmyv/EBOYD1sA0TVM24pWhbS1mAQOih1gCc2i6OCErCDlr9zxrsuIzrlFbSLg7Izce
SxPSwoKTvJEaH5FhdOQc6l+Y9B9mnNDxs8QbvBA1f46h16Z8olAF25QjfTrmWg2rpQzWWkRmMNZV
/cZQMAwYJtyM5gU2d2SBBzNTVPTyXrMSPaSG4JD1BkUU5MiUwyzBF7IZo2ZXmXgsLWAiJD9yQBfs
j2CMRHgaKkOejNrV+OAIrP7UPPxJ9AZoLeNuwwKVYQFLtgNDk2th2C/mvDUWhV2SUA2g434XTO4C
sj+cumNA1Kg6roAYJdr4un9qxEB4CFofRowgEgseWsbqKqa0BINQgCtj6UCRIJ5D7F6ZF1nXXg2B
/aqUKCKOsqTKtZNE9y+PCMiTCMNJwAg5NDEpCmHnZrC/i79RSPs9EUGkZskKOtaaijzGvUu3GHX3
lDRJEKKGXjBgryHdlrIKz1DEz6fLcGJ3Ao0LtRyy0p81fafzAIYa9DDvWWYDGQ52OEbkrslQ/Jcm
2fcxhUreUvUVVXoZw8+4nbaSCu9LhGTAERvid2A6s8oYIk7Hnxz1r5PG4SMqGSmXRibhFpSuZqXF
J75Jl5Xcq4XfmjPbBKZqOBSA/82iEjrcp2+Y9t1VgpQqRlPELdhTOkN+7lnBUWPamQCIRUIX4aOC
m6ezeDHUvDuVGCjG6fQtGuL7NPGuS82aPWFOyd+ov9qS3n4bYHBno1Q/mSqQo6DeC13irv5HAZoZ
uCS4J455AQdXa16mXFDfU+BGWWFWSUKwHEaDj6vPdqSIkCedC6c1O3wX4g9sHRMPEd0Od00DVuTC
1HpgQDqFyBICWCJ4hFyIEbSxZcE1A5suL6mpHDqJBOKhLhu/wBBM7maPuOTQTckhtoNGuWY9iROy
BmZoTKVByRCjHl4a5DcGaQFSKB9FuccFtL+VDfukX0rku7gFyAb4RBS20TGvaEA1hvaLJtrkQgG2
080ZY1XxcznfZCF4wcGPOUUtpFu4iHWnEUVCfZFgv2FY+4AjsjQfYgpMGeSYHRCLvJKSucOOY8Qx
IbtZuPWhje8/OlIZNyLu6Mmof2V6/jt3urVCJUwykQgGn5MNa8huGkAtkeU8wl1Tkk59CdUcR//U
NVX6pX4E0pLx6V7CHtpEG3nEKt1V7NVAmsEp2GYw5TAjM1VzcUNWOUw/pw3R9zBxHotE32Smj4Vv
ySSvxRQ9Hu9i/zKP7b0tX56/4jYwIhYVDlkrZQ4I6FU01kl2jy0l8qNCk7ZyzIymKeaRMQ4cDwkT
Btfs2IoZ7oU+Nh6MIxh8DLqAh0MoOq2EZ8UShYE/DNqJKA3IzZpaehbRT72E36reZpc8z+c13uf2
aLYrQ8XuUYwWiA3LmDGumAOI9hkYI/Gofp62CET4IRMdDuG6Ut6cipAlbyTt4M5PmLqlEFdj3qkl
djmyBLgrQiXZegO4jNGKSSAV2JcciAwhOu0tEwENclxHyKnGtwf2RDm2+L2Zy7qqhmRbTtU20MLM
K8lWwSkIaV/yjFqutACzhAAHvIAuLBXimAkaLQzEkxHKQmiCGipzk5KvclGkSvAikt4plmnsExXU
o9Xp/QZuWNtg8BQR2IkCMWOGKcDFhjlSzwMxtCRur0ICUmxD147zBGZcbi0SvUglYL6PUaqDmS7v
pkEokwpl64aYkK2JSYFMnflxAEG+ieQ3HIEVW2B9ex2AWpnM6Kxj4WZlrekGZs6Qc8SEpFPzq1wk
d6HGaRBrOUZdLXGsBc2IWMhuHyJ6KdoE3RKXCfkIb22qyfdcPc5Ko3GRk6XSA2DOYopiqyt/eOK0
7Kb1ppva+Jh78zvI8uskI5DP+6HdjeFGmZgHyHo87jQ5hGlu0dQPOShUY5l7q8g/tSCInEFkio/T
8xSZxhaDhxv2+COLlbKG6q4a2xXKVqBXJo1JIOIrRO0Fj2tBe8P8iQy4R467tyVAYkvwi/W7GAxL
EbMMNpr0o6TavURWj62h6E3jvI+JSHUH+hcXtx4i1SScelOoC1H7shjGJtZrfH0hNcgE2Jp1CFQY
ovlRQv1Dacea7qvzsngCxBKKY6VNLL0FwRjDgyqXMXqThFPP7+92Wtgcy7k5BkL0PpM1s9bxPFnc
OcnVCz476xBrYtx9rWWFh6U3NPB/xJbJNr6Zq2lqk00QL1u1Hc91VsarpwVyFINeSREs/jKpkSHF
eKti3eqZQpN5EbUAVgRsDusYjtK8MXrQlyYp3ZRkOl+sGNJnEYHV6kEX8oREccarmo6QUZT+tLH7
NsWObwvP0KDnHfUdD6y6BQRobuo9ZmbqdZF1dLdYYeRI0haKk9VCzGKs+ijASfKTtnhkAEwErFoc
gvZjpDFMqQWCf+AKGXKziTVQ+qmVa/qccxXmCG5npKSEtRhmh8ldleNLsBjwrsbDZHFLjMx+2lqX
HGuGDTn2d0VRkk2W5WeICJPcILiEUF9LvOqYVABPFHCuQ+1rD0aNbbRR79RJDV+qhOwEOXJaXKAA
sFTdV+vuw7CqcZ9b1m62aFcsrVoN00ehHeQq3rdIhT3BMBkBzVjuxPgmStq1ywhvJA2v4zElsAnz
IKWATF/n0PyKtUFbEyhg+S2ujVI3hPtc5Sgr5vRdS4XftOOBauCkljZsIq16b2ooxkLePogYY65B
/kQc1Bok4Gk7snPdXMeovut4CjFW+IaQIWlSriKJdlU8nMIKbE9a1aEp+iZ2aFZH5VQXy37Uoh9j
zANUjl9BCrITpLPmUYz5hBvPR8WQjnkkqLbQwVLwVQKsXuoKUK2n6+Xwt+oLvu8gwXHZrqonszep
+41l1IITKvC/EGxqC9m8Wkjt2aIQqbX5rk45YkUz7hAftxK+yfWuFnOvbM33UuYeHjNhlUpgR2WR
whRqAd/mWTg3SAte8b4CLWrf8ylpcScb4U2OqbHSIOanO32QaaHlYacr3B9dJCMyIQgE7w24c2Ko
4DYcw0/TFNyBY6gaTYxz3fAtLkviCF3BJ710NRroEUlZJM2hp2uIQ8chhqY4kx4fBLR6i5JeyT8i
SbpnVsvbwDSHtM4hE0lGwMPMoYsGzzdT8jybYaMI+lkyavAusoTEeSvAm5gwVAOWHCjPC+DTOF88
Li18Bkg8nFrrpa32TeZHc/9E3OAKsnngOFW5a0XjRinlVRQ0jJUxzruAKdwEzNNJPhTWSsALFKQG
DGTqP9K+SB1dNT2qeTwsO3EfzExrRS2HBQncOEOW1vSLTje0lbTLKDIQS+Z7EvZrvMWADiKJoKJQ
4IGx2WXTS8Y3TRKw8gwkaLXWUy/b3hF3Tzu5gm91UnGr3RFzuK4z/E/0GLNlRZ8uwyDReeNFawdK
AhRam0dFB3sNhfCwBM9iWWJxUpdCyGkPrPPcNUOL+a71ZWI1CBqVEFQ3nDHrJ/GhIeSnpWETxhYN
+1AfSQX+SJUU/z3ilt2esKJVSeCpaqQv8gR7fFA6qCUzz1d8vvcAPqlCIpgcWNmbqJNXGQndLume
OsV8YAI5P+Nca2GVdRqzPpG5y2SBTfMq1Y7BhpY22WF64nwtvnlN9NVP2raZu5TUsZbVYaqMdZoQ
lQ+UVpO2IiQHJBkIUx9HxdhEyUuZQWMIo+47EuFUNIADdUfTYzFXn9TOFQ20/cXI060AZ7CDhLDT
xQy8hZLmgugytNzz1Ky5BRBANwo8XfiIeq2PZJkYWG5q4xPKQOMtQ4qLZdyj9Qmz9mCRi03fwK/r
1YUQNIkIKwU2OZnn5oqIXIBoRs+lqiOqav5mjl7Nwqkr77OFZYGJaN/CPhotLSAEKBiPbRqth2E5
LKKc7vCarxz8FHdW37Vu1QRwB4PY05LgkjaQr4VF3inP8Y6mcjCpeXvXM4MRnOjq49sShqT2Gdp9
UBXIXEOLm3IAE4j3Ga1VYYEVQ1qOV2gkvhQ9Qik8kvN5Zl3ngq9o6Brmu5LpSFHFhRyeCmYVESx2
yKofMW0kqQaXLbrgN6gZldjI30t9jWSSLp6nvsELRWDqtPERP3q0wUp8KSF2VDIMw2qu122aubUk
BFexQSGyMBfmg2VS9oY3uT+QWdqirRCUeEdZeAExWSBbjCsyPf84KH+ipcZkqqC7KzCSZAfkbtDi
wdZ0CuM1mfyqwiw9PbZoaE3rFXchNqHOQjUYFo708Cfc8nXEWcb3EsdwQiC+9y2O57I+vqOg6niJ
TbOfNT5sBKO6xrPcF+qEOQce2JdZ/zLDFyQOFZgUfv+95WGA+SF2DFPG5/RofhgjnUumtx+ySFuH
wWugPoISbSkSrK3YwfPI+uizEwGFEjwDkjJxY3mkrEoYUrZ1/WDLATAFEnoRUX1vlB7vXwXiqagX
MjR38UvRxyvGgVhJ6Me0KaECtGQFWwQQZmP6ExlxcV6g6sslo7Ly2cdqtHASNVw1hnsB4YQ5AoFM
mbQPlti8ag0DkZHh1Qz4FSqxdDRK/Lc0ZFTtAFUzrabiuiiEplVS9EVv86MFbGlJfy0sDVRTaX+4
395zYrqpzkKqrFNJzMsaOFObMDQO6/hdFQkwwI175EKNMfXatD2wGkfDHl84ey7Q7XeyGyt5vSJq
26baZRKvjD5XF6MJtdwaY2Y6hTR8BXJSOfLTpDugOplxgEZ1PawjNZNIFOR4K2bpMyOSuyCezlGy
f4cVw6cAw8wpezeldlwtet7u64mAxS4TJAzixRJCTv05jOrq2WY4ZaNhIayry86yBqgc1C3l0hQ+
kWkHDrpkZ8qWaocVbuKiKb1WVk1vmE8CVE9EcVr/4PKKL+nUzZgUW1fTCC0PU0VY/3V7M4vC1eda
dQl2R5ZaKle14/wrJLVxcb9fGYIorOCo4uOF7bmZ5dxzYDzYY2EQI5LBmA66nzfqtikLfW3APFAy
o18FAkWoiZJTCQpOoVxEj0CVJMYlOnlavSHiRDE7dSOoPXZ/xMykRWLh21sL27BUv+NcsE5xUp0X
EVEnrq4TqT10e4uJ4iUvKORV3SPp1w9q0R9mkrtUq+iOytcI8QR7Qw2TsbyG25u6udEydQjelKLw
zIXAvf9wdx5LrmNZlv2VshoX0qDFoCYkQJCgdC0mMBd0aK3x9b3AF5EvMrLaynrag0BQPToJAhf3
nrP32lNPPyOMP+qyMC4m5WhWDdNK741nC/FdhtUPz4s6OVpJCLLauYNugsKbhbPR1d8BhTenqNFK
DKUyuxZKjBlO2brymXYvVftCzIpNYChE24YBYdz+BJprVFa+QY9U8ycmchWTA1KCGjJ60SBMMiOG
RP0qmGsZKetIhFDXvQWB8BzDGLRTnVVyWOavpDdkW1lL9r7fiOtpwH6odIvIsgV/POHjFwYG0kKi
2Kw0l1owQTEEGXWOINQ2zXtHvGrdTHST5gFTh17DK2g6uHChQP6BhJdHzGdSPaOc3v5MOWLkCreO
JQu+NUw3p5LZq8Iofumddq80mQa7C42VGZfvsT5+iK1wkmv9wLX2MvDLPpegy0hoINkpb1CsNJyD
Gclycf5K8LOx9Ws4MgJqhvyQDBj5Y6Tv0O8h2mDL4kIyEuvTc33Wq680yJmQSiby4mIh7/zPN8Op
vhvaxVClaZkHWruIz7eXB5VhTjSql0VEP0w2C//c+/Wi5ZW/72aVDhPhdv/Xzds//x+f//3P577m
c/2+b5h0GAdXEoYf/mSIR0LhEy+b263bRij63Kt73Ky/795u3R67Pfv7xX977G93b6/zoc2U/ZdE
AuuUYBW2sjHz/ISgHvxNfMVfN2+P3u7PyshTQNSzjWwVUNz4JLcNRxeO29/3hdn/8z7xL9QOGzt6
JXdE2yazADxRhNKqUsr00qSd+ZZCS5h6tkrLydz6owItx6R7mvVkHIdiqHlz6Ju2ZTKlud1tq/mP
J5LlJYau0nkQlO3vf3B72e2uQFHI1Ydwf3so0lTVIxgSJ1snJir+Zbg9t9fdnrltiqzmj7PovI8j
BeO2nmPoipePcXu6lTVtV8hfkyprCIatHnerjlYggiK2Z+IAZWuhFRkVzXx42O26Kun+qnH70MY0
aPp6IoO10FvvtpHHFkFEWMC0N6wZhQjUGaNovyGIo7swQZ5HC/UUOiezZTpmYdPQLgTCnAAb20YL
VSpeQFH57QBf7t4ey245s51RAwcMWruQlkjW2zN9sMTJ+mV+TQeq8r//XdqEXFCnTvd84GhucnuH
23uXwRJXGwr9nq9DCsc//96vv3J721+vuT01tnRSpCHHFfrPD5X885PdXn174i/v/X99+vc7lGbc
uFYHPfafb/WXv1lE5jZK6n0qMQGGmcXwZ2aAFDQrtsPAehhUhIuyhM/OILk7ofQMTgp6Rm/mNMOE
iNLlR6JK1daofLoCRbgzkinf6WFcH4QOenuT0Mcnyxw4oRO38JsDdCtVAcoLxAq5HsJHX4s/uhpm
Xl/RiK9Tpvo1MxdWnBqrbEgFgq5TE6NnKfusPK0cAv40wCDqrcb16X0IOqWApq0pvFmPTMCKUzIw
pEEcRDorisQZJOTNBn2FWYlmPXmpCD9N1iLqCNSggeGRA/4PIsGpifBMmAvAkJwuZGcAV1AZmHO9
eGx1GghVCBkE4i4xvzkN09Sg393iV4xSNVgyDh9kIz8zvW3WI2GVTERjwiKjYtvrUr1qcxg8Eusy
0Y+QU5n4uYrukkoFF7PI706jRGOpo4MpKbTpukUNngYWCMVxsslZHTGuoSXW5nLm1AKKY6BVhvsx
IZQ0S6G+EIKx8uNz6M8pGYwWEhqp/daCxHRmwppsohIgpg9keKs+YvTG9wKiHVaiYb0QogNDQ40I
uCMWOuhQ9OQNxXvho+uSdFPnzadobJKUIFom83T0k+TSVCy2Y61EQx3i1/VRg8o01/aq9m5oyoec
AFHXGopp6iRtNR3teFggDCjOfYLc0EirF1wGYL5NOCd1GwSryqROKiWRxiUQ3HifMD4IKulvlcHa
IaAHmwC73huDcKJPUPftYyUyL5ZYmbY5DJMFVE4z+DQk0mFQTA39WBc7rVkchVapNoPmnwVZ/cwJ
JEK/H64EDmGKI7KwEuIOZGCOMSbx8x+CovapP2AcDyripHJqaFzOYApFAvsklU8BlBFF7Am/bigH
VEhgpjKQ1/mCgW6Vq54I2zzAXME/PVIO4IQJ50sm6A+9DnOc2qMcMFlLNBRgumZYWwMeTUUxxBNU
ccI1lSQ7yWQVlFvC3vAfErXXAG7LP5qMiz9KnwImKDjqc3S76lvfiOBS2vkl3AqBxDJhluOtmiy6
Xr39ohm4LPwGwTEr1nptgYlP6VKnjBnVlEyaaa4wZ12ypyIksE1uiDZtLNkpEuMr6OvwuaC85fuw
TcMh2lQD4Dafuu7Gz3xPTKIdxcwnuVL9XcUeEiyFOOSy0J6IljmkmYUGzmQQVbMBW52qbXslNLeE
FB6bMKo9VSXMty8yj5LAUcSENTb9WwXiXCTg1MlKRLCZf1cW0qUJR5Z+7O9ecHqNqaDSTd9SogvH
OsInIDeU8IRQQk2DDiuJkIHDa34NI0TVcy7C1AkzJp14gNvQPxazTq2X8wN6hPDFcg1FhbjLiTtf
Bd1eXQLjMPY0NUglhvONMkDjKwXSIMY4qz4znbJBAyHRVnTgeyr6NonSHuKXpNkYszo8ZG2NyjBG
KMO+RcDchsKJOT0APwnR7ZTvWyMKLkbHNTmgLaSqUbAZFendJHEdNUyO/lJOniY16twGHDTDjaGd
+tD/aimhdZIGEkNG3jV2fK6qiy8RSSac7wruWb/j7B77HlnMtAStKhstQDTVD/5Gm0msLI12eOyK
gbbl8EjoKSlLfXiVlU5ZVxQLNq2G5nckdIk5PG9KlxiNS7c4EQfLWtd4ptMma+GdxDLBr2c+omzL
ZIKiGKX0QXxC5eYwKmnjo4QdQZfnwUBwuY6aFCGHOwuC5gwxpgpoQKRstCu90bKdrAAW0oTwDFl0
QKO1kBDo3hGzZLa7NhDP1YwujGbVUzenmJpAaDfNvJZNah/QZrEXioHqDWb3FUNKpdCWf48xSMKh
DnNmaeKzIFYNe73Gg6RByqzaaS9qJsa2ztj0cUcJH7o8a19jwYDmmC2q8WFsZfTgKlHdSxSqXM77
FnFNqgXZcRGZceQaRU9iQzmTuZxlB+qkZ0G8CdAj1SlivWLZYdRu16L/H8Y58aaaH9qaG+jdEXAa
EqUoI4xvRoIGJB3Hc0Ld3htKGitwg4FmxAqm4cLaiWPyNiB4NcbxLSWdzRX1+NjNAvroCauFLmNh
EmtlHRBDvJn66dCB6veWvN/sjuw6xtTc+ijzhmJ+i8VXr58TU4zQzJQPOk2tfI6giOpcmTPB+NaX
U1WXaeEk2aEeOIGo2THbm8dPX6xOgziVQHP49jGOd0nEkm1mWJCrkGCgRpOQ6lrVDl1OViFEgALK
20GK14Hb0WbGBrU8dntiNmHjVYb6WDRtsLdC7TVKIRvGtdh53UKwGZaNNCSYKYL8KRTC0Auz2vIm
dXwNBUAVDXF1nsRsD3kJm1rQAkfLkBPE6KD2SZUvHPuZeHGqh34ju+OyBhAN1gUV60izKSRXXCCf
t438z1u3u78+4vIPmiiiMUf0IB+cYA6mc+Pyyc1BehSSFMiPMYi2ibccXeQLiSt7Allyl+njTMFp
SlrPlE1u0kgvVgVxS7ZkCQBIasvNYSJm9ZsSoP2XLHSetyn9bUM28wwBh83tbiiYVNBZsNlqW3de
4r8HKjm+vz6U0jTD7LRTcxcuR3iicj1o42Re6ZwtLC5ZRFQy6JJi2dxu/e2x3rS4buoYjGqZxKN4
WTkJQsmUNlA61JeJdgq6jgVdvvyWvzfNMkftIoIARTrOa3J/QDlKC5n1hkgNkoA1Sy66hE3BSlg2
saEtbPLlZrRAWeeKaoyVKltd6BN09UZfoniBzJrV931rSjvdgGdkLps5RchLmDzpOeKwkKqAxXpd
ieusLrRjaBQMEDrpqAvY2rvdqkVB9spBLyhmUIoNFkZspSjLXExjycG922e43dJZ6tq6ioQrjA6l
Vkle25iSh469D3V/p1XQTGRCUqj5EB9KuVKddqFyT1uk8HLJrNwwNoGyNW/zwDyPtV62pm1Q8ROS
w+QHApYdo1G8UpYUryEq3e64hq5aHfWBITNULuhkWJeWkUMLgHiT+tAUSgSlJd26qVFlwhBZy9DH
vJS+H7lEiXE4WSx5nTYSfoZlXXHbdMstafAR088KhaE/MblGHpl2nVIQqWszhzYvYV8SuKBB9Sot
hLgxIRHLhvrqrmhnsuyW6NZ52dz2/+2uQkkxzSjmsLsDAHrLb8DM7Y+NNcJQMdEKrGdLQIGbsiCS
QwVR6eAWHYqXigmvtYCEfx+At7tTjKe8mGbf7hrzQVGGt7LEU9fPi1YynuNmE4rjp4I9nnHf2A1j
uf+vTO2bUCXl8yQDI5ytHcUd4JvkDRFWEQOfTFx48olj4A4T3+fvkAVETJnQQV4Nz9GxHqtP4bHY
05oSEami1F7mgjCXYybEaxxNxgG++Rt4se/xTMfCfwofM7QeLhGoqMyzHyCKy0k5upQ96SCW+JJo
BUwrRXVogkC3jgFH0g1/JYSeTEZsXgzq8wM86XoA9LrpRBeqY9hvxfv53H4V3J2QDa5UxBAgjugB
vsmcvpKNMKd95U/p9OKQfxGvcI8ZjSZhhhsc4Y1+iD4lVjHYUy3+0YycAb+xsMc71cYOM+d6dHGE
yOom1L4Qw4C3LQGNPkpvdwCsnOjS0Y5bYTNGaPEoUCkVNtjO4wU0ZR6mr+AiH1CnAS5w8MdCJEhp
vX6XXM7Stf6gf2sn+UF4Vzz/gXo8c70GO5YCe3flhwfmDAwr8lv8Mp397xFv+MsAA7t1g4MUkfO4
Qpc1MGjrLCQ3amULdLGQkx+Az84li+5V8cpxgAN+pjtB1+iQ7uNPHJflOvcdSd0ENY4CHLHoLTD2
AnjohFUV0cJaI48DFDVcmIkxbiCJt+4OqC3c8TOoVtr91Wo37YRU/jDh8zYrLoZbtdpaxoOQun/B
tV9+sc7/I++ySxHlbfPf/ymb0NmZF05BkS+8doQnoiYyndAME2mqpGk6z3993EdIZ8C5/1dZjUOc
Eop4UkWvFJCsOMmPsC+2yWfnBfdQTlN0CxvRJ3iJLE6XsiJBucf5iyOEeS0avXRhu0y6TXCWz7SJ
BKSFkxoHbmju/PwCs3MoYajaCmEllkyPnXmDKyP5e4VogjLwmTSgVbXJNtkbFI4jHtBt+dzfxffZ
Y/lMsifWP7u+xh7E2teUaPuV4vYnQg4HkljA3lCJx0yjuBMdCde4YzBDa7BFNoOdGvk0vn0FY9Pk
ysNatTk71mDeUJbOKu6o9tk4gmEeqWYf9N6xus217r/1R+I+Gif8wZiAocH4wQFFLp++Z5VmA0x7
iz8RQ4rf1K2Rvw4PNBYIOgOz5MiwinmGsxpeA4E9W6RkOwyz/kG745BtaT/eIzarXpBYmKdic8Io
gVeX2nDK/vOQRL0RgyBh3f1Eq78R7pRnKJgbywmu86eOsVtxo8d04TTKr6biRIduJ25DVz3hC1Xf
m3KNfYog73V7BwYQwXP2UkAWwfWCsslB7ow5kvPUwA3wGTvraJdr4FpXnGHTeUEAPBKtcAVMFhkO
swO7XUf2FpglsE862CEGwn23GC/2+BTAqTvSPc1KKWSmc6BEDl18oTdw2CLjO002swxbqLYQGXZ8
xWCjXKTvjPC57fjBEpyPygXc1bzqbdpbb6wrXWZuG+bmWwHHkL2AFk5v2jtKQhSijhe7pvO/HPkL
3P/fDnxdFiVVN3TLktV/PfAB2TcouuThJJv9Cc8SMU+MMRxeT4b1Ki8K01UEresd2wzKJoxGTziS
moX4vWiV/5cPQxDCv30YSVVRPIsq2Qd/Pwu1uB31mlz1E0HGq+W/VtyFOUlMYAiQC6xnrh82PrsY
OgZ9MJK3zgENXGyWT/hHovPt4/z/G1NhiuZfdvi/x1SkVOWKqPnXpIrbP/ojqcI0/qFauqKQOiHq
MmkUf8RUWNI/NFHXdB42iU9WRYbHP4Mq5OUpHlcl3VD53Yz//I8/gioU/R+WTpgQ/0SXb+/4/xJU
oZnS3wZpJtSyoVgM1JZKdYqZ1r8eqxFJ8XEqNSG8rieSB63d5C+ssgYpy+uk1ijeMlWmVcjaj1Wd
itNBb6ipiOZGTaJvnYi4uWqFRSpcoYHEIhBA9h0i6zI1febRl7NYCaJ8FFjAIC45mHIDojfqAOAF
ewLGtWeR9pz0FSiD8TBW2mEWRjgLmjHfD82M8jhjXKaA4F+0bkJDATs1q9J2o1cgvOp6ovk7k56h
NGie09ehKCvmSUxLevkwpono5HXqSkP8Yk3g+hMzAL2blsw+NbVyApESKhpyhpoIXUSpaYcmTp/N
KZj3orIz8lzejHTwWvL5cpQ7r4PuCR0X1YlAp4uc5etJUyysZYTR+lw1aNZCBFAYdIMR5EPaLdCR
Rrm0uenDSIGzuERjaVOfuwHuzcSK6xdxxFVUjHTpkdqJrlLSIOw0heU3OJLZiB0TPfXptml1eYco
aHISEfUFbB8rlYfN1DGqJ5ScoA7EipPFXA0BqOK6jYR7FSntSePvNXU5u5o07MsahMeSWVxJM1nz
ulYglwfjT1OzBHfR0eIH3jLls7RN1OlaD9NOtJTBSRuu4CYB9noxntWlw5uCpUcdM17qtDdW8SAQ
VVjQu+gFFtwxJvQE+TCLecubKctEAdUdmDxl2Txmw8J1HGH05PQHI1btm1DHE6gMBcB/68wKRK5z
BZ4RHVlCayOHdL9tXGRoV9vZ5BdkUqvF2UsUkkGUhr1dBCXsZeNVBGeUDI16JwzQHZgnL3U2X7no
MmNubpjvvhYOcK8FeDppCVXeiJyqYMaYYU3xFGuAgKOXKS5OoTkmBYoZJEZ2jkenHSNwf10LWmjU
018bvpo2helDH6XUQ1jHNnVBub08B3L+RuuUDAofzKJM1oNg0o4d/HKbVWa0NSP6mUrIlCWXu+JS
9Fy/jQYlrwYsp8HcMyYJXk5Rujf0Gq/G3J5N4IUSIdXHBP1cEygE6na0A1qBepYxBSc6bDshSeC5
KIX5mTArogl1yEq9AThNmQ6dVcDl11YqeYf3IL7qZkiSmvSphgVCPZ+ZtID55lzVWFErZD/U4yZ7
FgFEtJQl150e+bY4ovHULS/Pojuav7EzdpR7+lb6MgkytQWaxWKiUWkcU9KqLXRyQscF2CKiYIbv
EOzHZl2opIYNftrjfQFmHvUzMY4thTg1rjfJpGsHU0rIcE1DQLlQDKYgobGL7MnqvYHEhXmWv7Q6
eSTYRwCFCQV8rkVqTqX5EvdMrqrCX0JxzZ0Zh5CVqpmZipSDWGLSPJXFRRxgYeUKNPsignacUIMo
lgXuZBgu2lBafU6FjlaKMhjwEcK3jN89Ec6hTsu6nIanvsipadY4d4WGr6hHIM7JS9BlBTKjNHzK
SvEsU39C/dVuWVKjhVSxjerCuPgwq+bEsvikQEapUi9EHKxq4J+GBJkuzSEyNc3POnwzVH3cXPUM
tPggf+cIeLAkrdRL2+bndCwHYjyr18mcCUswe5y5c1JsEJiUK78Ix1XfEOoc0gTQcirwYp7+VMHw
QD2uQsxgZxVr6IpVp+mPkIa7kZoRa41OCT9TlGPsvOSzTqtdUKIekNvhh6ZBZItJ8dWmsEtRZaFa
q0eqVcxiFLR/q75CADlHudtZBmqNDDBdwQIzDiXUIv5DFqQ/PelaOHcmShAS5Ma5qC/5PLvCUF1S
6zE0WWCF2vxiqQJK39RHdS9vK463icAxvWyeorR6z8fo0qTEgQe6EFA7ATVVzhD/fbN7zxAleiXw
CVOTJ6oGqO96ag+OSYBXZNCoGgmKVsNZtPPea+HPZiyIurr8zq/hEFzSMB09eRJPeqtxIo/KPs7M
o0wmT5gh4VUROcahJsOg73EOlpjjDJEat26SUOan72nqR8TgTN9lJO7KYXojQLXcVL3yGiQl3Ocq
ehlF6RSGneZKr6U4JHD5A4JtVNzUWYR8vooM6G168xJBS/Y7n1zxAAl/JSIoVJr5Yc77H4SyFSry
teL7d5okoqaVUWvJP8UcFkulmlyUNi7OVhMYREnM1ENCsJTmq5zq8aEwaDVxrlubMYQBhQT0LFon
s8WvrctIewWyPPqy/kZ5OK7zOK6dlr+1ajsnktEr9pH5EUXRsZeoaUs+0nTGliehbh7kgSsrkbNX
Vav3Zh3TpTKEDRlx50Dz/IpyXZkzcse49fahMG+HvIZyIJs+HDpxj7yM5zg/yiSD90RA6Cr6iRrt
Q+2WMkOkPlVyS8Bu0TiZ1cu7JqP/ZL3Gono/BZV67ELomv1UeJMQPTD0mA3v3ugVHHuuG0in97k1
P5FPjIcfw3cz6WdrMD80oX/WRSxmino1uQJt5BRcKiU9WjaIHSfc3opgl8lUEzQp7VKdUmZDr4Jp
RLHr4hcjYhFItEJAOrCRYL+W3zK/L098PCBMymRbBhcOevsHQ8EWiY4EScgyhg/d9KRyYtho+tsg
++ZUnXdCOHAtViHi8BNPmcxUpiLasB4IkQCqwWxpT1uaBXufXwcl3VkVa9Iu6lFj6uJr42tkFCG8
DEr1qxrv/ErR7VnHNttlzOMjZlFBo4X7zqBGN+vGoezmYKWRuROep1llRRAQ7ZwqDF2xdO0yLqUl
bivQp4oUOmVE11ftjHVYZZ+ylZ5bTTmiYfyUW+09aJ7HHhFsJLk5AF8E+eCmzUc/2dLDfurxzjnd
AmnVDdbpcMjFdpMw/5iT7GjU6BCG+mOeMK1W48VK1XvyBo+UDr/lSt81ME/lllokMROdVr5IE+tS
nUNMrNA5VMKWo3FTinPoYuToXRokOd518zPvftoQkFrRsJzJhhriWFp8jT7x71+ImNwwQV4vBcZr
Q4Z2E2jfeKQgC/rGNQJkN/QCcTM91MCYsk2qWW+UhX26nuwxukBlXWrbQVviJc38MqWtsRZ84z3K
y32u0CJkgnAMSo3GSmKZa/ZSQXFTPoe4lRumfhywa7n/nKH70ou7M+rgM+jbJz0WPHOZV4qV4gGS
VHBDSBzWEXECVciCGOAK3wkJHF6TOZbVtdQI5B0CsBagQAnhJspehTIBjdYhLMTLaG6LfrIlWK0+
3qNxmPd0pB/om0P0JVq2lZaWRMbQMmbiYzfVu8rUd8mwsB7GlzkDQMbk1N+amGqhkMn0ESmjzboG
pba1XIr24NSsIYeWYfGrshKAZ6MzvzVF+vzANP1QeklrAfU1sfKVpYI+6N1Wld+tpD3GgfBphOa9
RoAa8j8I6cNSU51RYCz8+RJ/T1OY2zl5kBPyPBRde5TqvFwPBLb4fXOUm1hy25Sfn74yyZzQ2RMG
OjUC6xUhBNRxRgEriwcYTtQn4iZwOWQi4huWi4wYk6En6GjrqwGCxO2mZnbknmAnQLTD02YgVH88
c7sfVVVomx1up9urb5vbEzL7HgTn8m6/N7dnft81ZBJRpCna/u3xv/z524tvH+xvr0mSeK/IXe7S
nWsl5/Y6rrCYHW43GfexhP7+U5UmbU1lCJmsE+hTdA+FARj49sa3jWSJIIKWb/h7Qyfsr3c7vCpe
hWnXJ1bY6syP7PY3bq9S//Wlvx5TPZF5KuYYKu6NSnOhWzYzKbYrZowgPXyResztwdtrbhutphNC
WYJITf2xCGfQzP/673/f7RPqmF2LPqhKmUfAffzzD0mFnrgVe+imnbvJ4sKKJoK0lPxvjxn9mKyH
FIl0Mkb+pqFV9Cvo4ZbxEGYjTZnbzU4ILjkUkYzU3SE8CMdGPXG1mrUj64k4fsKzoENwWPkOV2oP
bsT4NtwpD9SPziTaw3vbM3OhO/6UucSvly/zCzNSuPHFFzIwrEFrZtJe9CgB1cYNZx6wQsY0ClgF
reH4XOOzdQLhN8OmHkvjLn00L8o4r74oL8L/r6cDTtZsTUNcXPUgnIZNd+X8Za0Clk4GMPKOZIyg
Nx1L/zb6IEUXF4yYuTrpER48F262XznpOnBQJnyCdtG/A4WkfhlyabGVz+bog49aN67ywlCCaWBD
gBVKnpX/XD4meyyDJGNBSMT2RmmemD5MjlzSjqmLJ0l6RB8X0jfBCKM6OhUvQiYu6dm8wBuMqlXi
tt1GxPASsJgNz5lX3AftprhfMHIwc1CqHnJsCxjHd7L8CgR4RB5iTsDYj2wlY2VCCLtie551Wgm8
TT/uWPfoXuRmLjX5RthSbWfJigUSiFadeIyjZOchRlFIHCiY1nVEEnBVX6uPJHCrj+N9LD4JHxd0
Va1vz1sNSP8+fcjeGaDTS7SStsU6JbCvuiOfcIXwF9u1adP8WclMclc0ID6szathnSHsQO0gbRgU
r4fHpbNBFbYicRtQ9WQEYpDt1iwxbQwl8QfQj23tTK/quXS+WJgGB+vYDvb0muMefacDf4BBqt29
wCo9wxY+UPMcKdyi1VEVm+Uhwd/rC7jBemvaF/xGPLxScaXyHUnJWKsX/9vcEeFno9aFwmjugPC6
+iU66jv9O//k/wQvXesXDLuf0RMuQ/9b6Dbti4p/OV75l8ChT7Ni+sUOgIHbcFyFOFo9oqR0+ype
8hfIExeuigWZETvBwfLNYtSO3v23L+vJvJgXhF+LNtIZ1Z0feBYWQBmK44UiEmFixgZZd7py6X5Q
4w6c4okEjPdWWG/ExFbs9+J0Du5fNbTA9OvWewNkx5kQvJQAJ22rw0an0uyvKKSaIKfW45q2qSvd
TxjgnyiCn67K/X3U74T1tYVS+lkCsivs+BwBv1rDRe+eHmMbGrm0n8l+XC1zkbsxdFN8BnbGuZSv
qeY0AwTLBEBnJVzJhzhP5CuWiPpXpIE8Dejn9kQSVC5pdCN7qjiSb02A1wYobksx6R1R0Z+PUtDY
BB6cjB78Q35PVIOI1kCJbaBGq8CbYdM/8b7xuXKrKxYdjmUyTlCA5YM9rsvn5sAKRcaH7VJnodZD
viIH29cxPoyb2u43+EAiUlbqMxJRhSFkOpvHEVA56VxbdGPrcHNVSZQAQQcNOALe7Pw6Uq7J2rXW
KWvUlTHZ9ctX4tZb2gmP1Hy4fpMBQLpNts6A4dkTgIejcMKmI6zowlG1W05nfkyOsj0e8IAkDFL/
rjuJp4cnmo60qvJzmR/9YGdQ4/CCbC962hedppFokPkOT56/7aAE69ux2kWn8BKAbTXWxXFcBe8U
SWgpvFDvX9HYeo+cxEP6F3msc4o7JkzsucJFH9hndxskRMYn2tbEEY/zLgz3m4IQLahyp/eivMh3
3U8O+WA618KGwMdqC75bR65isdcKa119NKfonq4p7kNwcPW7/J3Q8JGemelSyqp6J3KpT862VIJO
BX1Lrs18AANqqR/9t7bkFB0rvGgkHq3e8ZUDW/6JxHOsrD5pBeq0HIFFa9UmeSLN5QXUOMBiW1hs
UfkOnymVqHYVnuFFkw5Q2tm1cGthzdwKT8E113YzQFb62+YqcmDNEtdtFy57xQk8dI7TU/ja3Q1u
b5zZO/Mezuw6WaISTNuYV6yN5Bw81wbBIu/PkY71Su3fiqPETwTo8zXp7RzuIR6bVeZxFmIjgEQ1
HzhHIkfM75UtsLgnyUbioJqHFrnTfUy9Bo47Mn1c3kjnXbAHIz/9cMXCs4JaT7qG8snFkktgtR73
GKgYHPBhF+/wI8BsBA77oHKDO3KI0s34OTFTRW5HyA2XP1zpy29Pqab4yDwizbcQZsRvBboIB8ox
3PRbdTn2SvpO3TMZI/7ys0dM8WL5nsJl+vhOyiUspbtbIO35no8oXkHproblSx8ZekZ/F4Vbzrdd
TNNrRyRlYAMR3oKlvf0XDES+0ovZB86meRrFJSAJx7STnJBrrv27/AL2+olA0lDdotZjTxAOMBRr
YBej7qZfIhhu8zqrZ43JLhh/PgGSWXR2TMBh1eLWxBqcrGPBBck7PGVXrgwMIy+QFRawDXYfeodn
jnMub75XrUQH6e6Wwyr+Nn902NzohmuuURsOoYZzpXK5QG24kvIFxxUJGkQUYfwETfUpX5EZMZyn
1peRkbW69qnP0c2MH3BZz9o58nYqF6INmlaCpzy2nl65RJ6uoHAgnQEjTKqsSNrY3byLrloHrKwp
6cyfSkRiSMrCR4vGP8fAKXlk4f3ZvohPnKjX0CZGIPCUffVOttGawZMxA/E9ZsxPYz8ApQ1Wm2Df
fSzpqZwGr8GH/y7sMffugw28S/bgut9wifWK5gIIn6p8epE/gj190JEKCGnUzm1gshmc7NHYYARL
ny8gPvDRrPDF0uM68eM0TwBv2IVQO5cfERQ/3ze2SfTkXHJ7qkbES5iLRt5hdFwsHKsW/cEHquaZ
sY6AvQ1xSzH+/DWakz0CwzWLBmGB5jMdmot3hBJMeBa5RLadsovap3siG2yBhITU1v0DiGWZ/DjC
bboHw3TL4QG7CKhY9AviLuCn1eOdpu5jurH3QJ3WV9fU18J2b4suTVwggpYFeZqYTAeMMewjfnKF
hv+qe6/P4Sa2LuXWcFx/QzXL9jcoCdcc5feKHSElcYa7Eaj/Oag+yW7LvirhsU6D9fitsJqUFeso
oNISPdSBAvF5RnCRuhIxUuZgAJoLYhI4ljMCGvBTo+FAPrFtjY8UuSLzPYL4JHxE86Napo64Q0DN
5Yoy1Wg8UOLU/AMtXxVchCvkX/JjPa1hjaOQk1FFmots1z/6W6snUoVKAqokj2FH2pJmcI7pmG+V
T8Y2ridMpCVY+gxtnP4dv1x2h1uytjZMV6on3LnVSGFsx0SVE+/MyBNifvK6K3zwJzziGJhLBg5w
3OSM0ARi8LhvVFu7r7DTMW5rEPGZQTpf8773accsiU9NYkua2y9BJM5MGjGnNpcrokiYcbeEO0Kw
W9cPc7ktN+pVvQrlFk7udXAVk2nEW3nmPDdeEqfdieTn7aiYyJB5+DzziurKKruXYNqg7mwdisR1
i6XITWoq0KuREnSAI46xYk18cMQoxhkPUg95CYIi5jsyAAt6EVSC6LHnO5mzVR69UT1TUplTJMAb
4d6PTwEJgcfk3Xj1ychUT2O/Yff13zj8fu0Pxj60W13iqHxml2tCWezY2+lZYOFBFBlBKUxdKD+K
w65ScQmw49bIeRLB4fTvkmcow/GG83kC7MB3qVaP6rDVgoOGCGGtHydPdPqOoJZDkVzGPU4uskxJ
Sam8LMVDcxXU/8PdeTU1r6Vp9BepSznc2gqWA8bYYOBGRfqUc9avnyW6p0/3zNRUze1UneIAH2Ar
7f2G513PMYmdvLDfY3ErSI5IWITZE1yJDTYr7M+vyLH6h+ZxfoYwNcquWD4N2HWBRExtiiricxvv
AAf0vAOdIM1X9JPSXmfhJZjezHhbAiomZgDc+t6JGyLCe0eFmRCc6cV2KyMzYqLAcg0cL2uHAGP2
wv5MgLocEJ1wz2tnCo0G5girdxk2LDbWO/UpWM8et1L5nF2F9EZTZz/XMG983KHYCcbHzMWPp8Tt
gCQMKXVlS7uh2jX5RY/2E8jB4JYl0A9I4baFPdF0A73PaoYt+GozU36uUmExQ9bvZspjL50JZ1af
PhzooSL9mD84ADPUjpFvMruW4dWqmwJ3ycpbBNMkEtwKk6ZgK1aOyqk506QNIQEZrG1bPBYUwAsp
BOCdkR/qEKqtPfV/yBMAHZhXaiHMhlNqRA1Ajw6G7ahR/LaLxBYrEKFuYDn4+4JBmhjNNWwQ+Of1
9sN6BmJLYXm0Y9Lc1r6q6CnxC2MnuToak+Q4w7snCGMf0Ww6PfMlxAs3OlKOxlAb7EXKNDgThSAH
nvIU+AMJiQCVQxy2xIj8l2TMTxJrcwGWT6JBHLp0LF3Yl+v0EY8b3JmAwA/MY6cHXHsM9cM0HhvE
5eKeLVuSwRd8ju8qta3PiqExcpkfdiVZ2/7IUAAxvOt34iM2FjS/jjC0WL1CLtWeyje25iANmK5I
3FFx2aZpHQNEUePdTLwsPGtul7tYs+vA7u6N5OTRd4Dm6octCdld6cfTjTfNmoM0W6n2IbUQtiIC
Jta6JbtM8GRvbA/sT5vuzHNjYlel1+4Ztyri15p6uEvc0V1hfbOi4xz/EH6kH93xvfLLzXv1reAO
94XQS2cUctt9VyorOF52OMJ9xCxM84mLcDeIabhFXygLtJvmkVx2F5/ySwIykxo7lVnSuw/hisP6
dNU5SR+KPZwn3Um+CLvwsGMbM463Cky8zXxJ/Wz6zedwZy0tbCy1uPckbuKp8VqMvx26SXSRiVL5
WJzzU7rngDbdVdutxQNQi+668VJ1/0wEl+WGTC/FOqaoduPT9N03W0KaWB6wBd4xLq9RjOCurp28
fZ+4KysQia4lU/cwnYlhDe7Mdj2hVCX4CpGb6sfmMaWf+wh4eDytG8l05dnilcjcvfqZZay89B4P
HCP/Z2gNJmvWsbjy8PJEZi69cuoFrOkTa9BGJnwadxhM0wT3pSNcNe6y+QfR/TcDEEh2cCILbEY4
cWRyqUX9EZ+lC487r5KTNDx2DE59IyjKf+JLfjEOpWc4hHf66ff9hMM5+RKd5Yiz2Zo2E+RXeBSe
g/5cJG+LsW+x5RrJvRkbxErDTB5KSgiExWvDtH9WCKise/JKTm64+OdpO/mHApPwmTpB/mVUdn+R
HSIdFsgC92Gb61BMj9xa3ZlMVboTXurb7g32GYNqinsWfa644TVnaiW/JmhL7K6mdES0nBymmuOt
9EXhKG5bYlGK1XT0s4DEhZFr010H1FASvetvLfZ1NPhY/9BlngiaNOv2YwBydeTnaXRJ2gcFwpUN
j8WTbCSkpU+aIaa4vZ8b/Rznf+DS3HnxbnQt7mi243qVhSSds0pEQ0e8CW6JrIytWsONJMS39GnE
lNPF5qGJNkSzqvIIv1B806l96I8QydofbiA/8DgGGRjDliUL85zFH+z0ozk28qa6wRMRvlYXc2Wb
I1wYHKYTHrE4ntVtQOWltsMjRl73+gtwx3G8RYfg3jyPbJgknSDPmGM2N9FlC6Lp2hh3hM5Afj+m
PawEyomb3LXL2YZVA1Icxzmbzb5mqOAj+IMfm3VkrEuqAMtu0vg6MgKs2zyJpX7D4N4APjwcq+F1
/GA/42Xec08jFure7tWfHIc9jXoTOZsq/Klamqrb9D273kocTI7thWikf8fsrS+3snxYWco4q5Y7
FBeUGTviWKoD7c/cbiJkZhsGzhYIhj/KwbOeiM0PuUOGSV/U7qlhyqsDq8uFFNOH8GEefdyAZvmA
mjFZjkhFZJdkgu25uBIL5O/y7N0MumHcqTg4rAkdQdi6TmOuTB1kLXb8JKCnXbxuTnPq8V1RPgjc
Q5Mv0NBoT+JCrdlJjm3acnPnxnMVOKP6CPWnulPzreCdsPAQh5rtIX8xu/PUPHHVTyIN4P6QDhzq
2WqIBLLPko2gpgaXhBVy30NuHMX5lQpdoTMCcQwK5oE++Y+KjIUEZ/3fgxIcIL0yZf9sGZepPehr
HKrHj3B1dniW3ZjPNaPvLLcH4cBr9FT8veBPceau/6I2YqnetMM6xcQ7JbBZ0I7k+Gt9hEH/XQDD
mIWVKUzMz56M4MB4nkJ2xZT+G3U6QnjgxnciXrIlCpbVHs85pPC0ezb1c9BRPt929+7O/9aK2067
W0918QRm+sCIvP7WCzsSrwfue6xSUm9gZMTp7gPLz1I5hGGsGmcyDbP4EEeoX1gHFhyAPWUnVlRe
hvI1WRsPc8SqTvgL4H6XuCsEjnFTbBSc7pPkEmUiEp7+jIvdWtCVDxgq4uJF8nkXHtiGSptFVUdx
QuOHIAq3oHCXU7XxZHxdAJgO7rRbT8g776gdWUhphDGwuWbR7Iiow2AfMaz5uwLmJ5bbK7l6dQW4
++tN+cnZGu7EWixriHzh2q13H4secWnw1j9HX6QuxMXUclkgmY+pXGMnJwcSi8MP1LzgLVavhJgJ
RT96Qi39x09Wt+k1l7yBn9GBPx1Q4uOyzTjdlaIGj9ZqfJP5bXgCENOPO4ld+i4xCvcp0cSGHkpp
JpDc1PNJ7TdTjFbEE1XMQEXEwGRhh9SwNsmNEbw4xWn73GIU8cBJjmssY5xQZYbB6U/js+rMeyAa
xNUuD5ny2V3Rkh0peNRUawhAzTeieyiofEr1n1SIkEKiZkWMgINe+hKSK6LqcAhGJGUnJed+dYED
8v0H10EiqlTfUnJnSGx0AO7UHmEJygh4aQNVpZ9RuzPLitIq3Cf+q3ClJsqS4aXRnpISb4sLhGPL
+BNSzvmzwkZr1M6li70SYRX2dJxRhCkpKVK6J0kK3ubxpNyLc+qwt71x2sTkHhBnkX+bVGhS4BJ4
Tn9OmNvGcIZ9loaVkvQ8ffKXWFYAf1GXYocf+3OGeuqmk9RuTUge5VH5VOWDzAKH7y5i1mm9A9MX
3CRJbIJTkp4NzeOPZS3s1weZM0NucVV2wzV/oZMMpBeL5hdA7+/8fBUeAa10n0A0rCvYKR5iuuwO
OrsTNziVJpPNp6yoKDqcENYufD4p9pCor+kI2o3RscwNxE6MQ8X0RWvumJzSaqMZSv6a3vhZCjs1
wQXEdw2QosfVGDSaS85ESYi0GsdI4xEQBp/weyP4T3vaMbhBJjFymhqPP2UVPp6GpXanO4M9t/VW
Cn861DFANKkwxXtq7ZP+XliuHu4q1SdybpVDrt0Fln7es4AJZ+PN4S5rvEmc15snXjMPlmxS69V6
0h65Kwt6vw7XAX+r7rwMpG1OJABastnasyuBCbQM5Vc6zrvnvfKX+USRuJ+pp3N1awqk9XpuON5O
eeYFWck4HxVLynTjX3OcQTS7kB2qiXxOylU+i9NWlW4JPlsqEJsUJ9ltGX1X0zcntR/f+HVeZ01X
YDhsIGgRZykHTitHxHExe42j6QwPStnxliT69bTA+OcFec3azzGGR/ZCzjjnS2Uq2XIThtVQ2pNf
Af6zDeBRPcUe8uKKq0iJ8p27k78JZ4x9jymkUnzlqDOKjXX6QtmfL3j7VNbxcgsAVruZTN2alZKd
j5RaAutIN1PD942q5josTF+OQen8woQ+kSMXlX2es8rov0BBAzE4Tzwdb6QtoGEZHICrITvcW4zf
WgEAeeCE6yViVeBWCjRWuIvQXpnU8ep3C2sNF4swF33CUO5E4Y9K2f5kQtikhja41EkoVfYmjA7H
NB1deuVe4UtKrrhqrVHC7yvzCgzL8xZw46SmoW44Mu5J0pNKWU1NWat5oxzrjCIIhH2KvbvP6efl
2fgL7PP2nFZ+n874ekFxFMXClXs5Xmm2HA43veLwrniI+Bd+hMsxelNEa3g9bI4Wg2feGtxBTh2n
gPcI3oDjXyCvhatNNr/E++UmWC8SBKQeZ7qIFhIXkBwUr8i1fSPO7THYk2xAVGUx4jC5Hczenk/j
Oy88XOkSCGRMLq/L4fDf0l75gzplHu2By0NdOCVrVlWci888FZrq88jnyqHT/J6ugAbMlyawaKN/
4yLyx9YHI97yoNYa7nQ0627GQSX/MV0uLA8Ir8EPctk5Qg5zZffYg+7Vl1DGAoDqkLPgXoZMcu0f
IAMl+rXhZWIVLVm7vNougTvR1bVs6aZnB4onQkox4co9z4sHqJ4FpJzObDwm3RZjOPhCHM/IrUQ8
uDOWI5eBn2UMdL0XEaZQfoYwQnKK9JWKO+EO9yqyzufxR2tgN61GwbwLfo7LIJmAS5jbBvy6aVZb
cNdSnvmFSDyO1pF+HfcHl3JiqCL3asnjlei5RxkB9x6TYf5O7liHcX36DNI+3hVveznS2OCxSKtt
1x+4ybrH/okGadjgy2hDNO9uzDtS9ag6qKKELah0PFpsIKgx0C1sJfpgBph3x3OsRQ6R49S7zJSI
1rbKJWZP/KfFsllOrP4ydG8JMrGW0VPGe9UTkjZRdoErtfIJkGq0uMyqlqJPaxz3NhRjqeSEmitq
d64xb3MIbjx7RnvlSw53VXBhyxPviMsDaWcMm0awpYH7ljbXemIZ5EWiIzskTygcF0zA19O/wZW9
cMBRc0+a9bM6+X8/wwi2hW6HppLzA0ueXDhttiPMqJfJR+vGkc24fFINBlatAjP0eOCKteu0bR5x
czOB99qAIsp0J8k2dyGaAjjPsuBwwrBax9SPS8eJWtHATO0sbobgkxPLCsTXjeasiVThVLzvBJk4
QKw95xSQH4/y3x/IFmjgxqUm983xcV25LQP6dupanxyzg/VZXwKOicSJmzHec2JJ83hLHP8qCDIQ
F20j3Qko5m/Ccs1N0UfGoLvy52U58PLrTTBQytzCEzJBSjMHFXgqVU6ysg2dCxk7JotpYkpqm36Y
N6NVbz1Wzy3g5Rzo4/gU6688jNYh+kKlmj+t9yuwUJJU04fYnhTvKzOULS8lzdioZG3leEstZvWP
4gSzVLiLaDx/HztTdfVhPdOgWVjJqPIxP954hBZKixTOrrjHCiiyHlP+mKusJ1wH7bCt8I5/icgd
WMuRd9FhRD1lzzwU82FQLkj66xt1NpQclgl5EsODggrRxcgCj8dgfX5UTD/RF9oV8rtHBpzL/sg3
uNR1fWhABg62ReMcDctD8MIZFeUTyq6Eyr1s8wSUrCH4p7Y7XWP+YdeYn+t9rVy4lhRaRRqitD1r
ZrYo1MNWEjAS6py+dRFcUsllBSookyLnyq31vM2zuWcdlmWL1Z8UHyIm+n4QGxbOfXY+7DTVyzs7
DR2W51LdcxtyFPAkSaAFAnUe0MbBVQZHaCLSxLeihy5EAO6GIg+P0yUeoxQ8aSgyzcQvxw/hC8UK
y5j6U0MzBeT6lJdOyzklvLFeAVxXrY0Gcb2T4OZhYrxOJW3FExj6ltOzHJQQ33o/rA9DdJgLsMqv
oFHWrhelhMiJcPLlCW32rFUyJadu3Wh4FnFHUT8oI1i0abyq3nFjcim4ZVH8U5IqYkwveQI1an0E
WQZsWbAPz2xGIMq422nijeaBf2JpX2MOLFYuwidfmxHkZBBnN51DqIABbdnJC5Hdfi+kTxk9s3k9
Cn6yxDCQL3W7wsEAYSSgKcTWBu7xAFK263MvoP18oyLCyxutzZPHX6bjxL6dsZ1uS5m7kab/vC4g
656dUUnzWUkQKC/4juFCTjFIu/BYIk4P2peahR4HrmEv86eYmY+BBn1xw9MDCZQLj26HzRfjCosD
V3TigBA78FRAa1tqWwf73e2ZLdksAxcMDUx/ULRdOO6E2RUpnYd2xTwhjRjwKsMBJjOFHE63UFwC
Ii4Wlt/FiIe1eszeuGd4pHhnrEQLGFTewe9yzmLEysElChkIznwuGitPjmhFh+xCewmhlt1+IAhh
gWK/EzSfH4eYR95MvAz3B81avi2lM8tYH58aE50xsTkszy1hAy/Gq7L3USzjS84hwRlPiziRoz7S
wdEsyvZrk4HLym/lIYM5aMZPlsRmx0hOMsF3VF8A6tDPXOM9/hQhSOqxhGQLMPiVdZCkVIcH7v5w
BALn88xQT8uUjyc0AbRkiMQ4euOLRf6R2ijJOvnqun2jPKH8ibIIjOcqM+haVH8+SguKyWzODRUm
mM0Lxu2CZLrmBJ9w2wKRAUbP4qFZOLWFNePlSt1NnMz1a6Ep6BYNmp7w51lg63pp931Ty6iEEyIk
fXxYzIzZx6Iz9hrIllBJMGNJUXLi4xJ7la7iBjApe7hMyt5azSrEBBFVoeY+A2vvSccYRd7N8j6F
Cw4hI/XFMaLRLTDUEusNftNNCk0de4J92AchNGYZ/7JiVMTtAJWEm53CWaNLI3gQTJtiXXClhSsC
lOp51MdsGwatwWDFtFLhVAUewa1WTRKplZ9grqwEY9G+mzz8GAM2mUphd46W3OsNJyGuCUMTpACi
6c3YWTCHDOk6mTigYmH0j18PdH12g9Q8/36rSZWcIEe8/v7pHJ+L3UTlpljHggp56vZ5C39trGNO
WT8cYxkRZfrPD3K4IMT8/bqLDMSgcgUdp+bBbdSq3odp9J8flNbTtJKtZJxrwg3x6a8fSPTky5z1
HpuugibQ+qEZVvr8X1//fjZAvgTakfvzL0/iFy3x+2kmlggawfsmwGiWg1Cj7BTSZsbIZmqYfjJ4
RmL0/nYXYNn0+25NAUVoU6cdDnvrp7/f/Psvrr+NspN/+eubVRr4Q0MO1gGr3TaY7ABpQMr5+wGu
MpTB37fz++nvN7WqvlsincRJYVopzEUIYyo7Hcz2f3wY1y//y/d+//X3ezJm0Eqix55iQE3H2MQt
hrBG6lLjXw6zzYhCgRWgfmlEuYXAFxkwQBgvCNvRFgdN28o6KnPr2CemjquzUXotJEgcIMUFsZhm
ruXthMpAMf2BbdSQ+QWfEDMyIoJ6XwZW54y1RmNkQdOWUEJLDBgE1VCE52J1VVTUhdRvHaSLWmqe
EOcIyVsmm1Y/JShdgHH7FVczPlYdG/IgavicZxWa5pmUKMOzdJ0mNNUU5CzeENZkfubttdEoCGqN
VNxEWiGg3qGZ5hhzm3WCqVdFI4Qiidrol1mWHsFwlZ6iInytx2DTTYQnM5pDT2uAXoCm0EkJqM+V
s6tE0HhjlS2tHPqnFl1lRdXKTDHnq/LeBxAvxpJCE66p7WDq6Rqa5FqA43dtNlKHqlTHYrjPySfO
dDgznQ0OtIEbZDfGMQ1hvc9p/T31Ahs0hH3I3SMW7DTTEyGlW88mxOyhsaWrEOHcRlaIJQR9bBzP
YelwUgfTHgfqo5aIIdWIIiSXyDAAcb+UYuejp491qO1lQv5cGkbsSwsapJIqs0mBUB9B3WGe8j6U
nLSmHlUqry+KRe5QTESbIkwuhhXtIWeibXpnPhAmhzGg+Fc2kRK91jP8h6iPQpCopeplJcAFKkCa
lGq7ScFxrsoIHqOCBkxPsUoP6Ect1HbEGNPXXk9CRpr64pTX8hVvBVtnFMI3KSEi9WKC1kB5ZIHT
gM7XDILhidH4Vva8Y0FIEQUK5rHvJu1BZO8yejzBJyzw1BixZxWlb0ZHNCpqn1ZiacewZ4PLNQZN
qzi8SzqZITpmvE9lTFqjYcI6sCgOljIwKIEH12BopZ1Ja3gvlYETjkV2YhxsLMcBuMKgnAq5uixj
j0KKRi8jKMtBMrTXWlaQEgyCV/Ux+JoRMyQTa8YwvIzFuVV06x6vJUTNsQDOHfIJDnhcdhgQa5Dk
qvKgCc3JMLRxl+J4oIea5I5jjVaFh3dbC8all2L2vRi76iw04/UmIs+JjYFqjvFdVMsIjp/ZtkRV
v2tI8UII0avTiUeEoSgwmDIQM+CPBHBJPEQGRnUAm+xkwYqkNDDKlpL+DSsSukBLl7qJxP47q99G
aIy7sWGwj7GPB2VI5b0CUDQsM6L/OfjQFHwMhXTEBz0EIX3La8MdVMk6NlV9ZJ6mOzC3AiFP+qPM
LQM0FYUztgB6DQiSsPHRNCnxhGSA0c/kUS7Ve3F56nSGZ1ugavsCcQRjfr45GKjY5JkkqUpWlx29
3TMhhS1ooH2D9M29vNS9QMrYCZr2eWyK91HPGGnrJW9Rsof1TmdS1xIdTchkvMfmTzOt8EuKI8eM
GHkbGVGppdabiL9Vayco0m6M4XiJOqM2hYXWo1lGsDfsI1Y3xPYSMOyNcyu4Nq1GBmLUTMDWmuEL
PfGWJoM+l0Njn2Ncw5RPMNtpH2HwHba+JAqLPyrFfFGjaJdU2oFbJP/MAvlkYuskd+X0jJeBZ/SM
uekjnbWxpWwYNW9qO+1UsxMOS4xMA9ohA2DTAsvBbJ9nMZt8RVSONZeGkiPq7zDChrlXfrSR/IaJ
KwgdFlGRJM0PE/3dES4biC1tOWuqcm8sqaXyscR+A1mb0iKFKMj65IQMYekVsC2hGSa/lDCJKSO6
yIBfgGrbpcKYjljr15n51/0cqqMXB3B1Z7ko9guBjJ6VqzWXcunr5BZIVu2yGKe+nDzrYSk+dEF1
tMJFOcj0s/Q0lm/dPNDUQYrVNnA78D+bZusbohAQsjH+M0cYq8lK9FzaISOnfmm+C/EyHK2qPAX1
nHmgG2KmB8QP6Gdk8wH9LLNqjmKFVUgqRdhpDeR5dDLmTDpJwsKyaQ6jK6RG5Eh59cJduq1qoQIn
2JGeDwC7BEvLnLgV6AKG2lXFuCRbNN1hpPQnmYJj0soKcto82y4VYWc5xuAMyXazlLZLrdIGMlNJ
P/TBcOuwdvRDJnRoPKwlEmaHwyaJT3Fau6qR/2kNifkACXcemDRhMI6rb0cK80a+d3k4OpGqTd44
VDC9jcGvtZmtVpV1VxtJjwxcJHMxe5EGBY1GO18EI6QppmAOnGNVZ5VlweAjNnnyBMGvZmnp1UF2
R1Huj1h/PIKNe5vK7tzkLTWCdFIgxQ1HwMKh18XRQA16xEV6bs+JseXklZ4g53j6dKFhG7qGW2M6
I3ERcKoK5MCXpyEjtRCafacxkNTqFBXqTs5ujP+cx3k6QvF6EBIdKP6SMwVBQF9X8KQ0hiXxu6KC
kgjFd4HvY5ZoDvG7+hGIzD5zsz8VqkSp3DD9mAh9h03GanvYH8F1P0mMIYdFgwWfaBYIuG2smJJd
NbTP1kpVHYB6YmtJsrWE5le8EG2WZo9URqdO1cihr4uUNNPC0Hxs92bLTSeSQ2lAatJFKE3Ljtqc
WfPMiFLvqUaJyjwZTkw9Tmnxh8H9Tc+5+KiW17oZzG0YQ78vBo5fZ+JlWaz4NEdnU8vRNvRvwOkQ
s85kA/JhXpJDVzfTsYHhjW74O9R0AvOw6V4i4WnE7NFOrbYGczh8xzBZrxadJbGMe3ACpnkKw+Er
bI3AE3xFq3Y4EYDT6ibKAEvp1zkhfSrlh6jBz0hL2y+pG7xGJtyoTYrgjbm8YnS4emGQ980zj/G7
0baOGi6do0kD7WYpYAta0gdpOs1KHB37ihaqmSjuKFk0CA2SHNJwoIckvCsfFoAdqKDIeGtiyx/l
/o0N50mH4YvXCEQJvHZ5Th3wZNqxwiZykpaOafO1xiSW18mKSz9BBzdnEwcpM+CrUaBXLJX2YKsw
/6wDZa2PGuaFZ3io9QkwAWV9KOIWFQIzGnCDmaqzIsG7Si1arxODOGkErWVMloC1Kf00yyA5NkGP
OihJPV3XKLlOGoSHUcRe2LAj2SZH0g7SBMfVmKU7AM/z0o/6ScqaF8bW2SdN1JsJA+myzJIzzRT3
5sJ6THUuJaAIVE2yAoEnos8pjpWtSxcqZl2WA4jpsNVZxOJUqG1CBbyjVqdXmpOF7T4ZhvqlRbbo
VvTXoTs86XpD+UKtuGQZAd0g0qWvJfyDlgaDwjiDEJ70pMNwFbEt0nw4m7KvWhbQXciNPVydNfim
cma0w43UtPJaxrCRA/NlbmZYZKXa+wyAB6vi5jAyZEzRUnpv1Pqcr6jLflm67frw6OkMvTLk5Gq6
umpyCUmF3C30aXZhDWrMYxNGCKxMGd4KY0kdJEjU95LY11Fy8SdvQEFO4ggNE9rmIQYDbfGQVnLI
MqZwg6/eNtnYS34w5LhNlnDidZbJYmTSQjGZlQ3aG2Zh5gmjT9yS5XJXxusYAoLPQtKkwxQsD6I4
SDsZOMSOfFoZlzUqQLqehniRqAtyRgRhJNR7KW3SSx9biRf1NNfxSWh2ZWnABtNn5SgGKdy8Qadq
Fge4qk++PjJ+ZBo9SR80hH2WDRH7VUpNCvahKi0K4YlnKtnM6PccvpiAZ7dLCp07KaXX8DUzGMFP
COpt3VjSYwvqliG4gj1PFoOH2UjXeQHaJ4GWPYsidRFdlaTHymQYViW0wQ8eo6KpNZmUV2BBqEbo
IgNMvCpYcIfsygNzjD/1bMR7ayljKic4CuiVvwigmfMuG92llPZBg3LbMlro9pTRipCDFc3w3Clc
3NXXpxYXEkMNWtdoisjIZrQZQoIPalm0r4IAuU6RB4uYJWn8ZkaOThZBySlG9d8t3X5h/qXtHgR5
CE+mmJxldRRupLsKe+fX0rT1Vm0Pgx5TsTHpNfbCU1kYQMlIFIyerqYYsH1nHV30wnggGbKLVPka
00hH14xdYaLmBW0HqOp59zoE0wtlB430yWSV09pdaTQ1AxRWdQx6ZaQhkfkpyf3eqBrWljrat3T6
hUYMvLROB2YiuZyMNHvCkhcbXPfWLFQcSMsVhJMhPcOe0LnIUIZKCtMn0pj7Rt4pj+o4+APlkQHz
slM0C0jbsfR44P5kOU2UBZowblTEaYTbuvAtM1lwMKX4dYrZVsWIp5G7hQeaEHZ1ECvcRirdFtlr
K7GMzjo+l1WomvxA81YqowKts3kXRw2aVxzziFYVnZzlVYrF5yihVbgMtOVNC2qvnNHqD2YMCIWi
fo9iWNnKFNKkRGveVsj/o5ruRxQNpF15+jDFylUwxsETrdmg74G50+cYIr+eowqphgBDu1OwzWii
S7bML8syM0JmUQDuy/yhaNvnJSp2QhaG10y7t8PwNSUWItqIVLKizAFNFCMwmdqt3Ir7dsqZDkFB
ArUfvYK5H8z0FDVHRRLfmwUkQ65YBwPaAKZruon2dnhqrXy4pOL4o4yMkZh43QFUsLRNa6TpFXu6
V318qcpS+17UaxGnl3xqoMkWC22gZFqbznSCWotya6qeJjYkULTdn6G2hl1n0cuDWzOw0y+WB0EJ
opiEohF+y4ew0FmQIGoPWEzbAho+R0rvLFiD2yd4nlImSg7VEH/FZfZdGWFNVbd+bKSgPxZoKQd2
VWMxv61WlDB/UulHdsvLR29K04PYC5g/cJLgVpRerQToABwQ9vKj1Aw7I83JacbOLVjBt700HYcB
Izc5VAj4o9OSA4WzBoPWRbXsJuga22meGTvoAUfEup/La81lHUwcG4oYc1dREO9rSHELwZRcnZnx
pXWBPRHaWfW1sKwfJRdKN+nbz0LnistxUHnzop+VTKIinRhuKxAVGeR2lckojSowDdgXNSP6CMYn
FRKIxdwWV53HR43sdjLQeqQapYIhklmwGRUQ0jl4GKzqO6ZN2XX5Hy2A4djrzKDiCCiw0gSW+CHk
yImkEHDjnNFHjmnGCSpMybb5LCSmoPATmNu69Bu1ZHlVSeWCIbr3bfs6DctyzrRHK2fSGIh85sH8
KNAuAlUSBCLmllq6xd8QsvbSpQ0GnWPbb/5/89l08Gj/G5/t8FN0/Vc6/xuf7e+/9J98NulvlmFJ
sgaRg+TjL0Cbaf1NM2RDlzQQNqqKSeI/AW2K9TdJxTZAFEVF12VJtP4V0KZapgVSTYLeJhI+/F8A
bYr87/Q+1YQiqMumZikKQb0sr6jBf2FoKrqCB/PCsMI40RzNwBKkNT7NvT4BgIAnH1jhHlZas88g
SudV1sFgKKKdOF1iIaMXP9Jz7poBz+gkcEU2bhLncnKmzkKkz0KAHjhX7Q5vTVDctPDT5JoKHbBy
YAi2iKYvC0gwR/DV/liPP42MJ3m/fPzLJfmfUKGq+N+PkzOlgQyVdVmVcAH89+OcWm3WUhkIBcZ8
EpqnjnUgzXfBWoUOwCyvvjas4RYJGl4wVKYlvhfifb416tbGWSHbFZL4UgTKftEYYqgaRFBLutJ9
G2sDy5jhT4U6syU9653RbokdrwVSNNw31MffD1nO5qxbkwhxNXBVHZG8PPoxQWFmVLBasHRxcn3A
cmle0vEgZKU/L0K/i5d81WFQYRcDBnaslvrCFKsfqVLVdpPOFvZ0zc2E0r/X1w8WkOg9c/idyCTW
74e2G0XoJKVBiHP569vWSrVe8rBAp46DliUvO4UsYf/7AcQ/LXnJAm3QYzj2+2EgfdivbKApLjEq
0DCkZfHPmUcMlLdyVxnyz1CitZpVtHFl03X7cK5fSzG2kIrK3R44EUJaCzlMqIsrspUqWKFbDzGG
94wr9aa2V3q8+0ItW74kNWc8msFcuM37ZYwg9ObZk54Nwb4q8UhQdTSSwKbh2q1fLp0IB+6fH36/
J1TGCkAydlVeRF6stI/T+gMtt18bYtchTwjRkmxeRRwMOafyjJ2dxA9v8NMI/bQxtkFvqfs6GwAN
rZ/NyyLt23sq1OjYpB7pkBZ0aEcQpmQAQ0NaXrS3omEfYHe8J8fs7FFg6yTuwxNFWUBJdfXq4MGQ
Eha8+0hSWibGpIvY8S0cCt08C/sjhMZmI0cD+8z6odJFCjlhGR8GQYsPfdlOblrhGrt+6/dDGE78
Y74ALNOUyyJGAkJFgrL974fK/CPBtkMKaaGWUN+rFDhaOR51jZsKBpZhx8vqXlQtYH9HDc0IW75M
AzxWUE0PtXJoyuaY0Yih5C6/m/qb2CPmnSI8s2fMv/YCXnV0XIiMS0V4KQWifPjgid9VKpy1WC43
FaRZYgEaTodfnHZosNGWgymhPrFe8A4FhlYkhD5E812+QOdJuuiAd7VOKhvfwgQMf6Zl/XZ67HMp
3jdxesr6PPZqPF6Bnpk72dKonIBGNxLwaUJGGrsRLV6azp+FFBkjXqHLjpkoNABVamUrNJTEiuC9
V2GxL4E5b2JtYCQsLJu9sjLGJ5GuolQz71xO5UVY+drk3+tolD4xvXfn9w2fyyXvF53cu9H6CV1R
Nu26GV1gpKn7xOIRxSBOovqw0oZq9z+4O5PttpktS7/LnSMTCDQB1MqsgdiTItVZsqQJli1L6HsE
EMDT1wf6z+t/3bqTmtbAXJQo0uwQOHHO3t/2VepsnUCjdumgolV0Vev+pU36HwCgjKNWez2DZw+Z
qJZKDic1xjk+tuaJXsNwomipB3IGjbF8bkgwXtfwiW663lkw6DDs8bIQYBvceHn9BqYFnxEUftkg
8AmjmHk0qQerhR7PtzjYCdtixbOa8qXsvWKrsxwTQ/RRTZ48NstFHjyycExMOed6FeRY3a4LJSfM
Zu8Uw4ZYX0zGunjopJLrwiSf0nHoDxUlplBUoF3sStoc1Hg0MZgta+2iOB6MrV1jDezIGKjY9R+C
6DleBsE0hU5en30FEWPgCQB+FlKdiuEzpT88zsTa+gIFP8yxrZEHrzEp4iUN2q0Z5S92NVaHeCRU
bwqbte9LVDYuESBwEAl8SL0ffQc080q1jxtDIJHOvo20BvzGfi5FDo7dN3a9ai6VauBS+OHnJJ+c
qHwPexbfOlpfv+bEKh7zpO12nl+8l6ZJRHMe0d8PHPRapYSwHC3Ve+u9Gt7MsxTkMkmn5/tA62QA
LLdWMSNMWvuCPs026sQL0TftnnXiUdovnYV6ZcjpoTAYYlM7549DhgNSSPc0i4norr4AdWbG6FzZ
Whtohiha92mcmch4TImWQrkXC2CQQyLLOi1JX5zQt/HhjC5TpqRm1K1ctckNm8lzMDOrnwT5rC1R
Z4qvV2k/wufT69Izz0VsvzlkAqbDtkvqT2+KL46P4zPqUm/NVPEQWGRKe6SAEgZE/FOv8MX6A+Jm
7mFPvbxYNiIZO8lhKmUzoSItjO2K3Z4trBqNgZREOItmZ07BT50CFzQyLOERZCh4P0hA3eGODcOJ
1u+hERlqVC/fuMtwnVl3ue8ErJNpS+zltE+Lgq1SgLUmxA5TJc13YUFmdAMiqGzCc9qE8iUe2p+y
jXvMEfYEoB8DWGHgA6LWnsnvgv4Z1XtymqeNz0YYH4CC0hLOZ90i5GET3K7dZt3ZAy62mjjl2cC1
5845IVVJRV5pnazygLZloByyVguexmQ8y6SaiMkxjAcPo1AepN6lKsRR1PAcDDg33kdIEPKalcVF
7omL2OPvybwBWjEkE7lfNaZaXW5yV6A4Dli3AKSijC3fEpPKDM0RB/ONV9ls4PzwnjCQ5gm46NmR
CjAd48TWd9pNS3TQspRt7b6608IrnjEs0TT7Dlmaas9j6JwIWvRD297PFYT4KjvG84AZIIvOc41G
WlrY8bV6YN6X7wzF+E0N727vviS5jePPAZnvJnwtLScz1mZv5SjX5l2Fp7xLAE2QejAzTMQPl/Qg
dho8Fo4ZQBmYugw5mim+59WdGz+GfT/ejZH/1pRdi9ivUBu8B1k1bq1AvuYBAh+nZKCgOtvZCdiU
KGTkayqCaBMumbVx4Vn3U5eL+yIed0615BQV+JFrCKZjmqK+dr5ySWUyJd0tSS143anIqGmQUlYo
2XLLhZItS++Q1gWMvy8j652TKnHN9eGu913rECl7U5bwVOYEmkTV2TBXe1KTEo/ET13hX3ezEBBF
Dmyb2E8AICEiiyjqb2XQcAr55ohCsCctbi3dnH3BG5OkzK3n7kDuyd5igLvqzGh8n8yzM/rTi18h
h9GKdAVlrFuv43uKh2HwanmSRGSQaPmLjNpV0c3lq+NCEIBySDusOvdEadwgISjx3PgoUjIb3JaM
vR8Ibhti62eiDASYAYEFryUCDV/XdFtLWnmUf/pGpSSbulwYdQtKL101vXqt2uKnH/jxyqd2T7tf
fOhPlU3fwcWEGpBe7xjx0iuCcCBSZDjBomG0nrtrnRcR2JZbaz2hMs2D6ecMlxU6ebwrXXvbYDT2
IudBzuJuLqW1L0pzMUdD9sp0cBeF5b6a0egonbJh8EPEuEwMyFP51PUGqJ/3MGvfI2RiETCOZ9/D
FFf1rU8sVUC2nXrX7JVFnL1OaCMMmf7welg8sWMfBoPAAp7yOiMoD/1Id88YG+PyGKFg99WC6TeX
DNhDqUJGGgkCVKO9SqnQ74q2+t5Pv6ZSpTdR6V2mJmhxEqBQShXx7EK/aC1fyzp8qug3LcPQnwyZ
JWlWRYsW46Uu5U5qx9/bU7hLsP2UqYpBUfLNbg+94ghObKjJROis7Q5RhE2k5c3ooDql0Afe0vdb
d4IdPVqaHjXtxKGO9hGf8rb083KbAZSNmmCjQoc+mIvoa85fmqa+yCVLI4LxQ6zSvHFIW4JeG690
KcqT5cyrOPA/K/Vj7MQz55sdYVW4CF31VQsGabPm+5qMSJ3nuT1Qc37R6EU8UpQneyzAC3jBOaii
k5E9zJTZjx3lWGW33rpM5kdLJI9pW4Q3nkmkRex+zOVbrSCjJSFl0LDYbyhMI7d+jLGqGrn5TMuY
RjdiK5PMPj6N9HtjuhgaB+ZEkT8fynQgIjJsb+L+Gv4xi8VYNMV0gwZrPnHer7FIXBjhN1GW3no1
EBwre2w929wVuc1Ozk3O4eRPWzfz7kXvQAgYG9bhxhYsKaQYMctGcXfQadnsZ4+khVHSyJybTO+a
WgGSgISHapvIeKQBGOsSnOwNjI28IZvNBwRsmzjYEqgQ3hCAbYtS3mqTQjLy0+cmrx5sl+Fla92P
GfV4y2t2W1vuHBq7QeugymS0YtTi19yg/I2WXZU7KGzlFXDOJN7JDp9/xJZb00+159Ta1HH3Kqvo
TkMdDWFaNQVFDBljj60uHOAHrIU9bXOUScG7Y9cCSiXztlHcFBXKkjy/K3XzIgpIqYNraAR99FPZ
3+ScMT8xBE52gGaxDAGvQ24ra5yBgbm4nAPjMQ7ROOlm8gnMaJGJy5yUi9bB4ri8payFHqrLLqxp
XWqoUSVw3SxDmmCU3l1lIHPWOTWx6toLOMQWAT48CJGAaSkHjSdI3JUIs26YEZ8aw30m2fxstv5H
GI0PMq3lCiitvXFywVQ/+0gRmqyHxH1zHdxkZlxkFFbTKrKIayqpd0384S4TAZWX+8hmxLCAyRlG
w9JqohsjcoYLi+McLbh1y1/7SX/JiZmajIkICP2lpuRtTDJmz8J6CVp6IBMKyHj8qKEYH4xpH9hO
sgtIR6RzGq0QKCek4qAkuLEt1JnZmH+oLr6lx/lRhRifFVvEKq8iUDUHNY4pYmBkjCT43QnLPkmV
Hqzqa8y7iakwNYcpYCh1BzvqqbgLDxVnXn24IWO5zJvuDc8keNJ0N4A8seS6xDRajHc8PQMwZn2f
lEhQhaODaVUC3Sn0QfWlyQEAeLqKzQE0H8rUG5pWWDqzpU0L1BmQQwY1a4a418f9btCMZL2gfTC8
6Lm0E5/kWRrHWfZYl/UntNJPwV7EKTC5mUzsp/dBoyvrUhLiy/E9V/5TgvtnMLKLSAeeQw641a4C
wIHeu6SCN0dk4qUmdCYIjde8m/edw8Yhl+XKaZsnHpiyKWUB6/zs1cRLVGeouy3d6rXpU+T1VRZv
+157p6p/S/KxPBQRuWaTITYcxiVbXWporNiZBB8R0tbvRHRR7OUwISwjn7xa16AjARug7jHtGH8o
mS4Oq7sxsLn0ckggtE1LpLgSkWwNy9rDo15pxaxorr+ZUUlUeCE2MSkEKxWTDp4zdFv+FYc8SJgW
gmEHS1Bn2959o4PI11WjFp/wRigKkklhCjXj18rA7BwY1Sn3G3+JPclrBjKdXvwZmsOBsoCs6RzU
IrpADv/ljYQK/d2/HeqZN0N6DYlV7MBF2K3MrE7ZdGuWABugYyDenRklb5iBgRur+hiMZsNDBF95
nD0RBkcu16dBL6DRbnqT2iJkrOLeuyad+XLA6e25MzKXwjxQ2y8p3zvfDZ8D9If4K/xvJUXkym5D
8r+q8MFglGtr8Oku2yL8UzkBhD6cC9wE82MwICJPGbxNJL8w7kOXnfrgkrIuvEmMEq9Azky735sC
0G1H45GT40diQY2vhA2dVTZgITLBXp7zRKS13oce71s4mhxslY9MPQxX4+QgVxUNO/IaxbVusDbM
CkeVk9oSSkkc7cIu2NSMYG8Cr/4ZCF6wESeP6EswGA8dvqOaGBnGZrspjGmfCE5I6QtTqJd8sDCw
Bc0tqaAf49hxju3fk3heJ7XcV/1wbrEXZNOZNWRQxpMLLXXRXX6byERhRqwLonDCIeDPxr1QIdrN
kIbduGiI7XdAMbgH52wavygtYqN5dFMVASNHkE2wtb0KoVo0mR8g9kPSEpzacfFq8AZS5T9ra4Gn
gnryOVFy1gOc4fHZtZENgohFdA5Z6RJ2AnkD59mvJvDRIUx3b7iUwfRIShsuzyzMjkUQrBt0Kqrt
9l1Q3QqHaj6vBr1H9vVsN/oJHvBd7zvmOvbiz9pxyHMAYDNO7qObNy9O7Dyk4DBd9VK5zl1nejCk
GXRTU0gN6Epm8AY5WgaqfsDoj0XLpFuSCV2EAV5QeSKgY0UmXlGmnBjy8C1kd2OohFaVPrmlQcBY
/2m1I7sWE0ODXRxUpfaB0d+Zy7FmV59NW36vJHuJWbPjGvqPuTKsm9QSgHSEd98raGRD0H9rS/Ec
Wk+G50SQ44yvrp/wP6K4TAyFS6TWep0XWHOiVn9kwJvkLKPVwPTQao0f2mAkLDuDeKYCX7Hrk1hS
k6LVRa+oZw4ItCSbaAUZe4A4r3Che18CjQ/xb/TKrOhHbAf3ITvOpKrvvNL5MoziqVpeszH2zx6c
nUKxkPuQTC1pCTLKPJboFNW1yAnjK/0zLhtLE0UxOP0vC2MYo7nqUptnTUTmwU5r3Bxg58sWSnqL
ZG8rTY01xPC2eZ2MW93SOKO/zw4k1wyppnlYd1NCCzH1Z8a+J7sZYXJZE4OwHpJG1huHyAieEvYK
dmNylk5fjNCasQbD80xmi00HaFSvmNRBt/DCazz0kZmZdxHc5UEWSPydau32ISiEBBIlAhmZUzL7
WcRRWrTcrvoOQYL1Vk1QGZjjNhiiSeqVRbxPBLAfbXan0AN8QYlNC3MeP4qePNoBO7ZfEdZRj+zN
vcJvaRGkVK8Mt/vL6DQv2daqgZtZvQUZKnGQI1DRGAMp1rrOLxCoAR4a88+81sZm4mt0kwwlwii2
Elsf91iSQE4K5ux7l7aYrbrHJsyxKxXkdmjzyEKE+q0zwCjX9rAnGeG96ovnoK2qbTxVvxxq3ZXx
kHvx2arBF0xly+C6H/StH7e/eoLCMdA51q6acLU2dibPUOBZFYP5hy4CQCRp7lycmS9C40/3xezM
pwAJh1GI9FzX2U3fkpshJs4hrKBF79/FccYWQ8F/kLYpd1XtJZvcjkbofNa0b/c5UZuXZMbGPFso
l5Forf3e3Jujg3Ioq3dW/mXHFRK5HkltPtGo7Ckted02TVucX6rWKfU07eZgdgiXqL4JU+G3dXIP
ozFT7mJI7ycjCNmB6G8ECNBwsHAb0R1HrECUGWucj6qB+9Xjok9bABYe9Ctmp3pd+O5TIAoEMZGN
6i091mR/n6iSWb4m5ew62f5MCv2rpi1zlODYZJ3f5yXhI8M8AB4KTXcnPQbWYSp/ti4WZOmHL6Vv
X2Skfmp6P6emAo3KXAx034hvv4PhHYpBsdzbJBO2XXrGpEGkgWYVrLofKVPbm0FotWLjCL3ELz7T
CQ1kaNOVEj47AidEc27U+UNnWM7ZW/xhtK+3WYp+kZey73VeP45IG2+0Zx+SoRkvphG/oPXA+Fjr
H33aNLftoi31I8AnjnYLTOHhjW2Y5l1Mfs4EIs+JHAS+uL570W1MESNgRYN6g+nGxXln3yWNLHel
YP7sWlLvlYRoWMTBxkFwhtbGmR6n6g6EKHA1s1YPSQmeqhUHThPgcZdAL8c9lO1XGxnjLR/er7FJ
611azQwzyNhLLOMWQUhykv4rOPUQ1gclvjSa+aw693kksuQuqC+ljZ00V9Thxc40GScUUTZsxopR
k4+/4aiHliP0rkFodQxzAB4MTm9pzXbIdol668zmF0rfx2hKH+sphqPvvZqcPTJHvWaGduEG8IlK
9qBBr/udl3w2PSK+WoDwoE44hv7XgHYOoRzhY3XSUAA3aKywEUWGAt6VABYzZvXoVNE9raNxx1J4
4xq9/4QscQl6JnggKGEWV9X40I3JZ5KV+5490jqYOMWPWfUyJjENLw5JK+h+IMnxd8u0cJ2M2t0k
ZvCaeNU3qy/7u1Bjs8hBGCqb3KcoZMeB9gKl/FQyZEFBGrmoL8Mk+V4zJdhG0/dozk59RBN1ruWb
suzHDk1ZTDA4td0EzkYRm0AFoXxqw6iU0yopm4fUNkf2QGhPLcTvwnemwzDeyp4+Zu6msEH90bmJ
w+6ITgTnrkBGLa34rMdp77qRv/FrlEhJRYQOoix/bRUzEAkXnyfMtzYfL6OYOSabi3s0HBzKadiQ
0tqz5xRS3tbnjLHEY4cjJJC0wL1lNxnjkZgJkkCkIv1VEXefjsHzjNN6Ww0pYALTObcW3VD8Kh8F
ButM+Vh0QiKvg+bVwQ4A6pH+SuFtKwMvY2N38d5R3j3S7YrhkoOJ10o9BnlY6DDMDRTYMKjs1RxV
hCC1MMrN8CusrILYzWZvKQdcX55dwrn4YHMV71LCpKUX/NA1HgVRV4JWIsiBKEkPsv3MxwGhS4JA
10QezDHoSEju921hO7cm5JwsY4OXTRiSOfTu/EC9RzpdDd0EMNTwvzfF8KOKQcBnTLvXQcq0U1TZ
1ubdGgrcoVNZ09zpUWPTW7rL2DZvmi7c+bFnrm2sUoMNTLR2sVujd7nhw9PfpPuexfMlKZx8y/iN
aGfXgc8R34isbIASTmTcmsRbRQVjabvrtoaOxkM/1yV+oupJGclLrcZ94ExYBmkfr4eaRaCgPZOi
ZkQe4pPx2MXQAcMFwaPLbP1W0ar+Hg8O9yZBqzWHYJOogpAosx5Pfe+s0xaFUDx6nOnHZoNe9raw
RtyeSdWhqGkszATj45hFhEJ86/Ns3uCsQi9gF2CHDL3tTRAMrmWIhykNNt4UPGe50+GYg/7XIMhc
Arp3QphMbszkg7JhXvc+kB8h7YeMCJt1Qrv5JrGoQOoBfGMqi0eiHijuXXze44wjnrEYtMkq+xU5
BJOXvfHYk7bB+wK1VGb5uPEHi2YjgT9t/jAXjnc3J3hIy1k+umD8pyCZL6hREfB4ajU4Uh4dKT5K
YrXXWpMAEgoRfc9QiKuvkNr8YRZlcOkMTNF2iPwP0cOUmeVKCcXX7aGS+skepmbfh7Tlxsju7pRp
/SymCTU94VBkxasVFT/uTU7PQ97H56bO9l5Trk1nxJ222GCjXOzG0ror82zXCnmL7JL2dvCZxT9G
mR0Kk6Opdhob05S5kZWDGIsaUFkjFHBRIlTyDYr/tJA7K3bRz2fBuq/wnjhOl598AOPqezrXX2Wr
KJH7HO+z/Ra4VfnL9oqjW2zU1EIsiSWeSFvt5AwCvjVYXuo2P82Fta4NDa3LJc4kBn45jDD4te9z
ABC+ioJmZcwkBg+VT0c6MRC3jo9VyPLT65D4YUB15IyxGNnRTznhkOoHfL91Op8zo6MNPwXZNpmG
W9eLoNjq4lapDBYlGwfGG6QJTZFxyGs1nCzQyUoRnKP0a4s072BSG+F8RZbswZ/ICtg3RUFfr66w
qNWIE0/jgJ+hGdGRysl4p2UM76iYHzDKAGIb559UGwaJVT8IZoYyMS5TITTlkZlEy757XAsN88hJ
OflNVvFgL/WN16Pn6Fr4f2MqLx7t8nDihIdIMb9DmotbfOhBcm5E5u2ZrX2kbU+QXmulqxQUk0jY
flgh0sjAF0fZOYfRYRLMf48Lu8wfk26+n4dsuFMGTQpH8nGmzfyTceVZunn6OUvzwB6Pk1m0mWJe
BQUOOW5TjPeDEDLXBX6Oh4mTSYbKv4ourqM498162TJam5SIOHPJiuOsccOsrb9Dd83HR6wqSxbc
WP5Pgua8DkAETQL3phCk0Iklj04mGPzyJaNuIKyOqTtD4yW/Dj07zBmOXMMq34K0vHOrAluhaBm+
pLe5trInaR7nROe31wvDSItbV4bsLAYB9onvAvYPvN5Wx1QSUrKDZvG3vbZd8veSQiRMjvzqNKNg
FjkaeVl770klmd3Gs30fmA2rJnNFVANMItCDn3rtvkY9ZrclATAlCrB0yQQsCAdse4bvpYdHLUI8
LfQy6bSYV4nBE89Zf7QhwzMiPAY+BdcU+Et0cwdGJqjKk/JQ6yXNN1tNctPV0Abo1BUqOBodTS/f
FbvG9VDSLlmHyQjJZUk/tLEW3mfwe21NMqJLRKK3ZCVmhCbOS3piQxlIEfepl1zFij7mqEhatAOm
Bx5Gqht/yWGsl0TGGJxmhU8SZe14QpcCR7wsdpEY4Pwa/mNmgjoJZ5x5nANp3PWgeyYP9BNZbeQ8
L5NDwMEdwVUoE8UhWMIjrxcm6RsJkZLDki3pLJb2Cnnrrl6SJ+nJwXpa0ihjKipvyac0l6TKJsYD
smRXqiXFUi95ljHBltmScGkPMfvTJfXSJ/5ydsnBtIlQmJdkzGjA1aq9Y+VRO+klPRMolL+kaVro
CZZ0zZ6Yzahx3VuxJG8yaYecSBinv6RyFks+Z74kdYZLZqcgvLNisDktaZ7NEuupWZiWnE+g1Q7a
jdoohi1953GfEEkI5jrkIJsHwh0sIGFdTbKFpvKO8JYyhh7mRzvvcWfPNl7KTD5hpv+Ag6SE81KT
5p0DjjXLegQ1rIrbtPePCnGzb2fBLvEKUGqJvI/YI7TCbzaBXZB62uTknxKEahOIKpdk1MYkI7WW
pKW6S26qWhJUMa/UO/Lh6Ya5P3OizE5jAfG3RH5mGhIvJlKUMpIHP/PeyiShu9QHZ1XM0VPK4DEt
wVqkDitj/oy1b7wg/hL4iYQb3TEJYUdX+lhMqQcwbC9j2E07RyUOmKVZiPW3kmATOoLga8GHTjog
OZEDA7Wk5S4q8rdCe9t+ju4VAzLad1Nn7LoGeSBZfjecxS7t6E3sNrtTNIMqpVl4o8whXrcxPZS6
bx2KOtKbfLEzJplvhdI8U8TvAugFY0CG1ZQHBpPdbUv8SxLO0BcTZ2+WyloTPPfm+d9si9GQOWS3
Ve4yrynpbtBXD4Cl22XxXuSC3TY9oKCfHtnyh4c+ZRpjBQgc2hDwb9i2j9LHi5niSvOGCA/oyHsm
3ONYBbTiGUewR1bUt+Z0N8c59pv8oepKdko6PsbI+XaBA/vbHqGukHyJOxC9n0/Egmf5qzw1p7WV
929e5ht7E09tqBLjrnFHQoFc1t2ZzGd0594Gc0v8bfBG2AX1/ODoDgyJHaLCrDCOK9BkaTEHp0Il
4X5pees6TXZJ7/wKJvb2eVDuh7EiTM1pj4jVpmNaWi+ZRUAqG/jpGCwX12uOqaYjmGvizXC2gVMI
GZhausMcsrjwl4urGgNpwjADzNAMoWM0Rq2dknIlUCkd2XEw8EkqCtaY/RTqsLJv8hXdaOZC3HS9
/XrR6Sba9ob/zFNn5EsiWnkMNDFBodXdx8tP119FtKObIRj36SJtSxyEQxjut04+M6RizaARn/WI
lr3NXAVrFuXuOC8XaAoRgKQuuQujzY5vUsORDjd8gOXihfym6Yid1DyWRvpNtgon5+DNv38VBNb4
OzH7/9eIaoETFtHyf/7v//rQ/yv6rP6viOrL5/DjF4pclNAJu49f//2Pv+7ylwDaspz/MG28zZ7l
SMcjCPof/5NRbS164z+h1CZzGS9ACu2bpvSRQ3eErMb//Q/b/Q+TLQq/9R2BWNn6f9I8s99ZQqf/
HqDuWVJKD9TQonpGP0U09t9Vz3Hv6KFsa/scRyAXBohVki8uOh7c/lGswN0gseNIwp0R/1AK+3Kf
xe4trn8yH0T7HFYN2UtupLfYI0keFO2GQW1ttCQ+eRZAkZb9fCVauC2W/mFhh4jDsdsoRfz6CNJh
phRHekB/VFlE2mv5zEwcgUZKtjXCqvuwA+EBJK3Nou48TIuP2EXf1dYTG5CE9oU5Hzs79vdt2j8R
sEp/yHW++XZENIVCkWq1JiEl4wCrhJG92Rt4uNg1ghbQ3QtNhG+urV6YNFffiSTe2qW+BH7YHQI1
towZKJxMI0U0gqstliJES4e1xY2sD2ksYpuQDLJklNYpREGSm6q4N+Ar0DdgRyuUT4VDKWWy/BkO
DciMHn4pzO9KSpzytCfdHGVVVL9VBHEk5oTGKCb9a2AmI8rx6MekiyQtzjltzg/Z+OaGybIX5IzX
zCPxJlSZQcT0/3oPj/EnxU3APtUvYQy55Ox5cV6sZIeDkdkf/ndcgqswu3fZv+36qkCBtrXGZGex
5G+rxuHNrr+Uso5tZbJ89119EyXldrbLcBs4vzwDbVeH5CSPbe80ZkGIXhmb0GmeOlB+Jpq8Mrtj
JwjIsZww5wbjl+zGN7p0DaAiUnVSmv0Bu4BEobRN04SzWspgKinz7jCHDroDWNtu2ZYrKTN0a9UA
/V/QXHWgU0GmYLaFzwXBrej94TioIt0ROMtIj10yTAKbbADDuq/bMTvbU0ugdxucGU6ySZYZtXYU
ME5BkXwfpUZyzjOA/8t7U82p8Y14sjqnzYvHqd7S2uA48Ce1i6oyAzwp8vy+pg4O3QoB0xOOVNQl
XUVKl/py2yE8Q+35WeIxwSRZkhmVgsDI/RgqT21+jxxm+xEdCt4eku4ofZfcWqYKsGmHYbAvtCJW
YxG1JxuJRDWP9vesRuQdETHXuhk21+YmlwEMNc4oFIL0dSynJCk0ibAnj8MqaGy+tj3dtbAwLyLW
3S7uRLEJgXqcWz7Fkb0v2lnRrpgxA6dr7HxvEm7qja5JSkBLnlg57H1PcMyPubuZBmTrecZ4KEm7
W3+xgHf2NzuP1Vujyqc8KnEbGmSBD7m7DxLOhbM+URVHp9Yy6sMUt3I7JiHhHNY4v3gJMwU3YhiE
rOFM82Nc52ZA2WaxhvjhsLcM45A5tnlpEzXuwhldkJ8U34UsqnNBSOm6rpBXSDI1d3kY2xe/8G9j
9GP7ZbnCWVSAQ4ui2XgzMef3pk9GCdI82rDh7exXMDrTHNKXFcanzuQ9mERcrU2jr86J4Zu7OKze
hFuHp6hJNG4MJCBulzX0SHtYJ5PnrGdDA9kNsm7vSdwZSe3kZztH76AW7VXUUsa4vTFs3K6j+hwq
hTEcJ3CIEnZjDIje8a5Yu3aA5pYWEOJlGL7QGkq/KYIMKvJAV4NIFsam5x8rk3IwYtPK6+wnm3dC
EPWQDALaN/u8OKcPfL3I0xS4PRFLcnE+8pEbHqI7a+z7u8DWn11Suk9ZRBpWgbbzqplWpV67LqkX
FM3vk1E7Oz8qTqz9NLmckF2rRc1slUV3vF5QCy4qjo7x1p+fr9fIXx0YBfjo3X/fPk1YRK4/X2//
8+Pvv7z+UrYBj3S96W9XrzdpFz5Up63760Nc/+T6+395RGUTd2ln4tn/IXzAW3jdKnyrM0kX8SJJ
/33VqLh6/fl67fpH14s/98kk3wjoTfyh3yXc/c9Nf+7z53fXe19vYBBHJ1qBCKf0VnD+lof498/A
uD6v6x/8/u+uj/K3q7/vdv1ffl+1g/TE4Y7IfXkx//rQ15+vj/FvX+vvh/iX13m9j24XDpxsEb3/
83H//B1gmqfJjcDY/Xkfr3f7/QKvf/jnv/7znvzrn1//8G+v7nqfvz3TP//j73v+7eGvD4pevEdt
989nWNf0MgjSJblSGLzT1/tfLxyv6czN9fH/9iSuN/15onXgHOrchSxp6bfIJQPnz22GxiSYhZAs
extfddaXM/9J6J7TivZnFUU05OMEda6uHwrDYng2obVOa2Q36AJ9vi7X3/65qW9FvvNC4/gvv7/+
6C53vj7Cn1t/P0oXtTzW3x4xjIkprPGP6CZrTqMJBDfFjTX4SOCvV41mav76ecJzRjs/Ycz655dl
mJHrXQEMWu5yveF6vzCeLITP412YJQFOiiVEN8JQam3KacmsZ2iZ+8GpyUwCWpC3Eb3BtdbxYaMp
InKcPscfWhyRY16SAJDVn0O0vi4FtbiIXgiOyOrUBjOnq4zPjBq4PPgIkbpu+JTdJys5KqZyes+N
Gl+MJdnNzMvFVA1/XXh4Tv7tj3/+7no3Po36JsOyWUuJUUSTo911kmYL2T+m/lnGQbtt2479VzDD
lXDs8Y2J6lMVcppPPJqktWDt8BKEw/3Af3n9sYGk6Hh9uZ/GnU2Jc/TpYh7NgGCcQLLnBNSl2MFH
4/F60S3X/CrDGlMUQ7RnVsYbw4YqkLhWzeXa9ce6n63d4FcHg67q6XoxVuBRmd1BzBksclk5A5en
LociRulGl3kJ3r1eyHkhaoZyP0xzedT/vGBH/FVbKNzqCi8zFGc7QdHm3bdjl5wmGz/DZGBm1rW/
9nIQ2zmzegOF38FxAlijpQFxQ3lVth5mik10Ju26QVtHTm5nH43IQBozwuONbdEQtiHgoY5sWr2h
ebNq79xSkXA6431L9WNhMUmL0UYBCs9odnhIZFYjNsCDaW/cacaGt3jxLOckHWwp0vIp/XCrHa/k
uuu1kQwjdq3VPl5+rwXN+twiMb5k33IsFltRYxp/XQu8mCKrcs8DIoLj9TPgm930+0ixo6YAmGCN
8f7L5WLscRA1+eOVNGguO20JP4ZTV27vISOOuz/0vN80vRFnF4cAF/mM3DemzMMhVR7F8om4OIqL
PW5IpOr03mFHktwYFLr420U0xT4z88K5jMb/4e7MmhpX1i79i3RCQ6aGW882NmDAUMWNAgpK85Sa
9ev7ker02bv390V3dPRdXxQBlLEtOZXKfN+1npWjJZHC48zP41uObgTzCHwKPpVZysDY+2sALt/9
43cjumccXQEO+3k29JxiVtntalaBkArnuoI5H9LffrYdUKzszwgaiObJZeEt/jmcuUyxAB2XQ/ao
tRMZ1xOaOY+p5fCWAZdhG0KIt3wO8/+4/lGElMh1KbPTcsDLd399WX7XwKLZ9q71w4eWSH3B55TM
x6w1Ji0z9z+/HBRNyK6pK5DJjJ5lCC3f/fVlOQfLj9xNWK7G4rBQNvG+/Ru9GSz8zf/8OKb6T5z+
6Tof9ccm6iWWEsnM9edbaH3eqqPYCVIay6Y5u9mQ7v37yz9+LGpQSFaAGmYuk9AN+vuXcamfzL8L
qEfuGRYnt7cGfCO9+d3oGCaXdtbyJaSFvx18Pq8aPT/ZIzmFV0TjUULI1zyelvPXzeNn+W753V8/
NrirqPdjfpPC3rcSmmFC5xbqlLkZe0cRo2Gbq6GMy03cmxiVob7V9OHEcTkgwSUtC8Bc/Vyuyms2
gdjkiZM2NahkqaHIadbELhbE2+rmg+tjmDM7h5jnkczfaQT8noTEpQ1WfKbX+9L3UGyDmixCQ+Gv
W95sm7gBcrt5QndNmzIdw+PPpaDBT8gRA4FqxfJZBQRROnOzZNQOy+hoLNTHxIG/oOXL/8y+y3d/
DQaHKusJOMMAf075AXr+eW8k0o/BKACkqlzeOfMXjc2gVpEvLAusy81yV/P66ITQOg8872SztD7g
xtl1Yfva0l4g2zENNlVKS7rq5nqeachz1JK+OIU9ICWR06ury2uV4IwUE8wmFofEUksEWWPVElmm
6+laA+O46pwi39YTQW0htByjRH4cmy0bgtkjNU8WzZzNLpZE9uVnAyzQyku41Xp265/ynMa2MFzS
plyW0fq81oZYpkgUtdipttqrBZU9N7v7NBPd1qm9RzdWXEtKvfQ2zhQkdn+eXRT8GkWiu1lep58K
MF36OcudTTCzTUAWUqluWOnYxSbDUoPJhbt73asS022BYqUxziX+e0C38++W/53ikEJi3byELXPN
NAU3HxXKLm6C4q4Wn5PQxpNZB8YdNWsn4unohfenqOpuUqtNzCM5VesUDYaO82K7vLHcjaF4Jua5
8IoHRV1gq6OJX2m/Q4iZYJm7HwYoy60LHQ8Ru7nrXJDZaEgpQTBTLl/wjwUwSfRvUVPLdEFBTDUY
Wb+KDuoUF/gB0vnL8l070nxCud2cbCQRR6d7cNwBzGEYthj+oGTnCgf/nwdw9R4T/ECdIqQ77iXh
qyQENJF70Kn1/jm2sEQoog/93LCcJ935S5cBju0osmzSlmlmnN6KUb0GWjOx2cZbPzmorRw7eW1C
LHtjgn7LcqLxEjc5uHhE+m7D3WE5O7S3ZyBQhNJl0shNznqDdNmIiXT5zp05jNyT/+cvgQRkVKfH
u0zTw/3ye3OeZZfv/vqyPMz+62+Xn5dnTSJ84KXBBzg/598et3wLOmDGx9m///zt8rssxqKf64C9
5S9aYy3anrQC1zSTD0ehkSoRP+dZMl28yUie6BRMh7jH4eJpW8vMCY115hIaHGvLt/BeQ7OW+B2D
PnudyhEdegr5sh3AXtNQ0hhyhO4MNplUbQ4yi7BfKxU4N8jbU3mAscXq8M6rgdZOqn75A1TnvvTe
8b9DLB1nsXNXEdtaY1uikKoAAyTDqe8m7Wkyw1/AI0EUi/fachGeBr3/ANxWXXwDInSeROOHo6Lz
NBT2zaT2daDE1JJ8Irv3RLtb/r+3kEXYRp+eOl/5z5XR3jAUDB8irMN1lPnOfRWUNbgbCFtzyeUD
t+tTbvr6OcDXgOYzghQ39fQI5//EC2AMbfJRe/C7kN2Xxzhw8hvN2PvlWTlrDPVIiguIs/5BUhde
Lf/RuNrPEMDRc18qE7Y0ASjZiGCfjsX0WCAOjQZv+lkZQHzyXLaHqvam174Mj8tBjA091aKOrDPS
JuOR3Q8XBOv1R9dWTPMjeUV4WHysaJFx1w4hHf753WL420yenfzIEMNj2moMlJBt+EOiS17eFQTK
YRPGtgmGMXUhxyEV/nN2gpAAqiayHrtgNM45eq8/Tzk64tAN0nwd85hktrGAoFc3ZNOENG3n8xoW
4H5xLlunWiKMbrvhffm9nqKXzAJ/eDDHDPG23ZAJNf+BERb3bqpXNyqDxbEecOAYmDM+JMi5+QMW
FcMJA7ONCExvX6JkelqesC9ltu6k29yHY4lJtcDjtxy1dPObCYeJbWGSbmskFaiL4uHPB4je1gvN
/n2y3WaX0BY9mLojb8CkzsuzTnDs1ssQa33bh+rKsFueVVT6L6rR5pPQx+gudNGZLG8/N1hemk7x
GhHhY2T6sBsrcodCp/CucUCB1Rut/FfeipOAJ/E2uFNFgpIWnMADDNdgoFW4PKIN8qO0tfiHFol4
J0ZVnUomJPSXsA0CCKi/IgQZPr3TH22Ue9vQqibWb1RHjcLGtsNAW54HtTIctDT8yWrL3MaB5WK4
9OvHsXEpbc7PIyOCc3ut+5lKKmGaIzPWD3n4qFQAqn9+RICKIdA7/2ftOeU2KbP+jo2B8UCZGL3D
fDwKZUtdjM17MFv5Zv0PKsqsetCxF/x5DihobNul+z5VDn2t0ojPOT4ZcgoB3C+v0iIGg+5Tf7g1
jAAkwc05GyMdZRqJAMurDMwBXux+pIWLwXvQrHNthzgBa0w0y1OAerJrC0DC/AAkoIRANCoizMTx
LtwiiFSbDwcwahmPzmfX2kiAbYdcYLeZGIJopXos7r/gqs+PawsDwB5qvYsl+uKCvBl7uOqNT+qa
f94Pfew1JOfw3teUf46iBnaRJdLPTLtbnsGYSmuNB6e5Lzuln1sfDJ8/peZHJ96WB9TjMK6VXon7
xhjLs6gxKTZBo+Ph5+PpIDFSuldfLMkpRfaN/uQERLrq/kzBBHz0NLmgJjvDrr5qmrWp3YqPyso0
qME8R8X4vMt5j9sujjSw/MHTn2fzwucSOfmrr6Xalm5WcucYmrhnMOFgwIVNYCzgm/mFE6R6K/qw
1ZMsCI0pEj8lIraQT4VNQ2N5SE6UYU5x9kM4OBaQtKt70xD9XSIBq5ldWb3pafW4PJSr56XVVfNK
aQW7EJfECe8MdNCCGAeQzPWnBeRSzC9ssald2ajgr8aIv5/Fk7afbCt+dgJK0jmr/C8c8xsd1vZ7
rIl8Q2aGVgf3IVZUFKbusI0yLi8xifvl9IAPeu10Fb2Kuql2QzAYJzPK1cNQa/raROrByuhteeSE
03TVdoZxHTCyHPoRrlsDKHrAY/3cOzjIloeNpCgVwhvftRi1Udc28tLrQXgekIFgVnXCH1ObXJZj
8Urvh9611s0JNewvuducEqBJD4aj9euIss0vo7ssJ6hiJ7cKsKReu7pPjkhox30DyOQ56mCKLA/x
7WDn0q5693Xmatf0+otjasXZF0aOkqJufhiZcbc8lErdRxSiK2iyvrhz/DTbG9pQHO3cc6/2RCRr
WFriV5uprekp7WfSWmRwNUVNSrkR3ss4wcWYpc1n5l6hP8hfg4YBq/Mc7QFrkXkqKxHufDDpb6of
L8tzhY3+W4uD+IX+gkOyWYtKe+LWjTAdt9/8HBDdDqAzjR+enNDJ2+FwF0+Q4lHJ6lQReT/Ll+XH
NvCIbUQbeGfMU9PyZ/PfL4+wgtPS8P3/taVteBiQ/nct7ctHlH//vaP977/4d0fbtv+Fg41tqAUY
wbXk3zrajvEvIFOu4Rr0l21oO39BvYTzLzrbjuk6Hvwpy9St/zS4hfUvXcIr1x0d15cwPef/BupF
O/x/aW8L16ExpvNEnjtTvWwa7n9vbzdOTKNnoL3ckiw2Jy3F9FabjU4M8S/6nO/tC3adzRSv5LEP
/gDe/vT+/xvWlsEB/r23zou7hi2la3geRyONf7x4kcuiQgQATGpA8Ratp+YOoThYK7vZY1OhQOfa
30b///qySBb+fsyt8GWnIl5W/YBHEmZIH/dbOvls/v36TpYYC/4PLzkjw/4mIvgvB/oPEUGC9dV3
O16RzJZ2uhrOKqq3Ad3yiIiI178Nv//mrArH+i8v5xqGi44YWbMDz9T8x3mtqR/HCN/UIWh6/xTa
oAOE9YCKC+9w7laXqEbBb83qWdtDvD1aSXzxsp66FssSxAjJxclgqMYahEBGrkfpKENmWKH2nlQm
N4ZrtSur1lvUOfqb73QGvTdD341ZDQ5CfEGDRHMnZ86ukx/yILEoX2bNHiMZ7tEKZWFMrV2ryGeP
+4tgRYDxqyazeahzmq/ujq4vLjK8JA3BaILlH2VvsZ7YE6G4CxCUSfwqdnYPUiU8+QWqAaHeADlT
A4qGm0U5cI3463kg3+r50s6UCrOMDpC4Iao5erAJ2GMYYW0cbPXB4oCRZ32EI5N/kY83iZ2rz1tq
3amc97HO2rDqi9OjGZfyBO4F8nLzC/vxvekDpvByWPBZe4nK6h2O660fy01d1xdN9m+jifjKaTiz
mO1xDds+6W7AWXq0znaNjW6S3Ta1P9uoLtcAchFvdST3uW1/G+q4XJcljNKAoG+2RyhUtd1IlY0Y
Cgc39cDii5JwlfwycvMbdwGYVotPwuR+Yps8lRmQNeGCcQVqfC0Ai5c9GF3V9j6pS+GB9sePXKMI
lGTbBn/Mpi1ZSZOrnkfGrGiOtkIU7w5BuzGsdMw038k03ELb2iBmWUdquI1YWPApl3AsbNgGzvRt
WdktKL8o1ny0dZVuRtetVl5ca6zfyMSMMVL05bs/wGtwCAPJCXaiP3KTZfYNIHymVKSb+Xkya7jp
o3wYi0e78oBM18IAIrGOSom7HtwptY8n7HDkKmPhhpvDQyCRCrNG8ksVwcnSftNqJdUdm8p+alkE
CtWcNbcEQG3rv2uTYzwivqdoUIhvzUEuaDQROCQ2hYn2CD6POKs4+l0nHEFWs1gJteacwFWlm44z
yEzVj5ji6SouahaOwNw0FkVAeDC+JjyaWuQ3my/KfAFjzpzIjbTjFcEX5bpyeSOVsH0UqhOdgy6Y
G1nmJfWcQ2VXyTpkC4UlNL96hnoSE8MkNYxzEXu4RjUQuZYOyi7VwmOT6tucZeCurxg/ROf05G+B
pBuRr/n4ZUOWiQwZ/qCrMNfyQaPdIQyGpafnPvJc8HIb5niagGQiqX2pCVYHVbNBn3MJSiwVTvRn
+Oazg8WvCioD0LYHN73SncEpRyN+1Qi0wMpPZyBDufY1o0QxQnq2JWFCs5k6zuMGmMtLkvX3IzLR
NarXd6MCYVuz3iiKUgJe9iCxEY2AP4689cGhRCnb71TDGzKG+gEpC7Ed0x2QzPjYwtlY0Vjbdol6
jPLB2NdtfXHL5qblCnY4XnkMCnxuOg4L5l2inYPy3TS5DNOoyvZx7LO1RW8j5yuucPBWEINShTuv
0ympUUFeV8KMD50sVq3JVgwM/Iq9C1fnjLtTGsxto3lGDXyPiXw9Ca5UY/5iSTIe6pY5Xii1Q3py
6xzOcS3Vu8MyeON47VWBIl7F3kjcVQB8RAvHdffqd5APWoncI2sI3AyqQayZP2efxoS8MzvOw8kt
UJSMoGJQkqNfKqNbar2qyoTT4WLflJl9lZQrY5sLMsTuNBbja1MiH/Z1PvkQoSuL4nq1TEeohsfa
gL+YNRc4XwDP0K6sMp+DoqKoY1kkVkd8NzUTVTfyiaQuk//QU3H1n1CT8t98qGIyv7F2MRd73mGy
7KfQGvc2b6wZ+GXuFddIRFfV9ftW5TfNBLWjCFpB045Wfx4UE1Qap3jzzP5WdeNNeRmqfv8BzTIp
OdHgEAo53HAL7QInem6nasukSpZyL77NgvfZ9vMco7J3FclblcOOLvGPKeu7iMebKRmNzGVHfbCu
vUivhp5dM6/67U3OppMUYc35OsZVu5oGTldNqqlAm7LSXZCYsiLU3nfGvdCyExvBS6tzKuhllZAH
znXIaR3myR06GJnwbsFpDclhSWIkYT0QhYj7D8y04aJSjbumB+HKVOZ35OBrg57xkjYPGEWrqXkd
kwNVvYHRz6HBeUFAq43H2lPv8ykZK24xpgAcFXA1ZUk6wlSflgM0NFQ7FRE9y4CXZfNe1fEJaCaE
YkgXvCbyIu6jEQJBp25+ckfGrmLi3Yv5wD1MJFu9zq6OqC/c2t9DK/ihEkTskYMTf6apwygidwEu
PfXNvUdLYtOY1rZV6edk2CVZo8xqcmGyGnP0hpr72hNmlaiPCFDv10XfJ1e3V+OhKFFwNaVPtotT
X+MxJ/bCUwb6M3s2EJFqg7fbCNW4hgd+VTkXhTn0j6II71ufLMRcaqsed2063/nCBnVR3FyFhpBI
FuEz9+g7PkLEQx09szkC3O1v5eBkOyGRBSXoFnAGeb+bgFKp4g4QYj7bGGzZapdDAMNTwBcqt9o0
u2+5YoEBInK3m/EGB2tN5Je+ZZYlgajMTOAupAxGow87GXLCyxRkW91JHhB2sjm2K2JJBveHqjBo
tIhKaRWuzMrptpmBJMgZFdCOoE63uuSpuKl+1XLalijv49g0uAEO54R/RZMjBfKbAxgl862HPerK
bJ+iTtTIlboj5aG9i+2KUSp3XZ6Z50mz05VoUUSjZce2Jn/aDkO5KghC1AfzvSfcri6oTYckihdq
ao8dYQ8FXPeHiYJYOIUac6z4GHx82Qn6tXXX1wgZU2irLjWvTZi7nM4U+mPsJS/dVEAnontKLyf9
1IrZPmWD6XToWiLN13Qm7dl/JwCIFJAPiNMRdOx4R13fHOMqt0DWEBwfEL9k+58CQ8UaMMA7/VDW
OtrI2aANHDmoTYAsDhldBSa+J41AVeWRGhebIA3qUoItG3ZOzAKOQyk3GTtk9r+Te9CEOptT9WD1
NsKBiQh20ud23UAwLdyjLZ7SQXb6wfWMbGcTmF3mEWoAbO4sy/xhVRmzDXaSWI/c/tfkQA+ILbVy
O2lsKX6ux6Z7cRtSyV1T23B3IEI11F18Iy6IVu7pSvTadqq/mO36OxuHfmBNxrYZ5piDvn2JQf4C
FPI/CoSJqz9vIqoopI7yIMYHU5vO3hC9G5kX4WFEECcop3N9AMwNkcJC/vdI/MZ8Gmv6mxb4Mwy9
PEC91w8TSCEYS+g8BnAbZtyofcEmdJWE4oWIkScrdGZLeBecFECOjWoMaPaen2+MguVP2VkEtA/u
vSB8No+sk+LeG1d+cYziEIaucxwK59N3BcQzuAH7Um2MafjqHC4qPzTKSxSnkCZB/TUN2mK3iSIy
OUv90Mzl/ZS+oFbVv2ouTSLtv6KMARF24S+B/5TukEO2ZaojgcCjSbm42MRj489hmYkcviYCKLZD
nnYstArmbXzG0TzlVhpm4tTizS8jiokicojxAi1zoTYcb7xh5zt0wuj2p8F4NvoSiXQ7J3cJwJCc
CSJz7QwkIJSGdUz4wHnQ/MdUfgUpH3YNQGMr8/wiwTpvRctIqwcSIwoZbUcaa1srij6TpkthskTs
QGJiCDwbHD1llxWbW1Y27sxVz5FK0rFRO3Rc3OmN2iJrV79FWLJbgou2KbsvwKmVsyd24wO5zIbF
1nGihfeYwXcsTaruksY7sRTuLq5tVld98xs+Bgu3IflkV0RStkmkLNUi1sIZ0fQWkuCyDLijj9Oa
YQzJy8LIi7V5RyHxVZomfkkjdTcKVAlEgnsH9yjppGRJY4ohAh4KWKk3OaJ3/yUp2nDvGXBzVMuy
xQQbv+tmtTQZ0V6YMCvCatiQU0OwUfIZ5n3Ove3YOihj2tTs1oMQ98DJvlo2rPhpU2+vpNlsXbZb
SjhfWWD+zoELnZRkaVsWAA4qk8/VRhm8H+zqaKM4BXcIOE1P2rfU7p6c0kHNCdODW1B4DFzoX6np
N1c1t2Ecg1AnJ77Xgll+TP6NLAmIKMb4Rs7JjFuFosYa9V7mGIRIjFhHcyCnYXbVHTKsojF2mk6Q
0zAk8ZY1JUiREjl+XLdsNrAOhjbCE3YKOxs+5D5w/J2lhjmC2/3RJAZaHaE9Q/J5MkvadYmW1Xvo
l/ZqdoUKOjZdgBC1UjWL2LEEuBsfvA6ynCX9Z/+S5lI+1UmBHNFPQjyRJ5ALa6EXEmU64pAgnthz
gCuTU5Mf+enTmZo5Mcbe9V4ntoEHhiEcaQ8M3d4Sbx4N448h9Z5tUKtHVlYFVAPbJ8Y2tDcxhO01
I+7MQpgguIHr2uu9hxmhu4ooGYRtP66Rg5FCZbkuXmvzBdbAg+YOn0Kl4wagDJ9vcE+sJYBkxWo7
tft9Vg6frpQekyLXmVGjVOr9nL27S9oiZ5fhTgoUbDl744jAOzY9/AtXYIFo7IFdXN2ch2a+3GLV
H5BybKYMv5w5ToBUfbb2kZfE6yFQ0PWktu/6eaSlYIQMCYCQ6Adee9eH7BgVaAU2xdTbJ/YYOn7S
Ex1USEms9UMgKDs+qhCMGhWIQ+7qBEY71B5q6g15gjAZh4dGKFeT68Rhusld0ZfAMlOAdPa4B5dH
Zx97YCgmtUFEAeZH39i59TM3yq0yuoT2d/rpaOF7H2+T6JfCiCFY1axKWX0UcOaYSYxTYgjEW/65
RY4+ucNeoy1LjSS76lP1nYzjkQSvfI2mAywWxi/mf8Yv9UI6MPlPfQTFSFvyOBbltYi0jxLn/op1
NsHkesXtBO5xR/iPzTJnVdtAmslw2jzQuqLLrNSX3oMAzcuUWkFu5Hsnwm6VzJQVuvVk1T0h5EXO
25A5BXngM7Zwh+q5ALks4NLyMs+5oHKYTOPB97ed64qN3VrG2XfcO4U6rJOv2gBLZLIlFWwjuzdd
SmAR3NjQb0AE5nhAtWpdtNG0E2X7jUHyqcvCZyeHs0J5G0YffEY3zO1VkDKpOhqMXxAaWSjUMZLF
W9mQMp3mYPh8mJ3Uo1ZgPeCfzYHXiTvdlcCuUjrFe87ueVDWtY7ExbIVTg/Qhvu4xKeeWgOiP95N
arsHIcXZmyTkiiC+wCaPoBNglgYV+FhqKe8Slc5KwClSoyb2gh3KhngRSOzVDf9guR5orPgDKfdJ
3QnSnbNHuxbMzFSTtmPJ9q7pcm/TsrCHYMAk6Jfa1q66x8YaFNUhJvFWt18BVuLLgVCVqZk+gDzj
joboMXokfK07jGEzrPBr/rZDu9rEe4cG3zovOV0ITlgjOa27SSdoXhaZymyOSOurDP+U+gPJdD4k
KkgkNpFM2GCcWzlG3m7e3yWyUtsRHjIVjDURVGtQGDs7jklWB7tM2ihHUJX3rcPlGKIfOKcxyx90
DQjyzae0ByOZNzpKBwxQXTbeJ2jYmVBIXLEie08Q07QLpdi0BsHzfV2PmzFiCgsJE0/wY26sMFnZ
CW6MAfY3u7awWiWUBA9jNva7kXCbg2aptWfxU5GW1lsbO+e26slfIl16L8RU3BUJqPV48laWXmrH
Tsa0Q7TsiMf1alWWdZezCAKlvo4S3TnpfgHcIq655mJWrJjDMZpS+bXIjFxXWiAPlo5rY5ysz7BG
UVSXD6YTOhvLV8TAj+NditBtB7lEcDl7Fyz+6tj26bEzzYe0gsI5TFj4gwowTMbdNYPpobqQglN1
x4TDxn6+V9utB6OZbVocsmvyPG7Ysg5Z6voOrEsHy04/VW8FSdJZCwbSDZnZYb5z21Mt1A+b9EHH
8R89C91SX1vkjnMhlfTUFUnNxTCND0Pfv/mgd1a2SQ81HUOw9IAbCsdSx6pf5sX4RhiAgtFNpdjG
qFErZLq93zV4LjJSigSl1kq++TNU1xz8tbLVV5lpP1Ewu5s6GeBqJNwVUult+/kEmlIdjZplhVG4
u9KDhJeMYkNqh0dgZ4zBhrnXCEmYqnMPflaNfExwTmH31VuJ+32mbsUDZrERGZ/MriHu/W3tccfs
h4IVS7KJqbRxZvJdbztcPskAYIvAsAJHKrRozQb2NO5GKAUbMY+vBmbfXhfuuDIywKQwFM6pBido
rH/ZvqBch6zCC6jfpgjWAixXiQrYGv20lQFeFtHYOOwHpY5FZhCSQeNuBbKMawW6VW7bEOvDuN1J
JHYkQDTNtjYY8wxuGm6G8yXbiqJgyjsDb3FJLe2hiwEXDcM5zw0CAAczeRSl9gkpJQoSZ2Pq5Yen
9A6uh0oP3IqMU/Bua7/NqSS6NGUCDuqxgZAYensZo6wmhvKA7YstkLlPoTJcDJUdipoxx6Gwymr7
K2DgsybYQCA8kuvKS77yGaI3euSc5bdiGraZU/rrThJAVNF5JeWMFRuCudXQymFtGdAWaweEghdS
npOMP1ez7yUqxFVs5tqLg8lnE1m9hCIahlt8atwZFdEYyqYSRFOdCSggOQwS2vLMeuO+1C4Zm1h5
N4mZAEAcSGEcsyu6k6kmOo4qCp3aXGNR7jGbpJ+R5iGByKFw1pNBp1x6K9OZi4CgdVdFXz30Jswr
NnsNwrDi1jdCg7ZHO8A3uEsY7by2Js9TGfZDr1GAbnSomjCluuxF+5I+prOpcdZZOjnrMZTXCnN4
U1oQT5GByi7cVWV5bEX1UcnjiNGSGilb8lr6n7ZPDGHs3rO4wgGotpOHYdyJDEQftvtmDdadndaI
IYn/ypERYkFa1RXRcSjswb16K7dQHwRkQoEGB7+iNgqYEuZC9+WZlJQjg4hdGGwyCVi4x/W4LZ4G
+2zZo0aJH8ZcIzOWiOScrxrl70q7Pgclbha3NV60ko67WyMgmjcZITx+XYbXIA+PUhUGlQH4XXpi
vfkJWoCq+sBGRdOm1a6sUD9KjJVjO77FgXumT3Alb2Bn9tqpjFAkTqgQhmQs131ZHOyIQ1ND8UFh
8C0arJdJEy89Mq2o6QFsW0xklocAd9biMuI/CI56Flr+Uyh+gYyUkJpW34w0nimAlVs66k8pWnmk
lg5gPglGbzAa6lg/mgq1ZBl5Z2DpLOWt4pelgVJoFPOZsvgyvhJl8A5PmNMi8LPA9aIXIih4Fszk
4AsIZyUiLyeqZbnvqIg9MHm4RD8j9UCBLKq4Zh/Tw8QawgtmtK3BthbQEyy5FDmpFOgxhPcMlAfN
JZtAjdkl9ysC0GsXjE7JmlvSZrFjhWGtgZqrjiOXJKwSnzQ4XYGjcjNnXcZxfy06Yhqd4d2EY8VG
+6GmvrSNBSFCpQ2+w4sBechD7kOXj0z7ktTFdBlr542E3B+6TVKymbF0CsOi34r8PmxwOYpQWasu
ZueuBy2LzjkYIuE2E9owx5dNXgq7zxAdSzo93oVa9KmScbivJdN+pMGpyoI555q93zSSZNQ4TokA
tHg2OmtWqVHRGyFUATMZy6NpltXO9hvv2gNoy777zvuEjfeomVzmkJN+ElYGV1ex23FfNAVfOozJ
EALnTis5qCE5ABmlMp3OvEtGvRWP1JTnjW1jHaSP9tjgskotHKdOdoXyxkcYM0EO4Uyot9nttyxL
HMN56YzgSVUtBdSuDzdjSUYT/1NVlIiMvkvJ/77WOf4NrXIeAXMX556Ow9XWj52lv6LujHa10u2T
HKK3uK2Ck2ak9Q4s104r9PCuoFe30pV9k1UvDql4pCwQ7RUqtbuMtYugxVRVpXlQWfLUOV11b7vt
sWhISZ8ggOyFsQeFoV2SwnoJx+ELbTi9IYr+dyz2FCktIXzozNvkmL8h0kDTHybuJnXBTTfggzB9
m5mKc+Yi46EAqF6UvGVaFBwtIYOD9laBKzIaSgXKxUtL/aqa16nLvTDQeILYfEIBwN1gsO8DyS3b
bZN70F982BRVyYu4VJYLt1aiuCUE6YXQaphKA5R+6Xm7CEQrNynaiDof3jLRo1jIV3XvXxtZksMc
Rp/L0NXiNVt8PcUvm1TzCjSk7Ndrv8kWYCEEkUXPMNEaebPJkg5oZLCryEOmHegjcCq7dzE4926H
5nu5ztmv/LYUn7sZf6potvdWGK8DQsV9ntarQ9hGZWFBZQn3y2joUu/Fm99jMS+3qmQC8kXpAh4e
KyLqiFVcFJsiJ/EzHCmENt7aLmetjxSQwgqesuRuBliu3hA1uWsN115HhjRPZux9eD1t0sgXoI5d
IkQSVgAxKFFMq4DqCivON76g3kHc1LUVzxaFxZNT4DCaA8PZy5Ib0pIso9iqoRHDbuUxNFpa36pn
y679jqFbnQzcFxsiEDe2AxwntjKIvBjDbJP9hjn12qEhpsmr2D6x92LlqKMoG/TfkVEaWy/0nFPn
nIzG/prq0DtZdYBg1hTWJnSa4X75rq07Y8NANWjoD9HO8yOiOOcY1JSlQKRzi2hwyh+EhcOhZ3W8
Li03h4dS3mSTJEcjOTjDFVcExYcmk5APcE3nw4gZyGW2Dow3Yg7v6FemJ6NDXAmkj2P2dOOh1K2A
BKkO/hRpXmEcsOvh/nggkPkRuINDwSKLHho9/U4Fd5nBVnjIWD7avpn+IPhzr3Rvj7b5J4ju4ToR
/Lvzo8eQyswumOKvXHdok5ouXRti00Xrv8tOc2j3W+66zN7HPgC51hP2EjuXPNxMU+sRO9DE956n
p6tqQvsXRNUbxnOqUWymtJMe1fUGDvcPQN4B12Qb30kwZoTMexty4BD9usW5kFQWzMpqtm1VRnun
sH/Bh11JM+WaLXH9SzfY5X2c/nSK6pFkpnU9yQerVDo3vDhYhSD/trTBSEWLxt9t093FjRUyAvvH
jn0EISn1zzyv9pT+v/wyumhNPkNtcP+boSQdnAS2VRRM7A4D/y1oNO19plQR9ssO6KWounaOJf72
6MuDW6XUSb23bEgKo0FfrETcsUCmtboRcQRrByygOae56fgXeVNs90EYPRgReGqoX/QIu/oIQu4+
KysTMGgFXi6pwVTRwDL87gP+Rf4yQJhmaZnuqWvd8rEsjn1kAs8iJ3WwEosIafqfkaWfwLSBYy67
eycZ44O0gnHP6maugg+kopci3JIDk5fCv5lsz8oOx5zmhy+GIDSXG5/7Pyg7jyW3tW3L/strFyLg
TaM6IEiCnkyS6TqItPDe4+trQK+i6tw8KimqcRW60lHSYGNj7bXmHJMycFQ3Hv/Lqwyc7bD1CIig
txZZWx+a8SihIipS6S1pWjp4BImse1ajk7B44WPDgIfjVa1TYQ6fy+K9Eo/fBJi1TouFELWiFa/V
OHvOoEuBqBhoDjHlXwXDqvP0fieX1gY7hrfWtYbqSJbXQySw+BDUMifKEya26GsjoRVRm8B+LfxZ
OyEtNYh/nBuz/lqIY05CBo9QChtyd5j1oQMtHwx1GbQlbqbcOvcyjU4dVA1TF93NBAUZJ4jIWO2l
bTGR4UzHdZlNOAhCzkN+qZkrKTHmECSJY4eF9+PXLyT01FtFygLcA9n0f34riywwqVYbkf6wqq/I
0Dn+9z9lfshf/fpvy6aalOdfPyEUb5GHLwqxAicLLFmN2oV2xXWkH8+PjdImXCmRdydBW9tM2eGG
R7M6Jb0C+SjzlTUnm3ThdbKFAmWyLhZ3ANFIEuisoLBcCS27QOrBEPknKwCC8KBPOfL6GtnyaLBY
Mvk9a4yv+AKXT9qETZKuitE7FTXq18CaznyGcCsWLet6hlKgmC3EzjqJMpG+5EEvR18OL1nI9BgV
fowA5gvDEjJpUYWTAvaTmIK8uko80NH5Xr2e7JTE2gu9usm0hiDXonjBltTQSehfIpBnKYrVg6gH
3bo31RR1APmviaUc/Aq/1ZhwDZVwug9ApFfM9bG0tGG8S9NhbWGKdNIi5fCSat2hzKMMRcvgFjDF
XJmSKY0IHodjUREbT2UdPyC+rVZCnN8HGWHGbBuc0H2xN2OrAyL3BD6VUILiOgI2XMIlP+sVga29
jjcaasWOnhTYyKnryHgil1CQCd0JpFjdKOj+Fpo4zCcs7LEQ9mMj/6a1SJGuJU8W0OY0BFGhkUkU
pcQStXRKSzuXoh3OFu50FXkeFIXwIVPyY9cbhh3QOVxKfm1tmeJvSnHmzMowbrA7M7D3ATukjNyR
VpkgI+zAQgrWh725Ir6hJkqBCgqH+1ERZQKkJqua22jWumasRvdBa++odCIO3uMKSkexoQEYngIR
3XCyQO1eb3Nh/BozM35CUIFHWNp2gQ/oqkb7gTaXBGl4K4tRo5cHZJB0FeAzqzhjsaPWssskLXcE
bDD6KmJ/qXuYB1uB+z8uik/s0caqCMyHooB4ExVMccuR0XQ0y5C6QCNoftBWCdzx7SijdA/r/luO
esJpZnP1DLOY8u9I0R61fvxoA6yHRqiCI9R2zN4cGkM0I6U5+cWrnpDlBUsMPTcWsXaEAOlRQSeV
2wSTetXPMDfbSztHdsvIolMRIb0iTplT5x6hO8BCNlmqM8BO02XCdGtboUflVukAgVtqv9aMhKYZ
B3K3alJzB7Io3AQ16MGu86xNCRx322t8DJZ/uvEtXdnlYl5zBrHkPZa8aT3g3DhEHuiVWOm0Y+4x
YY+CQ12q3hE9FJnLciSeDcnLgI4omTsx7UHhAuoctbP/INGHdDRJ6x7owLZOL2jCg4KpqRMo5yFt
DNdGZbReCU14K1VBJT2pFG+tVY4LXzXSO5KdalEaOQUwdrGFxaB8I3kcqFTusIWeeRVMZQ6CaRRX
j6SssMK1sHj0PWrTQWyzx6ZkiFQA+nmUTJPUrZ65sFgV0En7Onqs5x9KrmfwSC8U0ZwU+49EfaSL
hiL1PmSICJLIMu9sTDTk68K4I6/KF1KnVmcvhmo75rj8TeRRZoUi8df/jYJJxlmRi8shfG4THfNW
z2zdswRGi6VwhjSmbfDb90fPJ0OmaUI4yVmh7NuAOeb8502J36+wwArKiaEdaqnZVZEBi1g3H5vY
vDc9ushseifEEhl5PI8XBAmXk+m/RFOjgSKqGB/7teHogyrxLUXDKu/DCocO2WRmx4VArC45aN0+
mFeOq7CqNNrUpEyUObPRSpTGg0xdQmMERFDcpG/COO1FUcrPkR7166k49r2Sr4mDMM4T71iI9H3m
R1uIxclDqrEdMwGGvA0f5iEFpbXibOt6JKbuMAYTCQ6fZaEWKCXUTJsFO8TW50FFAxxwYBjo6AKM
7qCpHdOT3jO3iHYUB67sQ+PjSK3yaY1PnWmNFp+rMHTbqo+2w6z58iY2+a5jnjwoyd7LzX7RTFuv
NHQgw+BW8biLPAQa4hlzrHiRWuMNqz5NL6LhRtDMvGv7IBhtPW0r8sJSzkc4YEJgEZCqDEQWyEHZ
3NlEsq7elxWPBj0omfrpawDSwgohGBx2yGJ0bhVybcNYt5W8pmBPOpFVZU57RdN1MLjoX4mBWpnK
2O4wdeAZpgV8ws6+Z/K1q6tqmsnw+aowSWRgQxhclh8Wt/QEPadExDqt+i6keW6M8P6xOtiqMVGl
JYHmtrrOmX4A/jtSh2AD4uQQMVhUo3utS+XZHwdCxWmKsW1Pa2UOH+UoJPshyfQAKn3aCHujRNuS
KSQJ1gCpF0oFCtgiHhdJ3CLLFZXZf8JW4lekBZSGMw70BPiQ0yYJmukM3VemU3cwRSk+1qa+GvtW
3SdhR51nGOZW7fTQbkkntxNxXHe+MJ/L5BNTQYSqivKE9eNrTKp7gJCZlTWe9IJh+aBJykGY2HGD
GtsO4V2Jm/jknQ05vdq2ivZ4U2kKYEHCJdufEFoMBtuxJUIg5tnvLUc9IJBn7J7ygfnIKFpw0FvY
xuqAFUL1OHrIxqlRW9iyOETstoDwIQSkHWKX3kNzzDfmCFwsMvNyT2V29CePLHvWG6P1eKHgq7tx
rJNQG+m7arCGbTPgDpeqrl4XartkHEs+GJqIrWYQVYgD5tDm/osggp02aRmvx7Y8j0PKo6GSVJdn
6LMscwwKFHNu/riVUR0tGV+NWifRKitNWMKxAgjUQ1zV6P62NYHSlUV1gXZrLDoKAqJACBkQskBx
pmFgFovfkspmZDF2e8NoVv2QYMGpdYyoHBz5Ju0q1YV1UE6ukaQ+7QIUBJ1GxKOvXwS9khdlS4BB
y+dZJbJx0AzkuEnW6ctY5BxditiLcsE/Tqlc7OuJ44WgjOky1VXaOp5FlxAxHmgvdONdFJFS7CXb
GAqHLsr6ztKb/RhpjatG0VnLR7okia8vlFJtN0ZI9hBH1kTa+XkLYa1jPljMD/9ff/brl27+W2+a
cStaNdKsTmvNSXVDcSu9dn3NEHfI2ExhoVfRSvXKdKMMo7gL57/49Ts5Y8yfga2mIw4XxTyY1Uq9
dM1ak0HEOygVQALMFDbbvHTPPXL3G+75TehI5+zZfO0+rL3EuDB4kgieofG7pKxSHzkuqJeShaAu
+4s5Hrw3cIJND0Z4baElFHDNUWEsQC0EBLO8+N2K9ARXdJN1ttQ/+INTftX5p8joic+Ucjt9lC9h
fZxeZpp2vEBkp50zskxpX9+NfbiaDoK4EtzHivDqiCa3PZ1SIsNujAjFd2MjHyNloVzjd91Y4eOf
CltcD04ZO9lncSPixyoPRnECsKpf/Ec1devyvSsObAiE08IVqxllEgVYL0eYG7IDojwhWeCAMjol
WymjYedY5josODEkq2jvJWukMPJD+Z6LduumycE0SCn74KMjzlspIJEXSHvoMfWf5QZhCTlawRs4
++GoItOqFsW2WBPJm16putUMNPVSRK7I3nHBQ9JuskfiZF6REtBKwvawzNettlQe1fdE3smiTUbZ
FHw1B+VuwWZxErdN0R67PsNEu9uVe/RtCZCh1+4t7WzlEjjmmQ83LtSPYd0/FcO2ew5u7aO0ImQa
qe2BdL9isscrTzUkRGtOnNISuUh3VA2bOLsEFYYNCy53UJMIt0iwSX8eOpDojtccpxOkt2hvkRNN
rj2OBJI4tAXhUcBIr72L/YWAd/5dtGS6tTMC4hzscZvt00fppN0ynLz6pZVht9reQYVRYndk/TGH
uIoX4yZD6mbhCBuRdV06z+0Wb8BEbzhaCPt0Zx5oHHOQvEWbZJhXgM+JY3T9pzm6apV9VYfyRbgM
2wSF/jrdEP24uyOcXAYH/IDlU4gRNbXpJn/UlLxvlUPv7yh9YvJHiOyU2BxOFc+4V+wQT2zAqbLJ
Sd8M1/DjUWI0PFSP1iZAfE1a7WYEAalsojvI3JaT7LA1aDJzqzrtrVxlR87haAnGBWTK4DGZddUO
V2RGBoIn3Mt2tPWvw11YR0dtHW7gY2ZnLdzoPiFQzpN0kc/ehto0Lu3sqWns+KvapQu2Qegbc291
5cObRgn6Ujv5c7XzaAM+tSvVER7IqCAhqCFHLAhWqEmC4/CWbKuDcS7Wb0Aj6r2yLpaocomRdoan
+BVDyNW4oHHJn1U7pxftL1VI8/4yIF30O/qGp4B4oi5tRIhHUTk3rrSj6dO/spUp78z5ZkE9CvA1
3e8EWd6R0G0RpaabXa13LV6Ur/ldWDAyKdbqrdmZPXIHV3qvX8UYHujCWgqHcgOYEhWotSCM77nc
mFcpWPQfup071bo9pdfZ0YMUd7JFN74mvSvc6BVFDZeUdpB4U1fyR/0cvXmMqZbGWrtMhl09kfRg
XjknTt+EVjWJm+7Fq3KxLkEE1dv2QFM6wpFviMN6tCWHun4XVKdZU25kS8ZE+jbY5if9uV8Zr96+
2vnrzC2+a0Cni+i9nCdNtpXuDKYn/HBiB+A52x4Y8VcPNMpDcknoda1gHiR3+vbPpBXGp4hALoom
nDYuBkvEyEjr+m9fPKjodVseibbxiY5zHDHAHHukNYDT2YFueBZKnjUsGhk5mF1YSPMcWE9qanvK
hm/eLh6DN8HAa7SoPzixDkusuagTGcbCE1vWrnQOUB+vI3ghu3YfEhH1zGICjDY/mmbtg22eiovY
0CV0MPxn4U7o1wbxgzWZWQt9WW+9Oxmr6rgQqwcEkcN0Fq4yc8eH6I6eW6AVbGMhJRJOOowuxjvV
ZRrbLNh1P/yjeSBluXPEZbMXrsPZ2k8ngSEqFcPBIgv14H31ZCvugZbQAWYieuOJKFG7PWs342y8
+FceCS/GRvkU9rXL/RdxqKdhQPBWvQjc6rHaIgYKUYouxJO1xMywCF70b3+HTNxn+GrLL8QKqBDJ
WarMSF3paPl2uGaQa8GaQqewQAAsKo5lLc1rlTrVt+gvhW30KnJJH6SNdCrbt2ifPnksbWpw9Mrk
oC44tSGTIfm05+2cCOVEA+GW7Idiv1Y34JD8TTquom+reSSl3XQ06EyNeiAuhUGvYDkk8HJnkWkG
IuMl3dQFtCuOzjYGa3EjHBjBorIeHQWxDAMQd7oEYOVlO1v6TkO479JAmn1RRlteNY/WQYJFv8ME
qRl2uR72+triNpFOwjMWZZfSXT6HXz40PMf8FLuNzp56HiXyx1atY6RrdMIUQeoHeT87ZpwpH7G8
d4099gs5Www7ZL7BMj8SXYB3eSHtSwFyJ1ENjvBGnx85rvepHWFnyud4Ttuc0LPYzbslotNDYHyo
PLYFh5zwq99d9GE77RKnXtfw1Rflujxg7n/PnuTb+Ax5xnyn9RNszV12TAErvQSPxbisP7jlJN9u
dsq78MC3uyJIMXD4woz+xBcxEZxBKsotDlwLmAIQT2kjM0ZraGtylbinbeVJDLe6uRw2ZGOQy+lK
6wmRxnPjNih3CXIhoOXTg/w0OPVChworOsah+yYbzKP3JdMLWmePNYLBRXcXXia+aaKdOIydTML5
mDeB3XtIdkm281yLs79d7gNXfVetS3tCmJhj5geH+eFtFGFhhav2IdJcwg/rO9mt+BfBqyFRTfny
dhgUR3LnGD+7YEHavR6scWPIe+MbNG0d2hoxPwdm8tql5XEvXEfqjXChPVaXHpn8e4bmcon1fziD
RkJSg7LWQJlMyN+SGzNbF2vTTRu3mk6ssPqcFhspcwJxwcAK+UO7I9DexIoEP+yB/94QbJIq6T6N
D0O3M+LVrK2EaYNnksCjALbyytS2nNlD/UKlEOV3XQWq4NQA6YmibskUtIuv6qGxrk3kepShr1G6
kS5sUMif5PBOUzB7qE/hKcNTuSVMx7+2T3P4HYMXjT0K45AD1Z/CpfgQjQXcP/9ROw0KPpUVp2KU
AUT/5MTYkfVNJrGNCik8+m/mq3xgk0i+okv3atC7c7ul8prvy02wbXfNi/pQEInARBhN6VXJAxsT
Oh6oYHKD1CmWpeFar026NlEUpTvgS2N2gr2EBTBYmN7Jn675Z/FaBDg3yBG0gQr52pevLbF7ZN94
u1L1C2/Z+Ix3ERtWotuo5BAOzoLvwm5WxqmC1b+lTXrL1mG7q69MO70nAUTOYfrO90ANnyMiPV3z
5lN+bbNHPKgLpYH9ZyeHQnMKLhbWEZ1QX+yotsFiuxDHXKFAWSR36rgme/MDO6c1StjVAhs+bqlm
gXmAxxcBFJjCbPOBiZtXPGndRTinV5wyg2pTjjO9jpCKviP2nL54sJUYI3Y+pQRY3534hG7lChhr
2AoKKWO2dzTdGsE0fcVpoV20Azr66HFcEXeivrPwhW2XbKlbMfyQz7DIXsklq77afe1I3DI8nlDV
Ich/JIZe2HoudYuTXuKdUjnaCrjdytyEB3Nf4AUzqYIXxiE4UTn4r9wzya4D8ogFRl03kMyvMO2L
aDX7bWMU7MvKunlYY1ht2lY7GqRw7uir06dQXQ8HX7GKuSNIPrgy/vVfJTasOb3XwViS7WJznTx6
kjPlny/CazG8ivmlSxwCupoFQTveigoqXCNRQEhNeTZUt0Et1+ZDW8C5oqxvMsZucCts65OLwVM1
poznQLORbeGQ3oY79Jzu1SIlc0uKBF32z1GztRuGFqaTEiiec8XIbwUgw+Uyeg8ekqKe590uoPCT
yYeAIOwGd27QHOX4St2mF3+NyNZk/9wmm2Sfv3XgInbJzT8SpE1cQPnUItj5ohHwoL4zn+EgSsFq
Ah13rD2KZd+OEYtvw3P2wNuWzuKreFFuNDN4WdxRnBFe8Pp0KJKRs+9yh4sr7JJXenccFJKv2tsh
IJmn7DefJO9FKmxRVDVH8wnD7nv0XbmwNs1NsVQ/vL2JWdPjzEeNbOcH6wEvI329Yt9v03qhOfUy
+EwjZlich1zYQtxHkMCWPKNYL+0zrQKe1+0zrY+mXFQYWxzZ8U/qg/CSrsQPcVwRIFlzq55j9kOE
n3zlzRtsYPWj+uap1QMqnEAkOf2G3Btl6X14u/oJGF2EmHcj7wXH2KbY3AKnJO7R3Iir8gXydzZw
h/JlfyOhFyDobPGBkGIuOd6w0tbWpbo0d8ScTybZF/gfEX5yr6IIXY374I2qOvpm95MSRw+d5H2k
wefbXx2pEjwV1CX6bJ7yzVN7CZR98qk9szofwjdvnbrwpYfQsXbGUcJf+MlsAdEFxKeABubSUJDC
2+qrsBddEsaUpQVW2mH313eMTpzgwLIa6mW0qbcBFvizdJ03m1kkxhnO2EjnYj7EmkwY1vTz/ON4
l56fS8CejUPbh6HtzLUK7PIV+Ii8GFbqkYXDRQou8i74wv5qPkDzDb+jW/fBQ0C4SqvsJbuNKYGe
C/3irYeNcWWP4qYwPpm67ZU9mRwYhV9i0A3JYrryw4YXcGNkQUPTp3k7EtANnnLhfaEc57iO9jb6
IqQ2pTJSUU7aRIMRFfLALu/bA3aLQ4QH5pYf8zfk6NZ+7m8KTH2W3oN/DbifbO8p+WINd8+U0OMW
PaZ4CU9sRzJbDpYz2GOL+ql+0l7qJ7bH4EHcYSQ4l6v+ibOresj2ID93m/hCqNgzdMVViaA0J951
3iy1F2rre/fau0xjnoo7AjXBIeok33aU0qvxmQO7R6DQvkAnWTr1SmTkx7Dv0dqymt6rSynQllnE
iMIyp7+Zz+Ows5zu6H30wxNpV0K61sR1rnK2tFH1u8YxpvXPbYPDh0McMQGSLb7MN9BwLPtd8U2O
o+xOIC+pAFqS3l1/zX+Yr7XdeCxO7IJoDq3tyJut1tWDth3WfAPiXlnWDATveIwDO6YflD0OGl6g
TciDkuHWcS6f8RK+Z5RlwXJYip+lSTzTkg38SWAjn4ULNinBh+KtfsZOIXPwlC7CPQS/pBGhy3Rf
XRuIoHsr8bbCTEv89bt40DscqIXl1JMYOUbFLY14H0PTqx97XDwlBn7I1E0Kd3hlAzHehb/+HMDe
Io2bkqVixbta6sxlVPEcx/MEDTjCMKVMybOQkHNqNBqfW6+hzYpaxm99MyZehd5ZGeEuCam9UCmj
EO3bcyxG5TrJeD9B0WF1HrkZ+vmXCNnNomWygcd7UpDB1XtVGiiXhvx//zKY1aFVC30dAw/cDj0R
VI1KQZlUwJetL+srr61ubwmt2ZJEntOERZ+wTAuBk8qvX/TpnhiCv2a4QBMTgXGxBFFF+RCYT4gs
KzcoKMzRPWJBpPGs4j1FyUGLdpw+RS26CfHZp2PRF+QRebGE9bkiAFj+lGMRYmjEYU43Lx6fF6Yj
478ybZ285MzlCZy/LdzdpT9+KYV3AKgsU8L6LeaxZ5BvNbeKiP+YC9GqsoteOSWoeeLxOFyMuo3X
E1YLOjMMzrwCjNLTqKJenX8fmkOJWqT+FKLoZiXFtRrqh0aYYvZIdZEPyVuvF7RQx6exEJR1o4ou
nfWVNBrnmMyrQpCPCgdPq/MeMkm9Gh6HI0PW7FgfObFUiktG9sVjuLPsG/OxaCdtFfuogbxhuveT
fOJyUMDkqkefqPg0CYC1jW5Gfg4fpqwJW8sLcPQFrqdU+xre/qbFZcU+kySbyqB0JUq2F8fgWAmY
TjBjjGuvbNedCP4sVOcpZm0czMQadl1GkWl1NAPLlHaQMKlry5I/CBpQlqZsENKHOMPxJQ//6NPU
at9qj/BR8Ljr4jZZaQnlQiu28JPVY1QGnIZJTfqv/5ta8xvGigQC6D+BLiCfINSRQIM7kxf9AXTR
h0Qm6NWs3F6FM5BbYAo6nheyF27qtLHTFP6zGm0LSLogKsb7n1/+33yX+dUtSREJY9N19QffxRi0
odFyo3IJpP32CCcXa5/WAaBDW5gFSl6l0+0S8Ur/+XUlsEP/+tiSrBgW2XKIJOT5jX28PYSZX//P
/5L+h1jrxSAPEvFQPmGJFU6xSidhpD+POl74SURNn1YHbHgH3ULPyTiZk22ubEDY/TdG6v/NDpo/
438gdbgCkgztFSK3xTv6cQWkWBNH5KGVC0KWyL1SAAshfMFBRBV5Ck5+wXxyBsKwfAemZ91d88pp
YVEJw1b8y3L4kRGkmrwXWUKLqpiqJls/34sWehJwsJBZeZlhqIp4wM9YgWQs3gK8aJ5gqn+5Esrv
FqCMxcPAYiLqqv7jSsRM7KaCFCFXz2j3GX16NxQNnSSVVjs1iDf5+g2peS0KD2BMtq5xopYDpT1y
AFwmyVb579BkCLRYae1YptZXNf4RyDhstziuquoRMOqqGFGmgjZDddIyAod8jyHuDXHYMjSby5/X
1++uKfheA4usOVOvfqzr0SewTCTHyDVTHoQ6eBhbL/u/3Dy/FunPlaPI3DuaCH/LMOT/XMRAkpux
seRqTke5waa5dKkBiZPmd8MdU9CCNfrsMhUdOAaL3/TmZoi0A/6PAft6ctEDVlRSF+ceHJy559qv
C1P9spqZWVK8JmV1gBENQkcv12LtncU2+M6rtFr9+cuS/0XPYtUpsq7JomVKlqTOS+QfN6OlqQPU
aoXjgEVp6hs5tAIC5FtGLWPKNZ2qMHVTQ9kM0J7Eua1sroD6PvokzDhBDGFEH758S/4y4+pez8wF
xYdWMPX+2UvN6i/3yG/3DkVlcDczx2T919//4+0qtaXnRsjbZWUtiKNAWMi8f5qxU1La3WNG6rOn
/3XQyPGhd+kjgKMnYyem2Pztvfzu7lHYuEUVRT3C0B9LwEdYIgkEirqxxvTEKIk1nWkjY0BPqJTL
ta9xPzUdI3afMUYfpJ9/vna/vX0VS5NVEc6bzkL8ce3wm/z3GhwQFDmVJNNk7kJEouPdbKM5OZLQ
g/nOw5cVAwSZL04nXyOTvtKMkxmwyWFjH768GYgyIfZfNJH01RgxDVf/UCQF7J6EU7bVYO8fb13g
vcOJ2GGjpGEadduZstTMGKo/f7DfPhgVy9QNnsayav5rX0KDygISK7fOd1pLi11XcAWiWlsNoGaa
CC3xJFmbhMZ5BPnlz6/+u+ciK2wmnokA95QfzwR18NRWTXkmjDOnR6A10U9MU7s+Wku+cY+0jAZJ
3/zlM/9u11JFiEkqfB9Idj9wcvFAytGY9JU7DVxLBDevupm//vmT/e01fnyyUGtkfKIsWER+IFSr
tWqmf9l8f7smuRkkLh+r0vjXmoT52ldyw01RSiulZwQwsotYAwuM5ObL8AsTpIZLrWwP+GUumJoY
xqMfTkDBeuUurLpDJ+IPNQng7MeEKZVBxyAYg9ew8FdNjQK4U1jJrTDeg4Jn8zgDo3zjoQi99xk4
ZnqoNP78xUnzrfyfu70iipqpgKsWLST7P54pqla0CsBwDm+I0+2Gx7itJulSRgS1iFJuM6NO7ri7
GTmAu/GFkqlJQelbWJnz57di/e6dGKZFsarJkvFz0yl1QzTHQindMvsWfIbtgUz/2mgk5rjjZaga
b6cArAiU3Z9f99/VCapJE2GdoZuyYv76hv6x8Vq+1ExVTID9NAUktXFP1nzZi7zo8KOx6Vbe3+qh
ecX/+M75fKZGhKOkKerP6tiqyQoeRxN3mGrCj0CZTSn7XFTR458/2W9fR5VFiQvMbv4ru/Efn0zn
DKdYlZG7Jr2bySPxlXSBsPT+Umua/y57Fcn4x+v8KLYEJdFJx+F1QFI0gkVmPc62Za3bwoAsQMpV
5ooPSZhv8joa2LeLFzXaGGV04+PTa+jabiUQbUAbLl0q6LEkJRBXEZWQPQUp7zgbTf4O8kGPgq1U
Ady0Pj0j1Rqw3xditoYfKiwHTUTRC92ntUxEFZ5/9VN8YLLHMT9SNlpZ+6upW+VpkO57lQmd1Bn5
goRqBPB5swzy6QOfubDpOVDimeyRRzLLL9qPzhSRF8SBz4EYvxhAkbfecDieMmrzhwa9mvkiGSgl
wD4WmJv6xsk3yJCkGz7GrekHL32qiwhXoetog3rxi+CbED8CFzwm2IZGiEM6Scaq0rRncSVH05lD
c7n26LDmFgPwTsduE8WIB8wheAyn6eaHpz+vFOk3DyYKSkNjMxBRhmk/q6UkmQQyrtvcJbQ+o6fS
X7skuyi9fCUE8Z1uBOjnMb5g53my0uhcW4EKpKnH6r/PQ207ZuoV8/qzJpVLKSjuk5C8SrpCNJrS
VHaeyOtpDGjslLoTiv5j1ekZF9drF5gS14MnflY1/mojvmBrY0qlBo95x+hUAAiqWO8E2F+1xjpO
TXslOtGuO2+lRnOkSWodqzJYqtgIG5V/ECUhwd6tE/R4OaNLKqt7vCQXuemuc4hJ9RmN2UZRpM+R
gE9PgLOv0uhQKvmtzaR1MTB6DPnaPY8pFuEdtJqWZTUhrsCzsJjfp6z2sVMb7TXQpc9f/67T93Ve
X1DfOnUHoUJGztck1nYA464xFmwr8a2OOteDoq9K6jNpBht8FtskzA5TIJ99TT35MWyIoLoLU37A
7QJzJwjuQR+/VEEx7ZsAJo/nCw9NVh/U1vi0NJ1uvlk95dgRz3Fn4d3Kzljj8gfOoKwpD8PVX1bI
bx4UsgUtleaThirTmLfRf2wmXgq1VK5G1NFgyHK/ItMYculCt+hDppW2ClPrM0TAjiSjQs4ictnj
emAI6im9+5f3Mj/Of2ygimyQbqtasDysn0cUuixd1xdp7oIDQZ6+jQUhnI1q6dJEL9fqUrdFeC8u
hKJ/G4zmQ8rFK7HdGoZQU13mXcE00RT8Td8Mf3mISf8+dSic0ERdlyUTKubPvZ2cmk4IWj1zfSwD
9LsKE6ksgxfE5f7OGypyxCbohIacuLUBZysQ+k3bit5fHmozHPnnVwTflueZaWr87+dZsRljs/fG
FryseYcIkK7x/6XC8hc3BFOHPUTDuMsSxIlKvqlmmkYze87VzkJWnEQ4GvUPGPwJdgLa8sMZ3t90
yD0B+RPGElmNF7KFctarGmfShbPSJXyWsJEhzsHWUvNp5bW6jWUj+f8/nCicjxSQDBq9DXnOPf7n
QqzjpiA7M8sgtLbHRrYYvVdvMKjsLqluZZ/dknZE+qNMwGLytz+vvH9X0Or8NJUMkNCGpWk/6sy4
K3A3kfHtyibjJvxK5F+NN7p1q1Av972cPkykt/ytRvv3taRqB3dtGBRGiqj/+MRFneet37WE/cZI
PtESFnH9Nukt0I/opHnopDM8csNbGhkXVNSff/7Mv0rA/7zbVFHhY8uSKum69rMw88OkyNSkTNxJ
a1Rmix2rQ5eR3okLWqunKNEvHeYAxtsaM2kBtEVPd6LsVHsQzaeqVW7t/NdmGJ/GGi9/MZh0TPK3
cXxQ2gMYPxJ3sOgb1d+u1r+3Cd44hw6Kdk3j7c9b2j+2rFKjb63Djndn032g4AaezM8IEz4Iysuf
v6TfLQyFpp/O10QlpP14qQCpMHmvVuzGMVwDA4eHb6xTrT0Y6LyxjHGibKy/HOf+XTDz8SCmK0DO
583mZ9mlFoA1SZNCCcSPt4q3fJRuIBkcsZDuv77y2EuXqmz8ZT3+u6xURY7kijgX67zwj5tAq2li
NJ4Ru0Lbbsekc1U1PoW6uP/zVyr97jvVRNpdiglZUP7ZxqXsGsKQn+36mXbRO87wOTcaDTcelflL
SfBGrMqrSNRWJmwBtWaXrRScVu24CREFAqnS4MBNxpPg/W1l/aZc4juQxP9F2pk1xY116fqvdNS9
vtasvSO6voucSSCZErC5UWADmset+df3o6w6p2xMmz5xbggzOJUp7WHttd71vMTvwtRdToQ/D61B
M4c8jmn7rekDmqLwznIG1gD/AmP387b7avgxIp8YRpTx2VBzfj2wcG2WPs8BEsZO8+7abCCNhHKU
7CT2iAubRj8yILAWdK9gXS/6swam24IGTXANkEhyrAb5BKiKs+AqpAkev28fk7smujwBb4VBI6Bg
UlsGvcdDlkCsYScIogXTnoSZYdY4vyFGtMo23/gqv01tmsiHmSBzgo41pU0DPd0k9Imlc0fb8cQy
0CqxdnrgRac/B4gnYScBfaKJnFQrOLi+f2qUs687kAxToc9N8cEmFFa1hH0MkiP6Rl4P5dsA3A8L
xB0gLrk0jeoZwPOmnI8Bnwy4eZK+X+g4Kc2pGUNI+/2Am2IYriHOPhh4ak9+jF4udNbuuM9q1GgV
QBTfafcFrjkLmqZe6M5ZW6W6/v2b+HByYTlA+UKa8P/fLSSZXRE8BEW6o6cTSRUfW0+Mo/CaTw5t
H+QbGUXS5dzLou6S6/t5BNPtZuVllae73qLohDZRtCA7WKdV1e0JoY4wD9CD82way7kJW/Oi9ruL
XkyfvZGPdjeXwFKYguQnd//nNzLFOm3EoFl3hoJ70fJlNdR4WD8n2fjFmVs5lUq/1ZVzmBvhM/Ht
//2GcxdsNnRb6Pr7jBzTwO2SkNUMf7WX+X7X6Muy2v9ksTZ/PSSTBGNlpM5A+t58P2sHleTGVLBi
uAklBgnnf5GWKeos7yYZDSgPrFmx1eyizpWLvmGUAyTHSW7cmDUU8YSGB04Ou0kS8s7lu8iWjxnM
HNPHbGBAHqgMBE6fL8MfrTbYUNic8Cni/JKWEW4tQPh1CcrOdq/1zV4ry2du5TI3zYtR/3TV//A+
mRasO7AX4pfKTcpN8lyyX7txuNKMFiRyUj63pE1BQgqUNWn0rU2/2YBfeg1cVU9Eih1xlCOA+f3A
8OYZ8H454EFR5LUNC3OSd/ucbE0AT0GV7GgypksH0L8A/ACBsoJaGaH9okmqaNR1SDRBSHAjhdrq
4qsn7GOGtqZ4HQJaV6Ks2ynCpZgNEtR0iJUDXzppoGwfnEtH+pdjYx7FQDKjZDDoVvlsN8mDtJq7
rCye5aBfzH5GC4Vy0q6/1sJZV4GGupZ4iVQ1KUh5nIzq1oLWVMpoBg+/RgXF9lBk1row3Qt6jG87
CwRMifdn2FrgLfQNFf6V72HyWLiPecQxl2GvozgddLCW5kXIcFgkTgRr5+n0b8/N1qe7XFZkVMLi
W6x/tqvaHz57jwwr6x+9fe9D+xqPLVIKGTtbVe9zYEsiwYSXIudqnhB136MPCsedY7Q1B5hvLnc6
lsYxrvPnOKi/YyZ/Nun2UYuIMpueBbuqqztYHNeTXfeEpXhr1uH3+JshQY60IaIEd7ymw2tXwCJL
Zs6Uh3sVOSz3pWNwidJRy85C9zivxZbHr3QI+OClSrp1OjoJiuC2UdSzPO2TbeCjAMPQbY6RNHjL
+Rj386qYeu0QRwBEdlpjLIwhvw0Gf6/HayOo7ot6fNZLtDp+eiOL8ZMzjvnBFmSwGM5BM8Va6328
bxrMapv27d3kGy/g2r4A+3/wjHBdyfwuLp9aw9pZu/HVnRvLHIQ74Re98C4K33oWXXOXVwD1REnV
r5wzVfgvIaAw/XxDvoeWKtnchXV69vu5+tHqSk7LcIn3icd+OXZ30FaHOiiKXR+jaMM3vGrJ72T9
XZ3kZ1OZ7PXe21ghHVqoNMecN4eOZNHr7V3aoI7wQlpnwqvUm77Hg/0lE/rLBAsuFvdGNj4nSv/k
TPXh4zUMypLUYjjTvd99bU3GUS1UsaOd7lC5PebY6iFoynNdj24Cgq08HdZjjCO4cD71FfogsOba
c+YZg1rJWv3z2GLJ6xtlV4wtzFOWJqPZGOwLZs3WKVaOFt/RWb8PJ/2lTPUX8tQbiG3bvPcPjtne
0Zq/SBqBjBn4tKXnl79/kh8kUBh583HGIgbj5PZu1c382gY4z5OcmuILuLHNODlfYoflMgi9BefT
Cz0ntxQ4zsEN5N4egodP3sEH5yqejI47ocsBS7wPA0vPjposJ7tUjd3d/Hx6V+4CBcS8+WLL7k7X
k4cicy+GRBwi+snQeRSx9SVW00vjBTdabn/JgexrNl2znvHJ7PxgOzYsVDXSstmTfqnOd/At84k8
NErolnN18eo41TFVDKAoqG5Em39WDP5osFjYbJmOYSIpeb8QMTL8wlRTviM7sKkD1PDwTBaQV1el
G97F4cgPh0+m8/yM3+281Ot1x7KoQNumnFeoHw7u5dQPte6TvKJj+XFCxzjQG+41l0GRf5b49j56
2j9e6914k1qcxLY9J8okfCwV+TSYGpC6OOEY0XM1FADYBLJG29qGenWYysKjCUecC9yWGY4rWtaP
M9E3s71NQD2vLsczvbAfAdVnVPJxJwG3lE6Y5bYRGB79TGnlkZbYEIS+1ZCshSJx7p2XbX08kY+R
aGaUH2Hzla92buxGi7jQ6cCuxNOZCvGjz711XnRXY/QSmN5aqhwlnbcX9GCTcjGHYtcU41av5HlZ
dweZAX3Rxm09qYPWV8cEgE+r0WpKA2jaXWbdeGa1dKlV7VscN8dO8S6D/DDkEEwyf7pzUiolpsTS
qKBJexl5IGzSYVqU38RZmHA8w34Q5ouvf8HK5mui3F0NskwbrXEJSFsOWIRjkmNBpNlU9KOdCJeS
j7KxUUnSjWfvXTRBXhxUm2xAKa1nzyXSLDKLCh+s5nwKxhQWas4+4lY4+RSMQPACW9uaTKBIQbRn
BtMJSqllGwc9ws2mh00HKKof8YIt2+S2zQgSLWkDBkn1lJeYqfvIEmElOIdw8MItZCEk42SwF5gw
fPErdNaxtLY5tkBCK2/A6NGjw6ifRH4D6nxllcRjnj6cqZyt0IEal9Av3OEdJJNXSXuQF6mj8MW5
I+rXLipugjq/0VSDlsJH82TT0l58V8J4NFP6FvOkeIiHM1iGC88Fd0vh4NEDjuSXNHkDKZbhLnR4
rcS/1DG1agEHWKGzaTQ8w6ezwa1u5OidC3ekiZQ3Oa8DQNK36Fu3VgL30A8v+qj9UngBfqXtuP39
cvnh/DE8z2BxsJCtvDuwupWqmtFlQTKVv6pdVuSwv55NhAUqIXt01+0kMT3+LFb8KEgh/8HpFTEF
WqV3l3XCEYZKMNJFRvnH0OUhTzLy+fknK9GH25FDhEmFk5Qz4JuflyIbcRDwepljwSl3bd/SEwUJ
PqNbl2wK9r6I1qPwRtbmZYQtTmV8Hil8tOKzqXou95gs7PuDoyyzKit7h4oCPRxpheK0Rf/ea+4F
Pz4gFODQJxZ+MN2y+K8xDk9WIBEv9BpAsiD52GLI0zT1dWJiqSXccz8zqWA5wJJ9jGh6yJmLzMiZ
gsrfBWn+UgTNbRsGe7ji53LsgCngNtU5NR0KOdn8AKOQgAbirG9XY+EerRYMXMJy2Y5zjTDVlmYN
rTQc504nfXy28mmXTxjuhN7SkN4hC3WE/C+mShDmdDTg4+u18KzotipvalGgYbdpGtCb6Xl+mgVk
MPq/hmQlYveBo1SSuUAbRvBZ8U0NbwlyL5HIk6/1CBfmil3IumHB0VsZQUSiposvBUEqXgUxOAWy
UCrzmpUZdwFZBjCOBgjh1I+2WH7gQoBAvUnLVxqpAJPqsLmHDiw/wog+sLE0aOxjOfTVZkTz75VN
AN5B0qFtwKGg9uh17l7pNFGmdbBoB3psu/hhSkroG9ksEqfnM/K5wIwV/P0c/Gi/dC2O6BK9G0N1
nqM/7JeRrpwsT7oc+iE1JvM+c9Pzsde3iYFdzf/Xpd4f0boS3nAB8nEXepAUc/jCOTl2MInLvtE+
+VgfRsku5yp0KcjROM79/Ln0yiyLyq75XMlOhbjpBfk6HIrNHLfHxvjVCLAXo5Md3PAnH/OjqIcs
DSkpQi3OYe9CZLdGVpCnLC8DZV8I6FlGy0vTHLxQnhslz5fvf39jP76iQyZ/Njb9JdsAnBp1CxzD
XR3XNIDVR6gyz4Y/PhZp/dqwh0B1Wv/+kqel432cNetjyXWiVvbei38mVUL1x0FhFw9puLQxOezQ
ONJsKTEa1evF1Lh3CjYTXnB9eifEsUqgONYjMULdz6W+gh7z5kZjo1I0u9JnmjVEpNG0xZk6Wzha
AXUC5xEvc84TRG8kunya4qYzt/Tc5YT9e+CXzdITzLeerjS8Bshtn3dwdFfMlfMogi9F8VYtDf+u
TmmMa2DCZdLaFZl5P8jqOtfyceGTiUXQvAqbEJqw1JKViX8CudmeruO5+7xSQJMQAGISViw5feZL
OP5fYwF1wgGO9/u7+uGoZcxalIIoTaNB/XnU9oOPV1oos11fla/p+CChjST+dAa+7mDaa+y5Y/od
p88SmR8NIHhAJDJJ6Nq/nAxUp41habrZDkL1azzx+CQ25mPaPGezBmOoyxu4P8fff9iPdn8qTyje
9fnLKbr+YeXRZZ0gSIZ8mLCFFOBqlhKd1rz114Wzj4VxlRbVcY5Pfn/dj1a8H677/vwcT3baFY6e
0dg8bEXKGIuFOvSm8VgX3eH315IfZKhxIcacG89hJJvv17ymFxh6YMq0s/L4dhi6fhUhWw/Ixpp1
2mDjUr45mLlRfZq2ox7Syy5gZpA3NHjQvq+8haN2VvCSFtCPXHe4igPrBlblkPkATq0UkZ9mvAQu
vVjKBpbnO19jNJJr00SWN2C7p2AMhjHgHGe6b1qQJlNyx9oIuxfy1CbMz4hpaYum20TRrY1z2+Op
ucQVMZ71cMMX8pAUdCNVGucNA/z1gpMXCeOCWF/Lj9hsKFpCyDv7xjboHDzuGoWbHsaQSKnWudN/
7Sa7xwSOY4/ROFvkXgcswCE598Av8TRhC25gTCTLwIQhnFjDjZ2G+zlurmrrURARD4qxgaXCOgiH
RzuYsMFqjnHRHrB7KNdeop0PibPuwc9GWvimTfW4dsJmj8dsc3DqELcoml9x6P1ki/lo0sjZgJrC
A7P1vagzTUuF7rIkr15yuiqsxw4cRaPbj07pnFPwfWywKPtkpTc/GrwSTQbdEB6l4vfjifNlgG8h
C4SbegcT4D2yW99cGWpZQcKNZncoYy7BqUjuXD/G0jDzD0MUx7sgzu7qlrJmaVL2zXDtMOO33C+/
oLfH3KqbZrREcg6LF15CC1AdbNY67WgBNhxoEL+fFx90Ctj0WKDzMFluyFW+KyEF2piiqUxhHvnZ
Bv0UHe46Ge+hNg52xqfCf6tcRDT1aSP89UQLMduTEmH2WJAhD2hE1GSz7VpW4Sa/w1UP/RatTltc
C+jEhd+OpUf60Fkb37WAx5cQLxsNA4pUn62hdXxfoy7c/f5D/er4DfoR0YAxB1OC9M88Yn5Y0aQ7
iqwxrXQ3mPG6IqkOSk0cmwIri9ocNob0y1WRgQ7PTOMYwlfgDJ/T3hvgDdLkyTZKOAZArRSh+GQd
+kiIgWib0tEcJXi/JGaDwZlKv2OxLUV40Ubps5ZWN2FBY7Rj04jc4HFSw/FWznAE/ngVDs2lQ+lr
0fmcPBvlPfSbLMxfm4QHBaUemVv2OuJW4PW8RJuLc0xrUPvY2tsn91T/YAVFG4FUAIEbhZ33VU09
9gOXtFGGPrvGSCmh368dWTZ8fY/zMxoR7u4wFdFZH+5lD3qgiJPpUuqwG/rwRR8r84oCGtXtFGKQ
5c/+nG2F6s0Yn4OJ6TKm3/CHzNd93lxBR4V7grOiLMlx5C6zxYk6bRXDVcW3k8k2Qh13RHTLYgWg
Mi+8XZpIG7fdnLOUsPaFiUOOFZIXnitfcFPCPQA1IH0pCYqum7mm/it9irePqrJCtIZSW+tVifJU
s26FEz3myJAWVmsbi74kVhKauEjkd69nCXbj9iVw9JXvEM3k3Q4h26pynyCWvgZ+sB8C2E9B7KwC
q7iZ95POu8cG82kOCpvUelR1fTTa9sWk1kfd/LGLTIPqPy9s6c0xJObv++5Mlg0F8vAcan23CqL+
7dLXrYNkNwjsONmSLaQlva6wTJHeDXbIHB8hArLEdjC/ymY3pTN3dNSf8mL8/slY+GgoIEizdEQr
HGrfV9VGigmpaqxsN8RFChbSWoD3vc0CNWw5z3F/InnT2RomnvP6RZ9NkhmfKEs+CFpoEBTozJ15
R3+f4MXuuqqyOUCTBY+vT8sH1wMx3MmKe4OcdCfHaj3RR7qIYC1/Nos/WP1JlVDTIY1LhPg++55T
Y2/7LMp3SYuJZJnHO7uAYeYBul9ZFe1VBc1IF8K5c5gDm8wPgYeqnV8W+D6HjdiaeXzw28o8s8bZ
ArCTQAjx5dKds64d/EtomSsMk46RwDiU2GJLVENMWNd/7WL/+VOLofr3f/H996LEeDUIm3ff/nv7
Whyes1f1X/P/+r9/9e+fv+U//f2iq+fm+adv1jlymPGmfa3H21fVps3pcsFrMf/l//aX//F6epXj
WL7++cfzC3cOiDDdyt+bP/7+1dnLn3/QLSfIrPznj1f4+9fzR/jzj8vnekyfcwo5f73eD//p9Vk1
f/6hec6/YF7P2k6dhDE5cZ5s//rXr+S/iLtpb0FnNos2yFblRd2Ef/5hyX+RPWI34SRpubShMR9U
0Z5+5f2LyJnEkksngKd7uvXH/3l313+d0v6639yPv7//j7zNrosob+Z20vd5IjmLF+aWPUoX5AHe
j+pcb+M6C5NpV04t7u7dxJpuK0oQoJFGLaMFmrxPQnC5rCrpUOjF0SpNPLEQFbij0X2RCOPt2YnT
wmPhh1v50Zt7P+t5c57l4RFo8jF/reqjhw7pxYagp6l2P0t7cWYCt+A0/RXVb8r6Wf0w2qR1s25r
ZB4iQddSn8Vd73OGvAnBiYyWWIeN6Je4q0G51lVOOOzGpsLzigWOVFJPZ0vJTfF88u/pIgusA/3B
r99wRcbRtSOe0R71hLeYgj4n131XeHC+4sbGriLKlqWePmHXbmtYREnFe9ZC8ZnkdV6XiDp+PKnP
hzoWC7p0hMlIe5+GbNtRRN3oNTgCeHDT2sfOS8s1a8wu9bFkiwesVEUWnXthrK/oL3NWQPM6d/oa
6XzKRkuv2eO75eleTwmQVj2uEQpghsv1aPOjG8GiSbYz9ONghvU+ki6uqP5XbpJFS0Bz7uVcBivo
m0big1FiyLkYWC4DvYXS0ZoYUlci2kXkthbTzvDq2Qy8NdfEgyNO6zHBacpqJspbE/XV0rcN7POm
mYwb9+vRA2osg3TGdVf4xS9FnlwOQJh9Pevp5NDgeGLJoIQZw2Ly2dKc/Mxuy7sg0K61IYAyWPA3
aebyZHJIEQkexF5k7pKaD5/6QhA4lE8eeJpmcKqV12Fyn+Fv0UxOsnJovnYhj68sZ76T81/XHJPc
+BquNOm6qY3gRAYcP0r4xsqmHQj29XnpWWsDGi18XVBfVvolyL0IFGIFB9u3YYCYwZsMivisx0Zr
0QonxBOzfQp6+0shqF1U8wD3ZxsrGgF0KG1Wt5RU1/uo4N4l54hgvqe6naysWCSrUQskarQr/jst
Y7YDst2senhqI3FTlC9di9NgFD/Y2M+ucFGHJAahyi6sCy82k4WayuuKtA6MuhS4Uuxuc4m/iy8J
k9STMRsMiivb1hZVpcZt05fghCDlOSVAw6QJsoUqzVfXg83aaHAmaJODuYDm6DRLtU5/o4q2UIKL
MB0C4cyAcmpcXv+o3PjJycNDORvoyOSpJiazKstb+pk8cnKk8hQ6S2qu2OqA8RkDfTfyIouxDs57
+AzR3DI0WPHj4CRPp99kBo+pw9twcOw7GkoUsSBUqIljtEomSJZAL7qwo0TsanB8enVv64BEx9h+
0IJkXbl+iik4mWQ7R0SDM15Tce+8kmldTeGbVwYX5Irv6d5cuJoDXrUtINkKXLqKOtokQoJyMknu
AuLrNep9HotHzaEVD+nq4BsMxLwncjFwn2xsqlVprlOogS7WFwbLcilWp08QRCADi3y8s3vEkIFk
pMY1fCi9Q3MzP/eps996F3Vt3V9YcX/spyxdakZFLppHVyQk0BQHxZJlqdZUctujyvGHFc2wgO57
svM+0MfcAhYprPJaUXlbkz5aSZyfu4hXGAUG13ZSrVvc8nCH8gLcd+DSegGemEldpCunn77G3Qzm
02c0X9hdTRH4OjXw9wEB/FSBgMbU0K8oS0ltvOqm9IFSPZW13vqGHptu4XFMNkFW3Ncwm1g5XoGL
lDgFaQBN+/4hH1HYlJpjgEODD6zDFIn9WfdoMXojib4eadI97fUci1P+Y5aPOOM0NO4qySMVVcr9
4s4VOlG+orCx0eGgLJu+uECEpxZRx1DiMXthQPPRvNFUlDRwiTevAu0Bwd731qGAgEL1oq46UoPG
0mtgZMj2oTVY2URMC9Pp2ZQt46OQ6dM46ZytxRZnI9Dqc3dEyyTBzERioM0FQpejmFEal7phf6sz
tggsEjHdZe60I4DeeGA6x1cdGoxlDOV8YSdM7dMTofNH58iOR+CgvTpDeFsPrBEjmD1h866HNM6W
0Q69Lvn2gE+XI+PNTdiJQ8qr0y60zUC1hTnPqCAvUJSnYUpxCLk2rUwFzD+vXg3F/cShyh7nxujk
ybAq/HjnCxGlMKOHvdNaJnT7OtqmevSgRHVlgaSBu8ZjZ28w10Ef3E4m1lf5xNToFE5i8jnm6FZU
wZfTEJl6VrNUD95UATsnDXVUb8FGGB0AueiWA5NYYBr/JNMazJ+RvJk6G1Cp2DzamM5tw8QRpTPS
K8ehVtKBs1MB3KJhfoCWS/GtXiWFvMLwmdMZFW849SvaW/qVlo2rxjC/B/S5LZBlzz155bXlQ3Si
haHgM/A50ZXzy6aFaGQ/qnTmNwz+2Wlg+iObN34sb3jq6CsNPutokYArJvWtiXzyaGih4QvdnUaR
JVlWSGU9WyE431qsPZ9dQjd5nNU8wBXd8yTVs4vRxDS8rWYPV7pLRTsxYGvGdo1D5VJziyczxel0
CJJN3blf55SONFlUsnmJLupplWVk9XQ4iXkFwP30uzIr90lQfc8pw6BTgikN+gbQUbUWGUvxRD3u
1GKoNfMLdXTt5tGDO18ZL2QAfclVZuVPJdsq2QF85fEw7+AowIdEDVSUFiZ4kiWZxlLBIs+DR3ZK
J/M0LYKAfSeu4hXkmSvDzssliakXiswM4rK6V9xbX2BG67VYx1QO3zZmgDisfXKxT6nt2exoUPoy
Akl32rENJP6rVoavcag2FLL6VUoP3tLJLKjjzn3Hp191Ins6xQEaJtm0lbBN8kwWcNNZ7/PDCOR8
6XscWq3hsanYVOKEIuKokrekbL+WtnedOdrSKWifwW+T0hEczzh5y4cjKYBqOVT+kzYwuEavnEPn
i67AaJutlm3Q3WZI7xZtyUJmTtlZDissJGpZzffM0oPnLoL3MoceGlY5lTYuU41daNIJpFGsfoeN
FMl2+fe04J5GuCJ5rDaLUnFz/wpBDNwFuyqbaerk9hTDosHndSxdybnwqrQwVDKtTRgyzYO+uuua
6UG65I/tBQyig5Xk6wjR28Kmw3PpDXDJOMvubDdcKYVMHoMEiqS+tqaUhIY9uaytw1hpLxxKSGOl
TJXWb5JtKszz0pYzeWl4DFJ8Scp5WaWHRhH7cHfqonyiXZpFlCagpXlwFRo6C2eb071QrZ6sygxf
1ILuB3xW+kWQEV9ZDm8hHvYoLbrZo53/2fsLchyzWy1zWQt4MdsbXwKB0se1WUjJ8+KIRGcb7jXa
q7QRQiftgJN2RVrCn0PdpT4FNJcaqOQCW3so+vTNE2ytjmT8YPUNAla+cd7YOKUMVzVb8JibX2je
pysftC4yLRXidkKkPG6nOY4fbGxHm/R48rG2cK9l2wh2cy+JMlmVNVIZkBUx7BntHU4QhEUhC2g3
RuQsE5QALkBCE7uaRa6y76ptb82K1FFFMndFO9t5GTuPs2a3syb6Ab+qeb2lf+Q8EjhN2wOqjLZ/
ICFAcbt781OmDiIvAPJgv5iCVLXN5qoh0MOWI3wT8/WzLqGshCJO7/t16mbXbZ0+xXF+XWq4nUTo
+vxZl3baR4vrJgj1nUe3ue0mT+lsIJcX7ENa3eyzONSgEOnmOmvt8xEvBN0e9E1gMFaVhUcC3a1P
RlI8nYaf7IDgK0zGC2yCpuo5mwAYD+ISNQzDaI7niiG7PoVBkfk17aEvnhbj2BDHUwxyWsRjxeZq
xPqNb4HCbBODuCepyYKhqOZRtq26lzWuBznV0oWVi2OZRddDrp7iklONSVYM+4Xw3iqNVTARZsiA
3TnTZ7aTSr6fYl/PpRnR19jDLe0864jBy1nyyHoAhTBK3xDQMrsJuFOVfJUcbxZGRwjp6v4+aiOs
A5On0K9ZL90MLwEb7jyIR3tvjPW1mPxN0Y7sf4KTdhwrEpMJrXFziDrNy/+U0LRUuTlI0DnaEFTf
POOr37HA1nW3C5XzlGRspMhj7lKZ3OS4qxACpE+esgEq1kta3zm7G0u9F8c2kscht1gjG/e8GZ2n
0+44aRxcTbc9ZH20rwjBOVBEzSp2rnFrf4oUUU3hTS8EKCtvjuLTzD+SsiQY5LMPfXghg+66m+MG
mcGWDgAgiSJ++0ufxb7n2Em4GPlAdEDxN0lxQeaDIKC6qJVLUy/BfxA5z2b+2kYsElPh0k0Kk3lb
asnraex7bh9tIz+SmJfwF2kE59HDR7klislbdZcBAvLyeX/BjjLMoy9zvEDH7zEVHLq7iHjYchOY
s9wb0U+XET1XC2fovhXNU1KxYZ4e8xTeJC2ZXRkHEx304XVgiB2ikIs+ZO2p2vzJVLxXrJe2ETK5
LTUVmofUd0oIs/sIi3X8Nh+RqJvMC9pdP7HancbxvA9Xtr3TR95W1hK2J9l114uL3rgZaU0jOCRE
Gs32lVDzifJIu1HUKjInfWsstGBdN67Hej7n9iF55QAgHEe+faQNtz14IcRKF6WeRZdlmZxrJQ/C
xhG8cidtp2nVVyty7htdPIdSHry0uE5d5ldhUNJO3fQld7xuSx412VwlOktM1R2jyS1ZlPoOIrg2
H/6QdLLZFDij+f1y6lemg6X0RMrQ9PCglT5NYTJZnYLKOQdgKI7rhYPewYaIfjp0FsHGJU9KmEdA
aJQRzk/+F68YL1qrxMZJI7RAU3TvskEupKcNnL/YJCeKmkVWQD23rWVRmeO2jIyLtpQA9H169CpD
k7swsK7yVL51vgfap09XceIkG/nNLKpm63fMmjbwN0OnI8Ns8ws264tAEImpKT0zZ5mfrCcmu+OC
BMVnkzuDJL7mIc3j3PO6s6qLgU26EOwp59wxGYu9I6Ny33gl7u9DWvirgrTrQs8zUK/D5BWrWMBG
lTRsQi2O631/nadhoa+7TBgbSSOdG5XF/p8vJYHnXs/pGVv0JrbbZVBEK5YGfoiPjp15zo5UHtYI
VXdvzZc+vQnfJFjZUUkq9qcftj5dB4VnRGuTCv0+7aIrcsDuRh/bbt8RiO09B5OFwPLaVTKNEOFb
rcr3py+6YeKeKsLdPz/660+QTcsE1an4+w81FfIfdTPiBOwDiq2GH1/m9L//+eN/XgzHxxzHDL6c
fnb69vSvf34mT6/8zw//+Zv/8WfvXjXK4Lx2ZGr+/njZ6UN2Tgy37Z/rnN6e8iB1Nw2O3KdfnL5g
kbzH0L4ga6jVCukI75Y6sZ39eFPkSyGj4ezk3mToyHksLKwgu2Y2DRU1CrVl3QU8kK73FUBmK6cp
ke8Dz71pS1FtfCPLATgqc9unw7Zq8navh09tgyUQ97Lf+y14+UH5A35iqbtvoWpSOxeNu+d9O/vT
D09fsNgOV1YAvtwJLLjFJJI4xSWo49Tg7YM0FvvTv1hOvX00W5QPjUG/i7puSt/eFHg17rW6NPf4
y5p7f+xusCWHnuJywqRy8T1h/y19DhxnwexKP7Scvrxs7RoZWI4Ub9Nej7fMWz6gzlEk03qMHYAV
FBI+RUi5yc2TBN5kiR5Q2vep5sqXdlzHo7UH+4DPACqLZQAW2TAhYzhu5q7xSL3sCo7yZ9LBFULo
frKtTAQ9Pm1CJgCEzexd1oQHR4HaC3HrZI/GfK8VFpM+IoBQnDo7UHNJd1N2qKsNlR80kaplXsuD
r4Meju4DPdj3KQozin8oY3uRrZQx+TswDhtsjS4Tt7+IVIT00XO/Kz+5Li3bXaDqaCHKTxxpUtKd
GKkuW2cSi8kPrgYaLaw2uJ40FJRagetBa961IknO+zQK2OhEvgFo+GqO9neRY8KmVfhedH32giU7
kr6q+V6hBB26YT1UKa7VTrktoubaiduDKg2i4Gy4QBDOccVl4a2cHpaMLc4oE1zmTb/qFOTV3OqH
Vd++pMbY3SqlrLVlw1goM2+NFAB9OQNCpN6u8I30bHB6tM+YrtSpVVwNGR5rDCCPnJm3y7CBXjQl
7YXZXCV3gVJT+krI7QB7Nuvwdshcl6Alsc91pxagpZCfB3aL+5xCUtWLO2cuC0taLs2QmndO2xN1
AswrYM4tJxTbSySQ5Hyz8dBlmrHz4pEaIiSsCh7b0m7QuOCpV1XwI2zVnUvZFEsM8sYzpGwrVaLo
JHuLiUj3ZGBVSwamW/XyzoxIQ9PgdW72nUHetr8oG0tQ6heAwfNqV1pI7zOXQ2bpNy+8A84rhi+3
iVWih8a4o6NhtYpwgSClIZCdb209pBeeZuIAkzzeRrzOIphqQYTaRJrFIZm8C+yF0EwQ4aNKJh+n
L2MY7p3eOGcSezarg9LbqvI7R8NdUJpPNlvjNiESo6yrr1s/KTnGkEOMay6Fyyvp1HCDnOE81IU4
dOSuGUAoS2udTuYq2piwxR13Wnl9YW8c1dC/6RhPwkkDbOftK733N7nSwJ4rA3cGq39wm/CaNMK9
64tta7FY4Jt3XbjyMjO8o++TEqkFrVRGdKW0fjxqSv/GwZWUihuft1rxaIQtOjivvS4VwHAQecvU
LvEPiTpxlssKnE68oxkOw6SR3lFSqAevwSAn6Wlpa+qe4vNwxknlG6mhb+EUX3aGda6l9GRH+cH9
b8LOYzluoMnWT4QIeLNt70g2RSOJG4QoifCm4Aqop79fQTOLmT9i7kIhmiYa3Q1UZZ485tFN8xHN
B3MSS2ZsxkwY+/hmlLiv+Kgi65lA+ar4ZY3Iyvs+4bKNAW2sx3qGVjv4wFWJL7EBN2HnUZefOhF8
X+agfLLJ6dXoXO0rApUb8beKKnyYqYyUvdyKGhShIvwi1hrHXM3dTsX+vXPa7iTQNC52+jq01UOU
kyG1jBp7jKwnOU0PSy7HC6IFcmeLbgvwzY1axhsvD89hn+xV3JJnKlW2H1tSiyYCI8EWzqnXExiH
vrUuCfG05XLOZyM7D1Vxl0PRsnZa477BtOf67Eyu92JkdGe5Px3iFE9LYkSpYLBXGRb/3XM9AjJJ
c6B7afppb4zYEdryfVmiO5XcLppIvoRStmzq8Kiy/lesHrwqf8Xn5shS95pJuYX2sc0ahAEM97b4
hHwfJvBe4Z0G37lEpBNU9owHohFtPAqSokmQ2jvipcWcu2UUFC8nOKQHhqdMOOgRtQlWqhOo2wkX
Ln+n7OBuxrQ4BZtY6M3PZZ/+dogzyeLmcYHsGo7LxqSKF3MFy73cFRY58mTqSRzuTHf8nacz2IRo
7O1QRcSFeZ+uxjIMEEagdSYlxm4ghrKNH1VvP7RN+zr41geei0/MtnzSps7xVH3CvjkRBPtqWEl+
uE2hkd6GxtkbSAtkghf6VN2GtmG3xGCh3M/ILrO2e8J58CEVxetisGxETfOQTzt3sj9TmzLYFt2p
Nq13mdjPgS8OycBHj3IAWMsTG9eiLIda/Dj34lrkCXOAEV9ofKt5z6sOfZ6yf1hze7fK5GZn8sn2
wQ+8AKBdNfalcYddVpL+Y5a3LqFWI/SWgLIkR92trJoIphSYys3Vri+Dbw4912biviwVKULpjI14
926YzrUCj6hd911/NPpQWAafhLZMARmzu4c8/OHiK0vHDp2qm37Gof97FsErRgoR9JJ5Dt5KPo5x
bn8u3EMStn1oYeibfnrocch43sWlx8QrhQZWBudE+ZfWqC6RNe6sorTBXOQDGPzGReEVAoGP83A2
5o95wVjeATotQ7HH/myH1u4XeMq35duSEOSemMRMgXi6MZ75Jfz5VEXfjIoJBcvScCxLQat6VUat
dpI3Hg/Idz8Lnvuw+lWr5DI09xBQp+w7mMPiw8jR5Dqp8atnJRtykCU8HImnsCCFMLl/cAwkLQ/D
bN+kQeBUl8OltETxbfaWv2Bi3ylVdqJtf3fZNcy5DGu2qy34wRmyPo7h1XWu4JzAUzej/qqUiA++
VUx0tuHzAsARSC+lw5YkpOKjXRe52JZWcHeXmtQ1WklA0eoWY1oHOuJdfeA1K+ouBjezdK9DHqLJ
Kh+pq5Pd4vdqh+fxByZuf9sZK/ShJ8jcSvydae1FZXhXchRPeVuzGtSDnjK1uyGcP/tCfPo9u37t
chGaBSNWD1C5veGsu7dAuUNIPylK25kM5XSCVwflbtt7pMTGdUsb5SU/pcG1pv3S45TygGDPvTSQ
OlShp3bmOOAsG6Q9CdjibAT5m7PQH4nKPlazS3uR1i1pt7RUFTa4rnSCKwmoLblG30C4n33DcbZ5
yUbvk/1c2iRpu4u8WLn1baFI0shLsYP/AKBMO4jao1lGecoNMg7mwj2y+v22rPjdS4zsOLTTzxFj
kgP40rzp5vGjYYCaQvyysnvTqJ/mXENZq9nTcWQmPpRsAoMd23UJKGq+TzbXiMyr72MEcFrA7zzU
mYQMA9zG5vpgLySJx3L8uRBNN5pkdgWNSLcK4oNO0H1LSpf3pBRvxrQ8+Fn6VpkD1o8BiWgKoswg
x2tue0fp24Rm2E9FDG4SEN/OCC/bMwbJNvDCvjDHKTc7j1nXpgnTV+FFd1mFOhLHd4pPV1FfU+v5
AajUUtELF1X2nGPsJ2P35Nrtz2l8soatF1qfQjF55d8CL4J6fTtKmwmcPPgealOm78ip5QHi7YYZ
L6gYifQbKD/AsO7GJNxX/1nI3m3/1++y2d66lPcdPl7scgyfSXPiAjF5Cp/D66NlyHNEax2n9FcH
Oe6//9ROW1YjyCL6IRGzqxnWME/XeNFJH2KsmXPG8XYJxv3C4ajk9be2U++c7E1hXchxE4HVu5b/
8OCY5xhT/Ppjq2Al5Kxmp0YVM26z4pW0mq4BmAM7i+riYLEhtam/a/nagRK1fq1/x78WtWXElYMJ
DX5kPIYi1RLjvtNxduanPHWNsXEcQtr4v2W8S1cBHefYGVyMBF9F/P36K4wW9df6dow4Tl5HD0TO
npwGmjW+Zk+sQ1sLxG4azC99YjVWaowogXkz+dzmNtjcdBj4C8RHEd9OVQSEU3PjHFvXQzxqQ7nW
USbtJW3qnT5XrxclQYjxhwOhVz9524379QUwuHYKgkuGp1nUO304fV76aQ39clBGrq+dYwjvmNBt
6b9OQ/OpY5JtVSAmPLST8Va/Pfrl6bfwv19qxFnZM9UcuJlQNBMItTIGa83s7lm/DyLnauNnPRMw
grx3+mv9mIZ5v+l/mrQtbgOawUP74t/DMfg7mhmBOhyuiGLim4etBY4FQiHS4KB/lPDrpg9P+iHI
EXdqpENBjOBa5W99KJMQKzyIuVer7dJ1n7Kp7/qQ+jFR81iqJ/0IfU518zd9/O+T0rHH+oSTxjvr
p+IpHuRE9CfNc95b69Ppw/lyhNb36JBCRYvyLVIn7KmpXvK9Xze3qsOqgCFWqO0SbYDFDiPGwWGq
h5vTph47sZtsJh2Jk33BXn91uKtySTitMvz2mCamwXa/3NcBfjvkX2y3r8bM5Vp5An+D6jXJMaQz
K/M0MjG3pc04OCcIaQCLNmsuRRjNRMTH8xE6wlcb9ad5ZpqN+1F2qIt440tPnLwOJrXIbyL5RRK1
ZLOxn+kWPqtprhi4B08rDcIVXKhT9cgmCVimhyKueHUbMp0R7PUoAZaGRr6vz+jvUrtKz05SvzQT
bH8VwtbBVUJQ4wA3lJe+mZ71vyoS9r7VNDFNBeshDdmI2g/TwQp6JlhsInh9410aT80hC35D3iYU
yVu+D3FHBKMHRG1mIN+Kig0pj713uuDNUflPpw7CrS86LJ80w5cdov1YvOGlSKiHlAfI7ttMm5yF
PcOdaOPMczDX3nnRG1aXa+m/ADQmXIG1KzFfV7gbIQyPbLJgZ+y6qrrhO8usSk9gAOzKbecyj8mw
qTDc7BR1TboFY+XyBhRequU+jDga52XzkOAWuPH1yMwcYFD0dfHb7TKyiBO6R1ty/vXfJmwY1jrl
T/gTe9MYqJgY7p9lZ53MigGSnZnF1oz3Ymi/161VYy9b5LtYZ/o67kFZDFqGcGy27mi+oLhiSmaX
H3Ez6jDBGu4tQ4omibG2deh11uEktfOpDsAO6hSg24bXtxli56jigUlsyTaMPwCSqeXo+E19sMnL
M9vSPbedee0iwIhFEhQo9TDTs5vbCuGX56rhNFfmVQNVbGO2Ev7fdMhmBCpmDJZt6TG0tOC9lc1L
ElOkrhd6GJAnMtb+vrMib4+L+Hio6GSWYMqOdc/Qr67angqLufOoL/nWIKBESS8/eOLmL55zXgw+
1XEK8fKhbjTC8FR7i3yAB75jrOI9mcElaox3Fc+/s1BZ+yzKD+tTC7LpN35hZPvZrkmGdJP6TCoY
/C8t+XYhkcxO8/iHVlD3lQE8Rm5WaG6aDlbXD7nK5K5PEOdnXBfS9N9L1JzbVgKcjqV3mCLqFpU9
xQ2K+WzhL4Pc22IlyJ04pq+OZmZI1ugclv9sIHOHyXCsMVyoaqDmVAYGWob44rh2uYN2XY58ttl3
L25C8pKiFx8BxKG2CNOU828qzgZHjwWTjbq5Dlg6odT8YVoMJ1JZ3ugDve0yK1IyZX130uY38+50
A/Mm2qduexljcR/79Gb5+VdYPkQRpZEoOxedBKizvhfikWvbqOY3uC7jtvVZAyxsE+yJJsIyh1tE
vGgCTjinsLcqjJfxGYNlsY5T9UBxZUlVDedDkYfVfvbhS+fBot4PSigig6Q8GnKqwZ5LCdgmjVIT
4S+lketLRl0ThV6ZXcYQ5j3jonVo0JXM5Sg/PgpNpEenxwSJ70y3uXvK+1bBIGTYw+CGG5gA+cdh
dN69nAauNo4mI8diam6TL/ZsBwcz95n5yLE4xAETgWYkfbg5FPF9NkcAXJjuSsGLqx2qMv0kkkl0
HVvfy7b56EvvpUjhAWmWF1sH1SPDMjXUoEPcwJV2Ki7DkihB86+en63EHDWxDvOkV8+BNwFW/JAs
MXNaejQ3RZBMcpRHg7nO7OcE/M2ZwqvIiw/bqu5Oy7VQR+lPQ5II2jPUtsc8OJQy4H6ecTYYzZ0X
s+EPKiKicKADNefvaUIKqYaBvAkmT5Z63QZxG9XQXLxaCoyo5hV2czvTkzjFNk8JJvMTiJUYIfyB
IOYwVEWIlwCRGQmaCirwcOd38iTHkhgnUUa3yggPrWff3GL6hggxAzrkAvEnmnVyhrRdQE0ZUXX7
RjT9Pmycl7aPxIUh2y5r8JDyLZgeTe6VZ6zcnpyGlE3f/t2O/aeJk9veUdQANZEU2cRHELn0F8kW
+4B/Y0Zo95c0tjtIdbDd4fSQcVigpsXrkTdSj5nGju7BJecateqpYjjXJf073tfHHMe6bRcw0w6G
LzJkXv+Rp2T/q26/DPmMvXjtjtcCSdd+HfmVmf+gbIsgLi7zXjM9sXkjv9QCN2knCDV9B2kkqT/0
xI7AFRg4DG/2y5J96aGgH7bvvS1fCisCrKHfmBauXoBglHat/8x1863ujI1poEhZZ2eQ7zdtE/3o
pPohZxagJmf2KaKURdhqE+Qa+f/HemHVSvxvVrCFQRnUavxy4J3/T61SZ3OjwYEdUAfAoVjGdSjK
5DcMc5Lla+9FQQ49VT0womvEgGbRduUu5CNvUm0wddf0KHNg4ZvZ2DVXSWRcDU3X3A3NZAwSyqI4
Cs7rd14868u9/OA9EZc08fEJH/yHxaHDMdtLXo70bxPjyEgP8MQoLjSg31TC+/Z/08m9/6ST/3vZ
ToBZefAf6UbQuJqqzcVwok07lSwcs7IeogDyqMHWTLTLQ9F+Ncsc7nBA8jYitEgQtTTnosm5Iejk
YAVQrjTw7xZN80lhAuyZLH1RhPwSvS7AVPQZignCSXgYPd69dRcFYNsSLnSdSrY1O61epi7mRoCC
HBvZly6bUn2d4lIA7u/wefzj2muCQ10DBcViuVNl/ZQdK7Ze4SqfbBOolefQFNmpSK/tX5Gpp87A
T/n/ftOc/y170RxyXqjt+CEWhP8Rw4QSpggmw+lPRuZAgGvjV8WMEiM21jI9y527l8HWQZaa9bPS
I5i6nBsXOE5vLTQst6CJiKf0jLepNh4TYR9WcozC5XOjFItH4C8NbVx5LYaed87nEkrN9BmY9Oc/
NpvrvE02c1xFi6TJDYnMTqronlEesammZ512mAJK6zvw/375wX9eMw5GHi4qjBAm439I+pNRFHaU
kZ5kmr19yMqdEYfJNkjZJiojYb5FwMxKpjdtvFv7MLuuJD3D4aPMKk0C12zyeImfPDzZHRHsWfxO
ymepq6Zz30KxXAuGWZBWAdOg0ZtK4lYfS8g7U+PSV5cVT0geUgUHgvXHwItDMiOK1D/qkJenUOZo
K8rWxGFA9nsZNEjCQphU+QzDo5xPgYlaXy0rDymXrrh4fXv2Q3wY0NTTYKeYuHqZe240EStMiP20
SsZADvARMVzFMepgfxYfZgz3KFneCqgJKuhxbde7K+OqloKcvPS1ULbzaAePGwDMPQuYWLv/+xMh
X+B/a6Ew3XRsRCukTaHCxcflfy5gHoK5tlzIhskbDB0nitXjEJJjaSMAq2r56Csf/1Fie3a1GC++
L+xdN6Vf7Mktpukbe0jeFn3xtZpnRbrYFVXXA45pPtZ8/JGR1d87sjejmvnVv0Wpt84uPn79JPK9
Ydm/TKn+BFnyAffsIPvs1Y7Kr7Bg4aiMF4APNtTOZoYCq6zofHPbN8FD7o4fqiINeBExn4f/U2ge
JzZZ2Z7Uv2yfLuW+Coy3eEixVmlH+RQF835Qw9UQg3koJhvvxtq71pb0rh5016JADtcxJkk59G2q
5kscTR0/qa1zLO1dVomnHqzuhBlqQeHV46LQ9CZscrizu1YCN5ZmtWdpQ7zRfGgOfiB8wE4WPM0M
W+lszgAD3XP+6BW/K6mRdJHmd+VXGRE+E7I2eS5V4MqkWn9vU8g5nfFsTslXXZXEIiFXs/s/a0GZ
VO3dN5hgdvWI/Yu+MzRxqwu8VxV3N90XJ232I8i7c9TEb6yUH7o1pYsm4FpjQ2k5/JCR9yM2213h
EWbcTTHSkag7AkPehKLiigxqBNVM2rXhpyYGUfFvXVTEBziMX+40P4uqutpm6tMkwqHPHKpwRb5x
nbwnXXlamapD+qtJxk/D1sdK6SEQegY1kgivqvC0co39VHClqJSJnTk2e6OgE81Efev84LUwYPBq
VpeuOPuytzUZpNxCKr+FZXoOEw8F6z9+26j7jnripjOrkT6yE6cMDmkIiBCkQB2aQOemjJ0KjLXc
mtO1+wqT/NaGe++2r6MFn1/00zbUrTCV7L6HGHnoR+cZ19EfsV6FAsWTm4N4z4T9Y73B065Nd15N
kHQ+wQBoEwQwwr63OWaR6NMs5iqaru0ha+2+h4m8e47BYkPfs/FIffLoyUMDN0ZcwmieCRTcY33/
bRbNtzZr7ovWTZBLtBloj6Oezd+MS8wP3PjVADzfxRY54A6xQGvbPRgAJ5MFFKAo7y1Nf2wM/hBr
qzSTtzH5BdJvGOtlm6ZXy+rYPZgZlU54bX0Y/vngZNeON9lVLSSJuv4hK7UXIUK2QjK4ZjL+NhaN
dR2hp+EtspWyyO65Lc+E6chTY0cAPQH+QFKRD4IgDcgC+6+mnthPzMg7uiq9e/SWZ6Pwy10bmwwA
Q3mTi/r0isV+KbDZxTHrhtn1a6sQsQzBW4hTGDOYykQYAOKUwfc0yW3vsP8B3qoBZIfMPdRpb2+l
7Ux7OnSCXRBWjGN59Afim2cs6HdNNGuUdKBTdRncDZrYA0mzPgW9t1+JQQOyngUbCz4JomzS+AKr
7OIUrTgURn1RKvN33Ww6iH3Vgw1qfkwnAyJLXZ+rYbEvKlIPae0WeyQwd2O0Wg7XKoJliEx1lQmh
60e7CGIvPZEcpNd/zTY/9QwwhgaDyguUNOcSBP1/fcXY0MI9/mLY5rOysK+FvnZqTcfepb7z6keN
ukTDu8Q0FnwJKgrBtR7RjvrLgWHQOGTHJi1m+IrCuNrYzkJ5mE8iVsY1C/Lg0qmv9Zte/2T9CkUd
Q9DOhWZbL9i5h44HATB8UJDXT64bRNd4VPkxrJ3vmYiK25zMWPKoahdZlcdoajGveDQ+jPQ/p0aq
xyQI8lOZlxbKkRG6eSlIszDIuWimDMONxvOu6WTfIdF5x/Us17NwAowvaqf/amI4LHFTd5AfMkYq
4WJtY9rQbSMdD7Ps6WgnS3r2y5L5jihI+MqjrZfxdGZDfrBp4j1XApxbDA/3jo7v7WEIXsPqXYzQ
62wvORdB519bXYTEFuLecEYCjdjs2U2G4SS98BhYQCoFdSeDlvkd+fZBZctutu0/jsyLfT7a3dUV
Q3edU+u3gJx+qHREcNrOxP6GVXLA3nZfzJN1DtyaYQ4o4VXaLpmjCWND1uKXOAnfi2wi9Ds2obPE
iI4qf4uVA/J1J7/K5dkblse653ZJI+tuk8JN6KSCP2j0+Wl+SWplXcLsojiBUSU1wBAWIpCcpmNv
lZdkXIajWfl0yUKo/uIZQQ+S4WwmxRBlmy/WvYbhdIFgn5/zJoZ7jHIBjNAqhgttYYHI5BKyUrPx
5MFuPUYClRczNmfe2gFud2WWPmYwxLH0AgKlGcuw+2EY11uXlQFc9ChRmmaAmWXU265HX+8E6WmV
cDXDAAJcTF8J/uiaV3dbV61aazOgV/8pU//NrdTbWl3glNjsmJMdpc04Lxn6HwSlFoeQcR9M7vIj
xCekUPOwM7WewcO8G1oJrtXxfqVGl/OcHVMEVYuHf1VXfC5Jcl3p2bVd+tuAQppxHVFJNqI16RuP
8KMO61muhGkNEam4us/pDlLjxUqtR8slhp2hylaNEeOv/nWtk7qF7UMm1THNoVuVcdRtDWyLNdkZ
K1oy72v1rLfPlUOO+AVWf8faz6vA/DL/RkoYlNu++JCaGmxCO6dM716VqD40H1azz30HBjrCJkaJ
865HEpAhgowbEps1ai6TZceuTyntc6RWQs1B5t/HVJcDIkSnYA7Xim1Bak8OrrgZR55ngPpcCEhn
xihorfjJKpJRSWtuPlZu/5TSuQfZAdd6eOqFPFqjfFVDNp3rCiO5zEkfulI2B7M/rJqtlSCMwVu1
7Ux60Qme/T4QKMsgUn45xFZvEM+hJ3Pob8WsQpT+1cUaUL7mjdagRvZpNsRjZ0aviaeYVdp3ulu0
Ib589WDuVmX2pUTJvcoIajReC+3A7vslUNbygd+K2Aym2NuLuIvAPdWLj9DEO60NdKDZxmMfPMGW
eJJV7xymHhbXEHTnckXTtB4wMs4ESt1NbcRQJQuSCOLox+bSR+1Olc5LqQHNVqtrjBw8xsTtU6Yj
RYtz82x4U3T6U4/yhf8zCVa5BHWMOd+8zU1RECsPimbPFyd2CgYySDKS+O+U4m64XhEqdcAiKSM3
ud0+UkTLzQq2zDH9STCV3wNsW/Av/oE07ZwwX0FXXMidmUuURJx0f65G6CruTPVUJ9RFWH3unFEp
JLrVR28Yh740vq9PkHgxhB7WB6eeh03u9a9atOOyPrDaiu+69lzxgxj7oUF4yU7X573oXgpG14hk
qH0rQJs8p61PjeaWdQZhFjL4Vi7OozCGhyyABR13MJ17gilI04ZUq20TsFXfRGaLcCbH1tjHsIlT
M0fvVXpYoSXzdxPn670dcIMMko8Hy0MbHgIPtECfyX4khUujrp3UIrCq0Z+Q/zecomY/+Vl0G7QU
NdNSJKw3ODWXOd3aIhocIgrSh3BK/hjJQ4PmHLT6zXTir9ZQhD7CnyT7TOzmoKEml+oua841xgya
6VEwbN2peSK7Ycfqg9RlLveZkXxaNe+hrlLZsImsCD6UFB+nZol+mlX1ZdmIBfR9O1jps48dxDS0
f4u4OFsaAKlAftH1mudi6f5MIKeOPseZ+rcNRswkIjVwihHMoZruo1JNfFFde64cG7oYFso0Gidp
cOtEsevtDAOjqMlB3DgK9+ilsHWdOf9aERHMVHcJSeTbACBw5zJ0X39MfOsmnqyXsAh/hXP0CAa1
1/VSOo17cwpjzbXiHdDSoSb5qEmH26sRZ9NeXQutfv+3liV80LLJPyLy+Qjd+4svoQCNblFSjzVW
9ziQz9ZhSenkIYmzHPboJogymx1JUe0c22akwdGaux7rj+0kgoMWreh+XLck3kJ7TU3GkxTpVsCf
WRpyCVd9fe78wvYHwaBWeKz9UZuyaydpi3hmKDGCjF5X4dSqwLD0RSUW460mZLlGTr0CcCtubeuq
OSDltxwk6hsMFeCVJkh+KfwqzadyZV1sHW7UAiDyNM4WMnuSE9cBwKrPIQGRCwH2lxVMUGl110FO
+TbrMU08d75H3UtlP1nEBIVwOqLHUQ3HqrExIoN7cs56CzKWHzLFycpLtqQ1W8vb6Pp8GN41d5Oz
5dre1ukDLISxodsSU2Mg0jUeJ+V/G9o63uJ5xYxnmEC9nd+LXmULelA5dPHG6CCe06+hJ/NbbqL6
5M6HNoXSamZ+sHednT3wKa6KWDNb2InqaI+cdi7xxrJqGv1K0u2tp+DmrLgyFj/d1ESfzs1tzO5T
P9fsrqxIeUWzKFxU+wEArdlTHBTS3Yt4uVuLBQED1QXOtIQBtmawITmJ+6mzLqtAVCYn1xtpjYYd
Uk+jfloHnGuTa0/o9pzgRl4Jc3bQ965qfjqDcUga9dhLbtRVdRsHzCs9MY8H53OM5tfI6Ofd4CJQ
y+baPecm7okEdTXIIA5DFdxa0l4YqAHkt4tJeh7WLU0K9mDaKH3j02rTsYzG8mC773him9tKTghL
NOLjJS6avz6sb2DTlyBCe4BV0le3yK+mMOB/Btgu40OwLct7nsESIvEE9IDbZtUsr8qTVIkzK9pr
5Iqf68htWdjrwmH5qSLrlpuKDHCVb6DCA4xFhWYp1DsR5T9XxRtKUfbVdPwMYvU0w9uWTfA6iPkd
Z0mc3fxXGU8PXeMdQ92/jkAVsMbQbGlfB1INm32lVV563OwLxLKc/NpPGiZ+DdJI8k3aFEA+WQPh
XGxQHET/dr687e496YrQSLODVmOud1fhLAdX9NewtqEuFW9uwktpcnGORjh08bApdXknBpbn9Zar
9ERmHWroQdE4fWLt2ICAm+KId2Pp0rsPXFxOfs888089cl8aRnqYfFbOqMLtQCPHYQDX1cQDdt2S
wyL5NHJiEbVTwb+RtNXJDZQoX2uiRmXcYsPTDqasyvozhGrBrD4HdO4Y5ndtdx4DZhN98MqgiZ1F
10iNyco0hsjl4F+f57nKscbCKc80/k7u9GOIJSmXzCtFkRCSe8p8bo8WAGO9Gowua/frfbFiCAYD
FkY+HBB8EsvC4JuumSFtFrt1crEOsAbvF5FmL6uWKELavDEgNXoqx9ctTBaARPWezgaUhjg91NTD
YI+cK/ZOCOFLb8uokcMXQFCixNHCTGPUA9wfAInYGGg4Y1a3RF+Q7UjvrGvp0cFPgR70bHT1PcKd
FdZhfbNKFt+emilLDBgPsL0phOaTo3e8EMonUu7yrusxB/PgCusarRfEG0JjX7rSsig913c5T93v
kroznAF8VomX9RYoP+csTeaSvcEuRqY91Y4Vj9fFTb70rC9L4aco8dhO+XE9lqenuqplkpp34pXG
/6s2kERjwnUJ+eS3q7BYG8TpVR/YDvem7LhiQDOskxVvnhMLwikzCT11gX/mb02qPSa47SFHeyjk
oA56hAnVjJlXyMdSdXfkzT96mlslojekDwwuwDJg1NsPRZn+WO8hYVnyEMwdgpWg2SfNsg8HFCba
o0ZL4vwZE8UyTO6rkDbUAnyt5g2MPyUgBSqm6Ii2hDJD35nhVH4AHJmKPnhdKUYG2tYy7wsKpTm3
9Zvxvo44VIUpQeu/LOnb+NfDE3ozu+w9cfCILuejpqXeREAX+DMwXqrLL+LxPrJK3rNoQW6ZWOv8
G/d84cA9XvWTZM8D7rbsnFVf3xZtJlAFRX1o56OLHqBx6Rv0xbpk1PaDRqd02cKMLNvh7XZYVYW6
nsu0FYJTIX/VCsSVNuI51aF0cyBjwVAb+hRqTePkkATsowra11kMbJxz1eobi7HPxSOxF3e2FuLH
Ig8uYmfZurh5Nl8rYQCKPTPTethJJxl2H11nWDDKq3umRgqUxP9AC4NpdfXBSvfDjJaDbmcyra11
++qeBlTHevitV728Hfew/Wuao8TZyLn8ozFIOVJDrgpu9o/3BC8dnBy4rsMCabCJ1kfX6S3Q74hO
VMXeWfqks60vIZ3wfIxqkpMaEmQ90ho0Tlvra3MO49fV16JAZs0eCft3SE4NngBFa47bwrM/MG1l
KM59lTXg6SH+4rPB4EzgXsTv8WugDWlt9KpJb/iQgdG0uKjNaSHEJrHEt6X0BR0vzd/IxxK16GNH
bzMZCIm5LNZiBSXUva6JkgrTL/2O6mdLnY6OTCs6etv8h0lXrr1jetZuPK+41SDIyqvLwwrzmzSm
1q7uqj9jmT3oykkVlGjUtocyz1AV11w7jFXeTQsYBpN0eCU4tdrquxgR4AYAHb4uJDzbtfDvUNd1
zei1Lj3PITQV6Cc36FiucTcfgMX3nC6NHsP0f7J4Kpt5DGidQ7BcC4elzgcmbWa1bKk2CiQVdLtJ
tdPOF8BEjHe0wqHqhr8mAw8DG5OtPbGQVF9QRwF34+A8WhF4Ch2YqwW33jDt4JJhjIe1F2yM6bef
50d9ua9rYpFnPN2YH9Z5iG+i+i8DRkqUYGuZaaYhVH7vd9gggRirW+5ikRyGdXxhprmVwvB3GgNf
LQvCzDvQRz2uVgWWFsWnCyhv4yGWqqgh1/sndQIEHMC8m6okXqpTyU3XXm7APLRN1OMsi3jbZx0s
vuBtEX0LjfttBRNWHMPoF7zRJ/tlNcfoygW2bdHD9kQPNBUso2GU0kM7wSXF7tlJuXJIgDjizZsc
+lflsnWTsAnORFrd2H4tLgZIpP/OW+F5LykT8E1tqNM8cA3UNRu7GU3WoSlOo7Z5qYLmwRhdPEj8
5Vco/64q9VgU0Esi3vMRrCakSfXajNDontV8YitQ6LoiaYutJgYMdETA8O2WVE+akRgYMmUdcmLB
dp3hY1pdUmtkjlbv9PTdDEAfJ73VyfZ9YEnWyErVgMdY7UnQGQURpD/Iw19rAz2o/sVxxvdJzu7W
5vMp8NU/rh5LMeMSg6mtHJ3dLOeU9hzyraTBIHbjb9E256U0KQF9AiEDTfXVQD3ssp9LVv2yU5YI
pnPTViqTtQ7Klh1AzjAQ6WRi77YQuWTpX7PYXKDUuc+VZnyUcnoUna2Y12SPbggHq1Pw4CpNnmoT
inePuxJwdj+xtSSL726wJc42ApR0Z+I/u1IuBvxhN76X3HyKlK2IWI9j9TegsIWbg+qlDgju/Td1
VdWPSqDG8DpcgLqA4834YHKHQuwq/P1KHkp9uHRLQnva4yiKM2f5Y/aclcXQW9OvfMDHOOOUg+7D
sRnIelByt3on1zOx1Xkn8xmACI+DGvicGq65XwEUPmpBVfJ9NVfJCvFA4OSL3jcFHHSA+/GKQxUy
ct3C50yHAovbvE/K3834fV1C1/Wszj8yn6bA+X/cnddy48i2bX/l/gA6YBLuld7Ll0p6QVSVquF9
wn79GQn13urd994TcV7PQzFIimJRBJBmrTnHrNBSitfMj/dBTH3A6UcSCJrm6tJ73bHNf9dIljTy
6iGqf/de96Oq6at7CccsM1myxajq1qOLAdNKLy0Ux6WNt6BCWIxXxJ6vqb++q91dEfoHLx5WPUId
q3Ao8oT7er6YfaTwAC31GvTLO1H5Z00L9rmR/lygHLnGCJer0jQeglWjRB9h4D37khVYYLEC8xjO
VfXLBQqwaDqGOToNXvwdxSHFvXG1lDkrWj1r/IR7v3fjwwKGWpReQ72yQuaBRTigmn+pg4jWC9Pf
SJ5YGQVdsBJ1+nsBC8Gopb1UWsS6Wq9dIn4nbfaiAEZq2tTLBJNG2Xx4ZXtFRPmxtOtQ++2ntnqd
CVlhtysr2C6K20CVU2mGeonasqWzG6mLr5HlMxbN49IANlw6dhRoVsL372EB3gXI/baYMhhqQzTv
MnhS26dxZHkPxhF9qrKb9a4iWLE6zJXErxP51Ul9cz0X2u+lOGw6yk48EpYB6oUOCUJWm+NutCjh
i4aQEDYHKIjIVNXpz2Eq6nY94rf1cpLSGO3Xdu+sc4jcqhFP/AbqWfXtc3Kj66EBmcvqQpnworRK
uBcOy9pv2buV2i3Og+3s0dPMnBiKPmL7tCTvrkWYbQFoQqIb70eR7mXivBomQzJq05+RktRGRrP1
W5MWKesQq/EeSdQJT3FfvUrDqze0d9a+I29ozRDCK5SY2qWNComE308QuPGmar5EQoAO0Ch+qvI6
eUhE8eafQlapSGNLG7XrzA9bFMWmsz8ye8RRqHASamejqqMxM2DRwmOwRhdbIlu2jB+7yj6rpCAC
aUjSe3dTp1+jckYqYLE/E3Z9gtbJMFq4P9QFkeRI00x8NWoVvQjgiM1UfdP4rb5LGjYUufpDI7UC
kN2ddnCavNgGowclxGgfFn5XOjNdx94O3bzHDtCE3Ue7desgDYcPHnEtB9qumDBOm7Ss1hX0asN0
nlV1nOTKj0Jrfiiildoz0vh4wdNyqLP6XjFFyti+zBQ9KCKzZhwF3VP/CWzpd1yE+DAZyRnuGFfu
81l/XtiHmfr4vnYZdU3f1ike4lbR6CCJ5PvAQqbbnili/liqLMbIyBG1MxvR5qWkzo/xNEYGGFsb
9RVOc1rxkftHT4l5StL6aKAggmGrZWXFt0xfuuqLhFJtPJcrd1Z0PbUHW2pP1ChOFquXTOS/LFU/
Vd+yV83XvPJObkW7bnZ+5UONTQaJrp7/OSlanCs+zHh8UIeHyMd0F9HeZFtMM8DhPORoEFtQ0LOp
XdaHHFNRP2LhY0Knjad+DNaZiYAIhVqtrNTXvKyIVTl92V+PQN1pItP1UK+eoMOhFmfJvOwAJXgF
nMfpeVIDhZrB8RylpLStiFdEJFERODtpyrdJZdvStnbOfphdwzu+5De7ZeDVGocFN5wavolZLbU9
Vb6HdXnnkIK1qDznDsV1U3uPy0zSo/IBd6SzlKe/n1SsRDhF3xyAhfmcn0QQwmxjiOquadG9qbFm
mfuJcb9ZCI+26ETFtFMotk7FiZlh/GcABwO0ekzyCGzDuKi+y/JpsuznhSClFr2ONb9nhX/Ggafw
gxZRVWH4Km96G71VmvVRPYhdKkp701QcULWqWCYbzcMNOk07JJFeoJaqqqFg3lpgCSvR98ekGI7Y
pO6Q6H9rB8jtuOufi+ExyukkY4l4rk3TopGYMHSl78v6lvQ7jTiwVdza5FTWw2c1zjAoBtg2zkYz
tD5VkP9rQcTkmlp/E0ptQB3/B4j4/ndRtMSm/yjiH/8BI/78xX/BiMUf+D7IS/YIp9UR9Il/w4g9
/Q8brQaIacd0fNtSstC/aMTC/IOnHBRXMImJ9rTRCP6LRgyomJwdxzXQCCLd9cT/iEbM8hHt1t/F
qZ4rhGWppZxwiXHk/f7P30H67A7IBan0ifZA9TQkw7wN8uRJTPhS6ExWrePvQs2AAqOrkcrBDU5/
koU9Iqsis4mAdbNHnNk5fAJKPIPY04dosJiLcJuTPbFyITiwE+vHC0Teh8E3W6ZxWQHJxhpOZvE6
uuQ9K8UmoH+cd/yzwnAbWuMjC2jSyI3XIqBUFsTY2BA5qvdKox260JuZqeSJW53ZwT05twgDj02K
Dslu6X3jmz/EaF+3InOidVqIZNOqZDuRdt5+otG+btPw1bcy9pOa3Z0Q5eIDGZQ1v5UvSfTI0FLt
oXbsI5n0h9B03yLo63uDtevUhn8OrbNvLYPwuwkLKl2uiyBHhFb4qK20LDtlczShs6SOmPeZvlYY
2V07xjNbXdAuYVxQMk4YPYLOmJA1pdSWtDE9umbz02L8Q+5Yb0pLe3HcHsg5MYCMgCyH+sw75n0k
CBMzr26AUMlPvOSIg+iaWtdhpD6dUv0vIlSSVuEP68CZcYUI1zuOqRmtXYD8x9nUhy29tvg2RRN6
Y3ZV5CZc41DIs+H8VMi1C2Z5vLyWizEyA7sGCWzbgEDa077FRKMUfj31uZ2ldEAOpBF3quV6IokU
Kxwh9T2cb/RTtra3kviVXgRY3HEi3idMarImkDOWcw7vyG2fnbk696ixD37lHUgQSSmkodeWv5Bb
/GhGRTCenbvOd/M70pEqJV7FTKRTt5GtvM5Zph2zMrwj5cg9uHFk3mC6r8ZSvLlGLu+CsLqMlV+d
tR4NCrB70lQXAZq3t0pteg461f2hAJOkg38mxNSlcUSLN/Rg33YB6UUDlqbSdbdqtbSdCFrfFVKR
gPF8sXRnf+mFhGikjugPuWeOhy4jrsDDqLyvow/SkDaNQlLmeQsy2813NotR8pmw8I/ghRtKNTmQ
hkfp7aJBc4/J3G+gYHWXog1pShKysNOdzLioSCdCezhPgowvDhRzt3FEeN/14bwdRrMjPrdvIPy5
78QrpQd9ZHuZVU64BYFCtVPq30foRmt8cx6Lmvqqu/XHUAT8ytg++Q6ForAN3nNtuABoe0IpooLk
4qvwQrEaACxDnHG2uqnrFEms736TPbWz3m6Q18y0yRv64IDzGoJa9uXkXMsfgK6AVo5jsUKyRQxI
fqBk++Bja9CNmrWVaW7aKSfNLabENWi/PTiyK/rzbEns6WhQuXTr9GmCqbHNJdFSGLb+zLELzi3N
1WgOLM4X2oO6C680bC62J4sVrnhrXSiAzVS0Zz6s9cC3/DNOhlNZsGotGJC2men+rN1yX+Kju7PQ
+zZGQ3GErpbj2snG8XN5lumLnzaXIdD3yLPo+oMTeACyNvYf6QBQcB47iYPcW0exrpEeIfG+KNdF
0iVUxOY5IZ3SoLgO4JokK2pi5K54I7BpmqQO4W8e6RS5pC04UnvaTLX4aSFKOBk1NfqROMuBriCR
RIpxayJIdljQGC51nyLFF6uLeNgiFO5Spnd61/qmi0OMf8q1WdoPjRX2t2qM8oNpMxgZ4NqhZhxa
mkKUaPAd+sVLZrY+2uN6z4YzZTkXNYg+dcYH29+DNjchX82bOEjybe7V321vACKTWfW+RCpV69Zr
mVVUIqcu3nX9FB0Gi444QOGGVmf6rY97OBAqotUpwIb37XEiDHU9Anb/NtOi1Af5LG1nwrLphQdj
ZriY8+jc10AIHSu/m0zx4PYmCaDDtK7Cir5fMr1UGajQGHXf43eUFRRD0ZmxnTpOvWS/xy5kpF7i
jiqSxmJb7uknixzRCytSW6CWG9LkNk9AJbouLOEQodOTNmosviGfYo0/5dgpcxe3pH0wizzYazTN
Vn3DrrOVIqBfQ8XXGU6ag/rKtT9EbjwSAAMkJkg06iDGxnGwktdl/HOWVsFupHiVW4kaQUtg+1A/
TzaW0Wxk4HhH9Mid/lPvqepIK9prs2g3VWUcwhLZlh90R6SNDeSTWW2A0Fhaf0IpBOvGgDE1Pg4m
hDuzIZOd4QWEOtkIA2hBXIM5fTSx83O1m/46aCg1mPHVFkEOPabuDlrBdcxCZN/rlG3iItxUrZVs
5g7+5oRWwkIAiTlyVeUpWqzJ2ibyJvvgoW6CnciprVk+J1Hl7EvfeFPgo+3YThFOgA76vtkfpT5M
p8g0iG2hZjRk3pNeYh3KXXPe2ZIe1Kj3x9nzzB2IP6biTFCO23jcJ02J7zh0yn2dsvBwgvChMeZj
YUZbYtIexmw+lgmn3FR0WBWC+L3XbfsasttKYCUBZekQjWUUwusxBwRt3XK/IMMgnddkPlgUB1wO
MzIUcOnDLw9ROe2avZkEP8LJffEn1X6om21oo+nWUUil9fQr1QBySCtkbzajY/LFRobprwGTTecg
vqvt13jyftlRjr67Ab+s7YdU3htieA37eQK92+JRvzAoBJR4/bN0kjuFzJZFouEwvaI0aViSW9c6
TJ1jnDHJur3cFowF2ITxkbZy2sqAXRqrjX1WBUdEVHaDijfUBopQU/uTnl4eR0xETnRCjXwxqprl
iAh3nZmEl1xad2Xff0unvF/FoD9DycklLetaBlG4T2hwr/UEAhmghqZz01XD6LZ2S3cfG+0L5nRw
QFP6YY61txs16w6z/sucNCUFg9RY+zatlBEiVCinPSf31ouoKQD24Lh3rFdqBAxZ9lgAbWDP+KGB
iE/zAvx44OxDv1Owkmfcswm9WXdPPXPrRAMKlIizT5BcysamYm1VWWAecpvaY+ck7KeT/qR7xQsE
2sE6MLOHYEiN/LTcDNKmBgA8jXK+ZMIleZVrk3pSEA7jieywv98szzngMT9/wAnAktPpUwbwjJLq
v28826tgsHHJauGOnlV5Suy0PBGvTN1ueczFmR17+uTEv7anQNMbFUKUKUhRtAriEh5R9ZSnnUDc
hg9t0VG2YSVPy03aOn/dW35gV4OzWf4Q3MteCoxBAe1wg8POQ+U7kbTaCgPgkXreUzfLveVmeUXb
1b/shCX211PLveU9Pt/z6+1g0jNLVlNaHZP655xAKKKaGqITPGJmWxChtygsbIuNYixIgOIF7jzp
ezJrji5K/5QqNJ/Nmwvufv4X6jHoN9I4mbPWX4y+JndBGy64vuXJr5t/PLe84z+eoziL2NHCaqFw
f/+vX/UCRUxKZlxRJQM5VV6ir0VVnxp1E4L8P6Fdd/Gfqsd0Qb5l1eRvB3VEvw5rQtLUKdNLju1y
mDNqwdTV1YtgqXzLSWXZFstzkInLQyt81cf865xY7v3jDZsUlo9DU5n6bVGRw/qvG4r81clUN8tz
7MKVVh2u5fIRlrei2cfnWN7w824YOK9mWkJ1/Tfqcbn3yZLMJOxAaXUffRtzzmSRsZmHgavVwaBO
bZKWh1Nmx9BoExvkAqWHz8OG+4ID83l/+e4Th9G8tGWw+YRmkrhbnioFwlzufYE1B4l7L9eP5iww
6esKi/l5N1QUT/rX+BYw7zWufF0uo+UGtTdHoVJXVIFmGXcumxrMyzZaTi4dUBrtCd4WF5F6uNzT
1UPRJ7VOb4e7fp+gitTlNihc52BV5Zvme90ZbBoKJJ6Z0ra552mCwqrm2TZORcNQYsrpva2DfTrN
46PRXsTUpI+00vZ2E3ynq5+dXI2c5ZqlNJWnutlVbpBsY3kawPw8F6Vl71IvfygQpVKBLpJ9VE5M
l51FlJyBq4Ca7rQtZ7XyMClACxt8adSxQIO+lRxaSm4miKRD3xFFnwLKNmbXOtmJfqu7zNj4seVh
RsHzYNCTROmgwTzr4nXrtIAOOwsFcU+Yownrbg97lrWLy9a6Arx7UmTW0Q6rO90eNw5V8nM39m+9
WcS0EzK5icKm3SaZaW1qxBsnPOB/coU/Cyb6Y+OzL9O0GDSpTuR6DuNrQ3MjItnoXrY6A5jjhGAB
JnH1PYJzmBVWUdjHN9NiRWg05Hki9CqJFTXB5c3Q3lhRcPrRfMpPgzrnpr5halnufj35j9csP/Vj
Briv15Wt8warv8K44l+Xn2W1g7Z2uTvTi9mVo3kflJxpmKNRWqub5eHnDduStZ+lzPMdrvyE7Qyq
VuqkR8gAACrQj/gdICqHKxA1IN70ud8tb0ToWvX5lk2KWTZt5vHojPdfPwuKAvqIlg6r5blabfH1
iWRd9Yuduvl6i6+HRWtTJKTLt2ljktVYvUbZYQrbbarorxWOQ55Td79uMi9pYRsNxySrS06ogpbi
cv57HddIBo6VLajx+dzXD5Z7y43T+ANdhQLyX1e4p68fhOn0w2wTnYGEy2m5qdpKwOlhzq/U97V8
L0nlYqYMxLmKdY6hcMQl0wwc3+pILccBBQM/WI5riLR2Qu7GcUeVVJx0y341LNT/ja5BEVU3E6K9
kxlF4bpvZg/0PZTYLudPa2xwqUNSmQePhZOt8L2sywEBq3t+xSH+x3PCNGj2oYPJ6IqjVzL4Mwo1
/frD8ienzbl2nTjZBvNDmWNUINJKCSXn44A0Tw3CiD+5UffILUD6ow2H0DKZGZxq2tu9eWDjGm4b
Lg0YhcSVE03IZ5kXinCpPtvyAZtBmLDBCHBf/vcRiMaurCyoNlqNzVprwTO+TwlYwwFyfFXp5j5Q
E6TpxM1OeN6Dpd61VQNsA51enpfHwM9KugMBTMwEXgFCPTunfxzO00lkDcjH9LdUbOHlJvlk6KoZ
QV/IuqGC7Pp6dsIuVXzetBimyb/h6zbUGbb83vLTbqH3ZgvJF7Mq80CHenITKdTv316l3ujrfyRP
5q/3/f8+5y204a93WO4tv/f13NfDr7f5+nhfzyUKghwoHHLrJt+Cr3deXuwuBOXPz/71O5GCLc/0
v7+e+nyJZoJndmwpV51yds0K3lwpjHPVpHdmxvVeTi6ASaZetvhcykRmlyeKV1F5EIoNvTxZzuPL
ICXI6CRxDjNKTlfhpEsFlhaNZWBQVKfMcuYu58nXDe3KWxPE5q6Zk0rfDg+JQlh7LjDrWGGtBwW4
nhfWdaGw11LNw1XiMpkY6vMsH0Jv+qfBdIqd501b+kYE1GoYdtyicjeeV+Guy434xJ+AtVCerLyO
j5FoEnetDfh3AFCCTcTSY2QScw9T9koqH8/yHsziNAKH2ZakPGaMSziEYpn/SYZe/b88mJBCPbbo
/yaYMP4VxeGP4j96AZ+/9FcvwDP/EIZJiZEQY9uj+IT1/a9gQl//Q+geXB72POTGCoeC/796Ad4f
hufDj3GwXjNsGnyKv3oBwqC5YOsE9gm2kOS22v+jXoD6T/7eCjA9iyFZWGg2PGQB+j8zP2tkorLO
WuOsBcaTbOqSikJvn9Tapxz8nyOn4AnzbbRxM6lvS1MBEOopOvuzcVsedUbpnfLMf5hA3jwAL/1e
l/NwXh7ZqMNXmhHlOygbvwQEF1zKD6WmiUtUNIjFjApcaRHEJ3Nwtt0U5Wd2xjYE55KZLu8AKdm5
cbDqolbh3m8E1Tl4BvrHFrfYndkU1kuQzLS5Rr1lae2Nx3LIWRSJ+5bSwyNrxXjnOAFmDVaW0arp
8gAg5HiwI7O9E6Z0YFjvczMMHwy76zcTpQbqCi1KTJjFPzAPHvKxH3ZW1OubaTSKJ4RBETYQD/+I
EovLKKAY71riYeb6Rzvh3PeBqT3lif3DItLwYexFc45tjQ9d/3LKcHhyczHsZ3gcmwTmt2LwvxP9
UK39Dlyim9g9eYuEgwkTg6YZaaj8yHSY6AU85WFFcoXnX0BzRqssSnO4rCiqOHyUGGj33DzqYhsj
aNGnGUl08UR/p0Q2DZy8oyG1/kZlYlcBavo9GR1C+aH1n7wZUyFrzH2PemPVpol+V5oBO1Kl1I/7
NGW0afuLI50nB6Hw3gQmBcHIKO6Kks0ent7LKKdD2cakL7TjqVDyuM6GzFHy8hvWwF4Lm/sYKe5s
aDE5ehhRTFAXa/66o+6Fzj111uAc2eGDN+jpNXeB3wTonm1ApZNjyhtpK+NWswhG0VgsPvgZxSw7
Sa6R1N6zaSZ+Wvr1mXwoVBb1tzCX5dnoEYtFekXyGv0Q20VcO/WpR5A5RUOTGsax98L24JkUMWga
r+GMGPetPw5rwHW4OwG/rybrDq/ucPrbAHH/2WT7jyxQGor/ecEJrjOPIQGqtm2b/7zgWOIPWdDM
zXlwXBzuLF2xSfUXGADlCs3XtdW76Ghb8ZOEW33EPPgmgP9uIkwV+JuQk/z3n8dE8fB/fSKhk4Iq
bBucsM9IwM//FqutxZlVaV0Znv0wGo5ZmkMHsyttnVXDY5fm4qj3bF7amlAer3Pec0PXHgIy2BtI
PbVvNa9I+GlR1MZWZrl3D8lohrsRhO+DGC4O5jY698Oby3HDdpKEz/4v9n7TRiBfPy+RI9hoEaxA
xNoDDwq2SWuvkPdo61655MsyujoZlEUWmzvZ8YuhQ8RFqPYl+IoGXCJ2h7IOEZO0u/nOnaBidwRx
T5NL1ASUmKK6MzLh4Cm24q1uEKyZNOF4E/pREj/2U+tntNSB5u4daPWNmJPnsCONyojcsxuAx/N0
inRpalhHYTjXVDPCq2Ow6TOV4oyaj7zmTfFkThq6vXB69BoYe43+LTUTcSHU7OSYmrifm2AfBQbV
dirgYC77jWT1+6yvcVAUa4EqAQTY8DhWZnKIJADwMIEaJ6LxaGgurrDhz5xAnj1kwRejcbi42YGu
odIRbe5HN1C4XMauXp7DMLkgQ/W3Vv6W5zLcxkMBGS7z5Ubmxg/fa3GVF7OzT7vu1QWDtkHjkB6T
oSYgys+OGjt+AuBoH0UyglnWzltimc7QCjWaXiX1mNTqHwoYo61ZHPlI5QHNcLP1UrIIkhYuLtvp
ywixf4vnLWZvQRE6cY2VafQfWGAgHyalRlzpvDaMUGzNnFKFrrnAeZKSnmB28Ny2PUept2l7Gxuc
jRaqk80b2b76HoQQgrvQcfaCjTaBEzPRYezL4Pfzpom6RhpbO8w6mpM2mF5hfqC/mxKooIJ1vZz8
8lwLP9+MrQnXEmNt5lf+Vra4V0QkxNmcp2f+prvZDZ6EAzE/EXF/xXkF/ZKEqwxb120xniitj+t7
+kFGEru0L4DJL6A+81tfT6RjcXVQXg/cndugamtksjZLXwKi1w+lZ/kXO3AfIFCmu2SwKMZklOnr
wPcuuBnvGsPXVtJ7qW3OgcyfEmSUwQ/bRywW+iEuFCPaQ3h32FI+aZ0W4KB26yvB6qsu99NHTJCR
I0sYZ6W/98e+2hRWAzu6wxo/inpbVujApDE+esijXTZK+FkwME0hzE4xFkdNYVjGyn6yRkPcIYir
jNk6tpb5S6tpxo4zQMKUFp4l3G+omfKVZhXQXAWllKQsL1OzqXDjo7Ab74lvpHdODlyVNNomMHWf
Ek78DeWQte4doO5MxWSUJZgXXNLKVu3UWzBYq10pDeh6bd4RfxkXe0F/d8IWga8U/Xhe4PPDuLyp
x8Z+AigCZ15r4QdkD6xJ2m1h6IL6Sh2CDBv9rdeWL2E//YTd3ByEFd4njU/2XY0GK26mxzEuVCJO
9u5ritepRh6YrO9EBmAYjTRzbdvNt77wX1qE2RSu5nw/Fpj0BvU9lI191hNtRI4O/SebYQiSctN9
byhZrW3jXupw3zVjxKbaAeQeLRLX0O1tE8c8dIMeX8oIm2mEHmGPeeEXO1ZC437ls1myZsg3HTId
YRt/DnHOudhi4WujD9I0wM2qi7EIgvvIaQ7wzGMYd5QlujhaL2NclaL/b7C/somyLtXYy/Mk40M2
1oiADOR5YmgwcA/JAcmqQ3lm3+jyvcrLetN4xL3Oin8JuoTqGd0LX7EiE3XlmmI6TfTAt9WA7TUY
ip2dP9qB5UJzhlY5j/ZNDoWL6p0X51aMUj0qb67bnCryFQ5N6zaHvuluuNKrBxBd5N7PzaWaaF3X
wB62TBwONgP5G117e6M8BeK0IzQXu3PQGN69r4f+PbsgWJHhoFyXCDN7q7tM3abms6Fhzq2TUzvv
GFDgcmOjfnQm7SyqqT1nIUvYMo6O0q9QauSwO1HO45lz/Ocgs5xDUeU7K5vdS12CNIhN/PJasinC
wrzi8hWE9UbaZoi0iCgatlXerJ+LdLB3U+f+OQxcfxHm4o3wYv3cF9ZvBMfJAWIRQm4D3bgDwWdn
D7yCVUmAvouwF0QHeDa78CP10+KhTmEVgrx8I44pOTVW9wArSZ4LBpNbk9nmOcahRpqhNC7sHo6Z
GG06cIR8ttLf4vSqdjSKbmVxA2WTHFuC76wciGxmBioyEbalEGIH/OqHphqAwrHoZc5ueO+G/pV+
PQuyzGkvGCJUw1syGd0VSDjIUTbxqUNB29edAHWtYnmKfCq3pVHdBj2qrx7wCTw1w49O4gipJRdh
r8i6WCAnkvQkOCPD33k9DR+bb2ytk127awNJkd+LmCAE6rbaomOnaVyMQqvto9s0uNGSGucvKruL
lgwPC1N2eTSkWksyYYV6dsZCLJlinzIzOtjQiQ61rfCnZEf1Kv6KcwycXM9YbhCeAZkjeAipr+j6
3vK84BUKFNwjEh53ctTvdJ3sizmB7Dnb3o+MRKptPymQwMS2pG8lf3coXqbmvQp8uS3VABurobYL
sRo6M/ZPn0vpaHTTdyufo4vpBT01WQOAlWkyp7fwHIllOUQNUqEoepTS+w2oszynpmY8tz02V59V
U8aSlnVL82EkeOY917hVlvHMx0kORRr/HrH03PeOfbTocqCXdPI9Nf0Xsm2cfSykUrAGcj/U0O57
ddjjAZ/APIzf0qEjdG4V6qgJEJv7N1lrx3Kq74SVUiK2qkMU0dvjXBV0tR7wwN2QNjMZzMavUOE2
U6/eW5G51bjIuAg3fNBxO6kvd0qSXeYW2iNTl3AmQkUa/V5n2D2Iuc3Ac9CeaSIyDiB2vYEtpV4X
Ow9zVBePVGKYAcdObMscQFNWkaVg++NjrNPVMhIGCyvDPpJqjolQvdmZfmi9tK5J0hjII7+U9zkd
GtIHgcFGpUKNqZuu0D/KJOHlWsQGrAmncyQBW/b5OeloPky8A6WQ/thR+l/jUA4Yh/lLDmM9wp1p
C8RGjg2Ia9lANrE7P2JtimMbADyy0mMVzwDY57nbxKwG6ZwEsDqgCm+DKB8PqFUgBnlmeOgDeZc1
uLUrCkhgTpXWt0J8lE+OPBAc/TsIHB9GK9ntPUb6lRNG4ojoYV6NID78uKvelrMSydB03xMPiCXy
zq/q6j7CvkSSFDHPqD5+RuyQADWB6cMhi5LCZ+Vdiamiq1G/muzulKsYIEprVycvLo11XzjiB5+M
jydRdYes6YFopASw95O5HjPa/LM1nFw19OPaKbZhV0EpMtNj6Q8O29BqE41DwLxlleeysIjRKSoi
4qJSnelou7T8Z0Ckww35V4d199ag3NBJtbZSluZt7zxaGgVbT8vOoeb/IpNePwF4/i3i8idbXHEm
+MM9IE+FSu1526SCpDc2CSSxdHB2Psr392HGPA3RbB0igmSS41LmeWffSIgwDjo7pPGKTm53/jY0
j1bfG5e+M38aE6ucUPhra0J53lUgzUBpkHwT+9aGYjfV/ggxG0ZDZlwPq1OJPRizmZkR/uQ9BAKZ
shhQerdtH1zsd+VHug2F8WhRiKBgXmOcKUKkOd4xQ6T2zS7jcR0UcNTnxrXuxvHdlNnWeigx4Rwm
kBx7Whs3gDD0T7QDBIBmNRl5vaN9DDR+CKzTL+Tn+o0oD+AMfu1sCoex3ezmI4V6pgyHgKfcg70h
zSfpEVna1cr5M7gXiy9rywbfBMMT0gNJiobCcmLsWyH+5KgQUVmlxiZXAvqwOYoZnyoAX2tltm15
ROvw0NUUYePSwQ4nYYY56irwnZkiAwOAn9c/g7SFbdJhGGuFezbSZLrJQ48d75oN2PGwyloHnSB0
aNfmtSSl6cwH+xGQ7PdgB2aO6xqNTm7a+lVnzU1uG2vrUNzLEtNy3DbR1q65vK08Ft9Y5T5RM+3R
TB7HQt5YA6QXj/QtXng3GRZpT/DC7nUKOYaLobiKKTNFRUJ4eFGx/89I72mq82BDHcn98WzXwr4a
qY3WSa3mCjNw11ESXrPA1Xe2w85BaygeSNbu21y3cAtPrX/RUwx6iWeclxviiRrAQndBZOiEHpjz
tiNhy3NL/UBmm7MHg/aR0j07DT3/hcnaCoiY9jgUXXkeGiSCEOnKK+RaCl+IxFkrULzxG3fNhsI4
auXUn5tSeKTupiXjlBOd4zGJz8u92sg3AfGkJ19I0glKQOqRV9bEzHFioYO5i2M9eaQ+WdzZXc4O
jYGADByyHkyeQzvV/bCCJL3nWknpiEUNMBg2j5WZ7tzQrO7qdAgugSlxIvXGyFoUxt+ZpX56Ljwm
u4Z+1drQ5+CEAdMHswZblCV68gvvtsAMVeSPFECNgzF1Bu1YLVyXwzquc3cniuAt6CShQZG6sgoi
YkRHpBpuwHjbu/W4Fo2pPQ9p8cpKt9vH6YSkKa+PJafkOoNcuK2reLoz8hkRTxbExDCBEUupPaAj
Th/JIiHu2VKR1jicgYcYZw/W/t2gil7aaN36EdE86PRwH3dh/BzC5D0Vks+ixXr0zCg9E0gdflwG
EbtPeu26T1FNOptmFDQUJxv6vSvNPdN48lASQxFDmDvrZcZOpWFsnFB+2Ub9Xs70cWPbRsDv9OVe
i3PzvvOCp54d+w4NOBy0qNOgi5faEffkcfmjcbfuyhCqy9SYVwuB43U5V6RhHNkNPwyshe+rKpuR
+FCErHA4ndGfBRsRmB+B06NpNrwMolt/NwfbiRDSe3ZfoBrT9mQkY7OKQaaxXnaTDcVAlsEtzp36
ZXab+dJQDbg2mvMYuKzSapvkoVLTcSH44lJfpfxNWxWUz8CwhA9CUtwzmXibPNk3LL1o5MXuubSD
Zj35x872wytuIDzMeXpxzWREHIIFdSQNCQePJFEk5E8yYjibfsmRar32uWBBcWjI7D20zXxz3Bbh
ZxYM13zuAgLl6/imtUg+MuL5rpaeVBu9RTVdzEOOJCyGuNUHjxBhvUuK2OqQMaAz2+og+eb/ouzM
duRGsi37RQRImnGw++jzGOExaYgXQkpJxnmev74XPYHurFB1ChcFOEKqKrkHnTSzc87ea1s/8wxN
cDOkENMiyqS0t4x9gBAwjxUAurFF8WZPISK21iNpkBdZ2O0eScUL40Hv3C+olz4bu8P9AAKd8TTr
muluM1onsYjE59k6FvDjkMmbKZNmklY5pYgsRpgxDz9LlT+PXnUeSFrEk1p806IpOD2gabLZoUgM
8fF360ND0wOTh0CB5ND7MeORdMO5Z7gvnOoQxA9dkzSfFCE5dWleO2tQb3l2tV2E1I4V64cst6yr
Y0Q7E/LBgS0DQSIBHOgZG/8GkiHmvOs/dZ6aN8qbk4uasXb6kThXdflYh05xHqvmiygxQflqIIUH
t24wankEQ3qSTvEaZHi4l0KyaDLqxi770vo0dO6J5kZWHHzZ5tDD+fWbZcLIxP5b1Mw/i9Cvd6r5
bGDPmV3XOwoRXQNtEkDlc9zJ0nFG0OPO+7nAtj6lHRM9hFe6UVu+ZAImx/5YIuW+FEb/RAIROked
fwkjY+Dkqci/osTL0jU+Tet1zHuHawyFlK5GjYATgsN8ys+NM9BTiKnVZWXTbwq4abPFRC9pZ3eM
anYsNA0OdZvHS7b6LCOgGB7krj11nL3zy5QKMDW2HSflt7iGum+5xAcXwgRHBhCnKfOGDg3ptPfv
n6PbtAkMYF+uLD8bfZvvfXumFEp7pJxuzblZfCLFrX2csvShpwt6UURZ4PWzL3PKeAFnlNyWaSOu
U+7vYKuRs6RySVFBI7NO0M03VlNesMuuEcGEj+G0HRIMh1xHaDW1Od6anAfdwNkQ1G67wfn2i0li
dW1YmZrOBwpNp3Pfa0NvQnNwTtmYb8n3ig/0ksCVDCyEaAVZKhHgdnVebwwnJ7jexxXZBzQqy0i8
kqM8rUdy7jexgYtddyRcaR/lsx3uKRMG6CkZnbokrg/RxIebUDLj/z41Qc5V0HQxOelEp62wwFoP
aM39xJwfIE4+w5Cr6efpT06IDzTFxLkSBt29tgCKIJvgRxL3pPLQLCrNrD4A7kSz4lQjuVu0uQgP
TPFqx6gaaFlQZNAZ/uXlVkUoojZeIN3vXEhcfzdTUA5+YezxjFSk3859irafPJqYNPD15ObxKfvk
hnTDcfAPqHE5Wkm3+IEsF8mS3UNIobrIDVAjTtVCFQjLg5pNqgEvN8lUDmKOWNZtAjq/cTP4vZxm
9ulI1sTdMOJK+jv037ttVmGU6EpylA33PRmgfjYF685ge/kTTuidLp0TJy+5A2vZw+DCGHBvBcWW
zLdQPzGtfwvbfnhXrfNasHLMBIE8xcEVf2D+ZGLQBF8I1A0MH2WmVX717UHSyswHYtKsaNP3EC4i
+7UtLXXUso3OY9eQUjgQTcd9iqOAHZIu6L1zL7ivPVlVD6KNnhuXQlvN2a1oKXNVgbQ8jAL1CfLW
Q53M1A5ByQJaD8a5KzBD3jsSnWANRyBmAgdcpM8pxOmB+RceuThq3INnopzx5UjHey5x0ngqOvRS
wGDtOfixfNHjcsMXWHaLnpdsMY1GdOWKLnxpJhzQwwD2zbFKWGPLixN5V8LM2/390BLa4xMoN2On
Uk+fbW6d1oIITteozXaLbI7P7VfnuIyQt9oKRY5yk6PDHw1lZxdyyTN8/cYnFx/Kqq2RuVhqMB+K
Su26kKW6ba2nxAIC1ohfvtEKgmP6d6HR7RocjzZh5eHjaKHMp432zrRJb8EgyXUGLXtpbMjfU6kX
Dea7aWiE+EWJVQEAx1MzRJ/Z/7+j3FYvmAehD7WVt5GcKA8JwvI1XZsUkw2+eYxMYG/ypX2k7H3J
3BQJGR+09nrxOZzbvxKy4VaciqyTHbsaMUM27sekG8C85aSkdUDoWqthH3ezrawJGo7HInudzQw9
jJ8dW2MBKo4d89+AESu4A+eNI9Chx/u4Hfoe+3NqBte4q+nP2BFhFSTldsqfX5uFHhcrxgbK64Gq
ev6tjbP3mniz0Dft10r+aHzT3XjaM2+oiy9qiNJdZUfZLiFkYC0HumBibt9cJw92oi5pdliDOFt2
8YZimF9A4OJoOtylepy/oCVrtsL5IorEZUsdMBUFGU5/xH+U4hxQVJ/tM4aBJ5NY3Zi+prDNjVu0
jCOZ0l5mJW+I1RfuCmkgQxX8IhyacpCu28XvyUBhKf2Sl/azRp/DULuEhDewsfAVGfuojJobmAWO
KM6Fp8O6xpHRbXB74LrNOdXOEfbRFNqSBmrwPGqFu7s39Q5kCuChcUIlGodfjHbSe8xhGlVPSvRZ
Q1B1n3okpy6rJCasgpRoDNIjGvKvZZf6ZxUQL3//b9kzmYuip4xlfnGNAqMxw8d1OVNPyAVKK6bH
LqNIizv0hs50wyXVH7UR2tc+DdlOpuHGcxjtedTXjMXMtfSd7i0Iv4Hqa9e2Fchj4NM0oSaqN4yw
yqt0JvrUirM8cXN4vYMm/uwUP6ZQx8zaCprgsCNZI6rwrLuwYu/PxvOIfbswKv+J8o0mLCPAuZ66
rZvN8pq7LTEtQUzYXWzwNHqmtxlrED3AUBjZTCxcc8yBpKqbxyHLxMW0fqEY+3usncSc8FXSvQZt
VL/4w2fTtW9uFzHaZBnZTJH/V5+2dL8jmKNhLdqX0YXdSTPnZkzzj6HL22dNCnTrq40jKzIQ5ztV
O/41slBt6kp8y23z1dUu9hNTJbvNKIlrm5QBoERPet2O4lE20a5dooqiWD/GTvci8VDEFB/bvsP+
objNXdf4EehGbkLDShgJU0pUDjW50VxbaluuZbOzjINpugj8Gh6f0LTO1Deg4wxitAqYej6S2r1H
8F7QP3lJ3CIBiPkkffbDMi3N7GG9jFJcaya6EI/SxsrM99bgaM7w3cf4N/HQRz3jAyPN6Il35YqC
JErLd6OM4JAzI99JIm5KlKTuUF3MLAmuYeiq6/0nYk8uSTOoY+uOROmIVPQH9B1fBu2/ARPD5CIW
0EMVakb7vNx/ur8YBI6fets4oLjWDzrPQngx4Y9KiAS+QVqFD2UwHMlDmxCoLH+HaD98GBqQE61k
n2DaGgNyc60tnDsAtQsQ4+H+gukWjwR6nL//Lpgna1e3TEg8OcYPpvbjB47+81Hr7JaMefzw//7+
/pNlIsKe+xoXBmasyKCdQvx8fHLc4oIRmAqNUGRkoSyxlTctZ8hk3YK0xpw3mjv+fW+t+y49CBrC
m4qsbXosiXlSSr4TE8/TY5HsgB73gMp0IWznxcaesadYisMvvMV5a/iFhRcvGF4SWpMXSNlER6ln
HEgajEoUH2xWhKCl30cv/pZxZdcGi2Djpw9RTodMBO77QOVFEE70Vpjlr3yIPokhPFD5n+gntwwl
JornilZOO4l9LSLa77U8WyOjlUyQdFm0Jw/hb9gOP/L8q+v23yyGf52urcNQ7W2rXhNP9Tm1HMZq
YbOrtXtRE81iajtObS4OkDDXzw1z1MQB1qMVnpyZztkKKk3jKdhxLjoNQ/Wr0AnXRWJ+y0eFzem9
s757zIuopCTGjxGGdAV+0ep1tlVxgjkfUJXsXQBaXUruV+xk6ExsnHY9ePJifJQ1kFLpfp3Rt02e
nxEAnCGp8L2nFNsGW3H94CAGpmzt+mCF9yMnOTdjHA3rNwjKkMMqnejQ6Z4CWuLAJzG/hmn3YGCg
HsPPwik9dCucD2IOjUYr6eO16QWeXL1oGL7mUEZM3Iksu6T1zuma1rGz8hv+TTNdqsLmkBgTBIXi
e9o7EH0dUWz6GXKZEbjr2NvyORycZAlhqdNtVN8JXcLyBMWdgzRMN2W51npQCW2bHVMrzsMZ+Ai7
I3GAeR5FjvgxD8Eb57wlYMB5UYgGozn6gRfR9ZbnojZDgtTwLcjS+2uOKgkYOkn3oT88p2XyQJ7B
E7PjimhCkFtmMlY7tw7OtvB4CjTFmfSxGywKgKpyXn3GRMprafGExJt7ofNTJT+SzmNq2gBBjBqc
cvSOI0Dc7iHTYtqIIEegneMlHppiSxbuif/1y9BXDYDs6mzHk1o1eVNTd8mX0MZfBxDV3JbgZ9ij
gRE59We7SPajM0QEG1Q/Hc8kO8ve2Qn8USLBj6zwNOPDHfJfvgEY6ttsrp7tmmjIbHZ2PoGAe2F4
T8obmChojGp9uLC0CA+izvxhjeLW1XQfSeDaiDxst6bTIryKfnqwyfwm6jYMK5FJj/GmU43G8UfM
VuDVe9vJHxsaPMIdXab0mb9rE/OdoeRXrmtUPorR4AZ3uamK1uc43zKg74wtU2v2mII2SomxPdUD
p3qD7ydAEkHMPdgN0oCOYdscqDmJXNAOQ5iSpj0JJjDgSVwwinQ3TPGtcZeaNHEsYGdKbeigseHY
xZCsRFO/uKiqV02/y+Ghb/uoYG6ILTGHZLKZM4RJKdvhoPELx6BcypGtQnvVRddRsq2gjiY2zSY8
P1nlWhs0ddsIedM2RsJvGclT4cdyHTjpvJ4NtfUixjpTZ0gWQsCzbk5/S1nigXEoOFprhqTrEss4
KPN7m4INh/cOAL4mryUwibArf0xxgSuppGk/kx6LP+mtAAWeZvRSaqvWJFvFL51VkT+9A0P4F+p6
pivTN5RN3xJWtJVHvMIqRFCTNrW7w+b7XuEN3dHBwEEoPnWDFa6816yz2t2c7wLbHw+e116LjFFt
4NKIk1NGanWxcZbzphyc9hi5Pbw6DvGmPyR7ojNrJC/roQ19Lk/zMg1EUogcJSUROgja+VJd093J
JjlS2H2O4+S7FeLXcViM83raqmgI98TxvE7jGeLiV5uVaNMyjtr5o3w2adeHPs1l7NkHGSVfoKGH
W12S8FboTx1PXaxsSC/kAhMOO79nKvvp9U0JPfkc9P5Rl/XXzCXhYBY9o4b5UtSC1mlo04yo4QVk
LamLRn+zGgDQsRFEV5PvIgvidpPC4qL4KC70S3+gDnjXRT8c3db/1c/qZ+Cw4VapsRtq3/xbMfzX
+D/6Z/Hf5HK/i9M8T/AfS3kEZyr/QwxRVWQCHkoJFI8Ia9yXn0u3bGE7IL0KB4AltgBRAy8QCFIX
4KwYQf0b14RCf9MBF9rKBDoMaQHhXnM6+nftnPWBo2H70vMcB12vi8jXkwqaxz+VczKYQy9klnCK
G18c6wZth6siKJeh3NKip5+f4mQRYK3paBFOAyScnIg1CWTzxrA4lw1zQImSWRdoOObenp7/8AE/
BGvdPyC+PVgkKA1t0/wg7evDwu0apYOTpMzTiMM5TeThLpkjY1/xwYESDVh0AyaOd549cQfCFsXD
v3+M3zTGXCbPNC2+R0v4Sn74Di3ZEZiD9PCEmoYhxYzTGCt2kTnvhcuhM12+zDJETFKk6R/kjcs/
/Q/SCRfAB9/FN+ML00Isvdxe/9A2Vlp5Jepg9ySWkXTDuDCOIn/rDMB45oXgr6H/oJABhfDvv7O9
fPcf3tkCCwPKUeGsdnzzP9/Z8ou4gDfkMIKKqkdkX6d2MPDCEojc6mg/gZiorWZ8zWf/V+HNcFHk
bbqf9jIIwEtkXTamEPVUT/8tH8FbzN05jev+6jjFt8zlEI/W4U/yVOH8/rFh1pi+ZwvJLfNRngqd
QbaKk/FJdDX9FWM+DYuCoGDosEmE7G/CguBR1wcEenIWFcmhc3pBgFujAO3hFTXUzgTbYmc7A6xo
EV03E16x+qlsy/bcmSU5kuj3PGHsmRsjIp9/ZIPf7YcmZuDAaGKVIbi4lHaIVs5z17SiY9QTsCEY
TcP+s63Xf/+mfr87fTB23CWm59kMGT98UUUuK5Mr7Z46+sYA1okgMEW1rfruSyM4CUY1DWDLiz/X
bmLu/v29f1/deG/YPoqaxLF/C1lLAxscB9XjyTIB3M5js0OkSQA5vh1vaZv++7v9vlz5jqcs33Fc
pVi2PjyHbovdCbWke4ps4+dQlG9ovFf37n5iZb/GMvj57+9nL8vLh2cA+pEwhY+0GMvCh0ubVPhQ
YNo7SxC9RxhCjI8fnE5DAHTRLc2OZUQQgWRda+O5LOscmZdgty18moDLeLSqPUk6dgmZZ1GTlSom
RJaqagg2RuEAzmLBmlvtPOqGHFSDTu4ffoPfF1DfdVi+uGBS8NOHS5aDtZjgb0rM2AZmmoL2fYzV
1Op8fRo9NR4sy/giGIS5io+LoKrD3T7SY1vkiIOPQqTM901Apk8qJ8U4w72StPDJjkr9OudvgVPN
fzO3/r875n+5nZWtFsSBKdjvP15zZQ8RHErHPtFqoMHvMO1wfIhtKACPVlBA5F2MDrTCdWae//1q
3UNNP3zf3MmeK2hAexII1n+ueR7NW947s0/3eJcqx9Zq+Sh3+jo5W4JpPmnk09VqfRz/ccusa9HU
wp8eV2j8+j/c7dZyd/32adgALGnCnnDEh0/Tm1EuQuVaJ2jHrFeLegiQjL2+cf+F+7mEKeDxwHE+
NDyj+MOT/TE/kZ1H4dJxENR5DGx+X1aYdflmHpqn0jS/0hOELxyK6Yvj7zORPs8RI2jhQGPLiPyB
QRlrtMiaIUnovnuRfQjwXX6vLe8wd4Xz2AsYFXodWXW5wUZmrbUbEw/O4PJxlNZtXpIzykCecLha
56Sv+pPjzER+9+a+dXJ31YaM3Eo0tQ860tD05maFYcTZZRXw+2Zy1TYqUrWJZfbci/bQVSo/R/v7
0uBMwPoDVjByGVDNWpMO4XHbSL8ajumqttjLrPw9NvWzPfvNLlYMCgcrOOh27XOjbCJPjxcd2+5+
GEFb6NK4WKKf3kd4DnBS1oORJc+1wcGNQ+2l6YeZuZhi2NlQUcWdCTbX730iFNIXaBy3rsEA24e5
9Yfb5b9s2MrECGWDigLERuLSf968eUT1OBG2etKD9M9zgk08zL7HYeM/9a15JrDzXCcTmoHYWgAd
DonPcf4K68M5mnPNcJkWrK7QFdtdulfWQJ8ALSPDkrI+dpXz5oAkXeFQsP/wwRcw3If7XJkeqyzH
Y0XU8P1O/McZR6c9shXOgJjekYk6aExmY/rVae18z7L63TemE9R/75rMc4D1KWUmnXc3TKTg9Uu2
UyQ0Gecv1qzIvARptKb7LFAP1uOaYac4Jrqgrxh/0kyrtj1Tvr3EO79qS2YNDWMtS30R8YC83jIy
eRYpk3wXmfqJeLXb/WTVUvdfoHHnkoVRjTY4pogeMrPls8zE00jI4iat/6oDRM+bMY2YFLJkHio6
ePUwqZ3x7osSU0oGLxMdFr8fp3vBFX7MAtgvNW6wQ9Gi83Ls4esflrTf7TrKZI9mFbEED7H9YQsz
qybEes4WlvoHRbPnARRVhVsU/RP4HbHSbTbRiGMkmBQSBEIFV3oMEUUkqtT7OvnD6m79tqW6EAB5
bLAQwe2THz9PFTUMLutpPvH1DkcPpJgPp2wszPohknQS2qekzYu1V6J7HM1yF84o1XOPwVsUFs2l
i6xw84dLtKyj/7HO8pF8rIPwXBW75ccDlD/baLJpHmL0jgQyU3dFj56BIfMGzOq0Z4gzZMppTlf6
/RO5fOCBzN4+C8sTfwhStn477y+fBa2xZYrl8Op8WPMz3DllA1vm5GgYQJwR8mPTVvuIMSCQGr60
wLaRvjL33LSuYW28js9mDOWjTlKoZVV2Y64f8P/p5Kai2qWYjOIzWd3vf7hov+9OLgeKpSjB3ESB
8LE0S0UYjW7pQZeqbWI5auxImTYvqGMB5TJ2PNCAHVhimuAxCNTBUPuq4NFWURZejOhZzEDgB895
C3UNiK2PulVd+9mFyN5ruBsR+j6XgJHWLHcPrWrJE7Td7MzEEsPRQAx7xzJcJE25mWDvbOdCfQ1y
yPcz8k8oUMHOMNsMnVWZK9AQCMKdWNJcXITVYRVku953UBa6zV6g1JeN5xydSoykcGXetrUrMhww
C52dkNY2yrSd7Hxv3zXpoiLzcqi7LCsdp9TdDKNtA0BteuSZzulKDid6owHyRgCoBQCE8ygYC99f
ynZqd0T9yf29ACkY6KF+Fe1lxi2JOyR3H2fC1Db9Nus8+82aOM5jsX/L7PJr2lDiYqzfGrK1jjg4
f9UmepBeQCWg93LVodOu3a5Tj/dFNKZpeDb9/mWquq9mMeONMLYDSqtLZBnPjU2GpiZPMPOkvury
MwP/GM8BTEW3ng73SjoK6l9jjoI9Vj1Xg51gnc9ki1hpxB6XBZBknPEPZ47fb37HotLHb6wcQQLB
Um38YyOIchwyqLmaU5SQBprU6/sZuhyIuhViZ1QMEIbpf//0OxaPvfQgMPDAfjxvttq0234kYsyH
wbQDUX9Nu16dCctI4UK70Wb2xb5towWP5oP9BNpz1ys4netf/v2hsj8UOJJjuufb7ISYwRzzt2cq
x/oB0MKRjKaN18ojeImHiC3YoWGL7HePfUMe3TCAxAX1ZPFrzB53olN46lOcGLuwHhiV+cM1ivLv
HERoHNsG6F1zPRoZZyfFKH8OnwTjP2JjI6BrRb1zkmZbjKP9p5WevOH/XFgBdNqucF3B72IDYHaW
vekf36dMmVRKRNuncKyijW+E1mnOHPMEd5W+9v3PWBZJ+VxekjxdN+UUHQeynk5xixN6df/RD5A8
wd7K0t0kjE/jmMyn+0vEKR6J+8jBs3Y2978iupfmIa0LQM3tfLKhiVcVkacCIRxDkEoQ8YCB4rGb
jnU1M0yJ4UNFTmxkq7Ac/++PJsoUAkmYeiz8jziEWeC4za9MTcYpAqXA/t50hKs0RNuTixquRNAj
W0rBGkgnOcTQ0099LIMTEExym2EwZKNP1vHy44RZiIHEKV9e7j+pJqKgNHOTV9zJHFaF+QRpCLNM
Hb+0gcQtHVT6QC2aHkZX7m3fRGYzhi9Vx6bFKoZirnrN2gyhMcRpRlYzqUBvYaYdgJTY2ZgloBc3
3Ghl1+Hr3Zn5t/0KvSCWO0CMzogfqJsYy5SprG5G9M1q61MAiOFhliS8tHU07gQ2LbLlC33IgoT0
arQkNsON59jqrdc87DYQKUE9BQA/05QBqzXJ+qzwBAE7549T5vsXLxMbes/BrpTW7n48m4byJmNY
MqVOfAJ02vDQYhS7f0pm4Nec2fuxi8AHmh7JF21ikymbcDdQvjCZRyK0cVOjvRii6C4x4ieKC7B7
vS1BZ7X0mtq8vwVBZb7G2lR7oouQ3KjgBc//mmRQfiOjEuxLTWlsQtgwqP3kVec6faxiBLNFggLL
HVz3eLfrsG0ZK4Ip4YjVPWKKNsfePmGXx6114B6E55SDycHZmu+hBVMvNJTTytHFrmn+wjt7aMVg
vQ4yESD7tIEHlJb8VDgEqOTWonZyLk6C8kzjo9i3iFz3OLesVdRSP6mqYfYYuK8IxsiIQl0DERQ/
ZNIV2C0jg/mP/kSP6BGrFW0osuh8oFpHO5MHTbGPRp1oMhLnTlM0wHZbJXllfckz55PMsy8+mROb
sAvxleKKP9pdvTN6zyGPyMLKp4uja2LxL0NcfXVvf0Y4y9k5T+V2qCWoznA78KZxV483PuaqdbHH
/92hNBNkh379XICcHTCSPd+NqdMiyx0r9Wqj72IIQy/T4eh3ycfusbDmbp0bcb71B+RVfRp9Rglb
kU3DbXR3FwcobG/EVWJ8idzorzr8ZurZ3SuigfdDiL5vMlN7ncdhga2Vch2XAffrbD/NKGNeBzTi
qyRKQ8RJ/DGtuitGHovV1nTRjdBd8LoBUUsoxhu50QxB+hh+dORDxarMi3KM/CB6fM9xinlxxPC3
lbDmcWEH4hm9AG8/1y+klHkb04H3aBDhIJe4kpidd+0njDyLo5zc8gUyg16XddUxPJHpWsxMWPN0
0R9hvd20PPkmllMEBOlB6kIhGiKzr5GTRmxrIoGswwvNkvAoY1ahxuSBIEvB2NUiaTYgdMxNzwDr
6tok55FfflbQS6/cCkvuhUChh7PgPOyn5GeZIBVF21dezChalCkYTlKElReVP1GptBdavemWBqRa
V5DYdn5B1nNqFBpcUMMp09XVK+fadeHn8okTE5YV1VzztrMelDBiPBHPGHdIbqg71pimmdNN3yoa
KnIczvz+4cmFLh2Z/niLnXy6oaAKuQPmVT941Y5YTv9m6MZ6LHmYKspZMLVJfIrwwS8N3OHUV8Yl
XgCrmiFZZ34pypGeXD68JjZ5MQNm+k1b6kcExP5LkvzFxsCEtRH+qc2oeqgkK21j20TMK/ctJos+
6BFC3dRoNa+05a2dWU1iTV5BehpTfYa5OSWRh7Wk/ZZOeb2PIICvdZl0mxpZ0rko/OfGHB0u6bew
00eFT+aUKERwE+L3XcRYGya4pVdO3WdvWfLWNYLgLFufI9Tkh74vT0wZ47PhsMVBPCOwNC/RNXqS
Y2XJkvJsJJq0F/QfVqEeixak8Fib9T5I4ieZ0+prSx78oszlgp2uEN3MwzHKcvOop+yNLZ+FCo0q
V9uk0aeaDkMS+rY1Z2KFBYm4kZRh8F53JK5ponmWaWpcoiKSPvhFpNPRqlN7oyp5mk3nQcXiV6Ld
zSRC5rE2U5rAGZ1thGoq18y7Ec4W5ynjuFwFGzeX70E12YQPOvau9R3OzWnyiOqeryEuzU0D6YEJ
8IDzy9jrFKMAbrH5gZEkjTZzVhsLN/EuxLa8xRVDXMVc4ZVQVnKuzavdmeKBsgWtGnyax6EWOPmR
taJNssXWp2e/H9t6U3i2f0FA120LpwgJp8rMPdf10LcpQWpVMh4dUeE5X/5phsLR2lpoLUh3QIR7
48vAKrT1WEKhItcvla3jtdDdiHjiJh3hvFQslZnX5Ld5KvL90Ldww2sXw0kPCB4oO5FXgWltuZLx
1vEg2RJHslhGoksbDajy5jH+ZqpPbvIgo8776sLbaJwqxa9FNko8Dv0LKjUY33SMiyRizBI63zLP
RVUYp+FRGS1xpIa8ZrmctnVf3ygpycqoDn6v5iP0ZclRisJo/IGcA/dh1jx5HskWsG+dg+y8hzTR
DzY97ke7mb5Osgw2qU4vdmOqg11n5noWSG2J/ozXnR6sPUe0bQc9+9BgniCT1ozoxVF1hDJaE9Eu
Vm3Th1TN7jFLKmtTVPLlPpbpWpEcXYIw+Nz5u4C6j/vTvbR5dZaL2HrUAphNciliWR/tBBBhG2iM
1n1LjK8axoPgXaysHM5uXuwjHVoXp3fPs5/+qNpYPQTIggQNnn0717dqJHWNzFOCeYO5O0VWsAnn
c05+3AP6MiTFsjSOTJ6BvJi12iZcjghIA60gCAJT/FwoP7w62CdIefUvVe1u/FmQexEM3+7O8paU
Lp/0YcKsmkvlk1fnKAgyqm3X92FIWwpj1fVEfBCmSKhjG2/HiB5RQSN6yzwfTas5HJO4JHQ3s55K
uiNx95fp7EBSPsk6UMcITckqDErA1SaGe1j1S8on1vdhsTDiEMUnXAsGdeF3pMXjoWzFDUVrvpni
ukQE0AUnijx08lij11bl15cAe+Y+sp1vUSDE1ZmbxagUH20z/RKMg9wxDyVEMcO84OH1icy8Pdee
+6LScp3I2DgFS1yHW1CBJuXwkovGPHdSbxiiTut2kjnN4uZgYfslc6x4prf3mk22eU5n9CoDKdFp
lDqMt/t+O3kifEBOshtm7M0ASryL1bULEbSPTvQfrS2mjPREWzCjYHZurhF9YhmvTyQumI8zm7FA
3noUfsgC0iaEDzvqkdaJGyGgjJgIIrBk7Fc1/Tvdv/LJfboDTnTijbf7ORTR9C5VIrxw3hcs40i6
jYpYCIMnnyybmWRcT6Mp7Lg5Z7mRsu2OiDyajRZ+/2So4Wjia76SqNqghHegDJFJs89D7zE2Zb03
shTTzIzwDmYBQpUm+u71yXwchw7HqsqeaythQ8uMF1PLck9OpGK5jxGfOANm8Cg4qrEqn/MZUIIF
J5idUx+Ckvca++RzL5qXKhs/udYQPNMtQg9VJvZjj8ma9hCAmSkmKD0GB3poEqoWvE1Y8/r5TB7Y
/GiTC7Oqs8F4n0T6iBOpg6z2KwhB8KGt+kY9bGxquyUCneloNdMFbRPrWCc55xvJvUFwRIGp5diU
mI56txkuAn/owa3879ABbJxj56plSjYHU3ZKCoLdpKMExg3oTn+LgBvgBIhHGadiLlq51TSc4Pi8
VY69DVWZP6HGLo5RCI++DbsnX2Tet4EHTM3Ygrq0yU8aceRzSUZdzWpyjLSP/XjsYgzqwbJnUGqN
WXiK5Re3MjgPEpMyrcqmtDYtkrVTUy7AuWy66WoudlLOwRc3RG0zgoYmJeyme8kzFzfiwZvZlWuk
31MUAvMU8lE5Ix6QQaSXCS+1ilL16gs8jsj7rl0FinKY6ienKZunvkcR2RNstl7qh/t9O6AJXw81
DJemQ/nbefcMkdp6iDuhPrH7qK0zoYfH6LObSoAEPfpY+LRdvVHDdJwN6jwq7E9SDfJsZCYGS9PO
93wzn8c6d5jRsdoGsbkuCT88EmapnxakTFkvGQfJKAE0ifEla4EWDEl/cFOM3bQN/ZfU/xrMDgAU
S70M4Ff+5orwWNdko0ds68u4oLOxPXG3YV4sAsaIOeCWRpJvuaS50zhDc5WPx8wENe3XEkRN34/g
APpt0XEeSCsB4CJN5r1KB+gGxH5d2Gom+BA2AqQy/0UrQ22ZqthwZrNubdjjdDQtXBEB6WW7GJHe
VRRih5gnOWcMm46t117sEXLyyJDFd+rb/+HuPHZcV9Yl/Sr9AjygZ3IqUd6USuVrQixLb5IuST79
/ah9Lm73AXrQ08bGFpYrL6WJP+IL3h3m35S+kynL6l3nY9UY9U7bNdPU7apQfymZAZwmBOmHvDW3
8a9yYIbrk3xdFYDyz0SsWZpN95UR/Ksqp2ujkeqyOcFNZZuSeHQIirZxs68asp7GTstpfugWlhHY
4vckIYMj2xy89ZJqIqrfPtVyaHdl5JOzMsSJhWTYka8WWxPxK0j69gcNYhZIsmFmmoBzZzVEyxpW
0usO2t+IHG4GLp3wuTCvDMvGr5wyw3TaFnkOsnccN26osLdHdcl9q2yvquuyo9GFx6LLq5OQFPV1
Utvl0Uiiw2YKVlnMwx6IpA7/7AbbFjD3zF8nSFBXmDjb0mmbZyvlIBmmzc8p9ulWDvFliWSgLpHS
6Mxk7uImYx4ASOlOQ9RZxyJxEMwqimo4DidnpzjV4RxdRhnTJDxAhW8YlWABB3PiMmR1Yr6HJS6q
NboFcbNRHXqvcfdJOF4jDJf70TT/es3kXApdnB+tW61NJkVCK93H2DIDXbO+bRzHG5cbBZemYV4P
fP/2XvOuBEuDabGt90rdHyAozkY6L3xQzpDZHpgJrObGNaSuZ5Bxc9Gc/lXiWly3XVNsakEBYiaT
fjNEBrUFxTZU1XhWzngU3CGONQiwHmfdBsdvBlXLbU5eaj4ZSrR37uc8PZeAbJFc6Vc9isy3n8jl
nqqeukNAWdEN/T4YUl9uvCjSg87DVjlpsTw3su7XeSOfjLqfPvotnvJVrUfNU4sR3Sa15g1ze/V6
5xQNMT958BC0rVXfquEfPqKHjprLYOzLp4yoUGBEuC8lqYoVbe3vsrdeB2LIxIwonXbstZeGYMJg
EAEhbn4WWkwGLTflRfExD75y3rXK/+asspK2yHfEajnmImrsaD4nQJOnF9kWFBZwy2xKaMYL44dC
F+tQesa2NRi9zg57l76olv6QX6UZc+Dt85fQ+mMA4yIeLgFsz85el5X5IcIfUBR/RiOZGdtTNAWY
OflIg2v/aFpiQ8zSCMK2i7Yk2/YR6ZhsttoN4O1DG/vxheTgb7vnIOchDKxcQzqrsCMRhGGatJr5
mllIYobRu7/ntVt+a7MVXSoKVudCGK9+7lLD6X5ZgzM8mUl+aHQvP6WyuEcNFy/bsuG+hOOzmmz6
Uj0t29B0AxE7qcUh6cxT20fTplWW82MwEmejTc7BzUpKCabpzFO+ctvxwJzKDLSEjPHjBFexuhoJ
04sE1zFfkh/kLhBGbyjxlHTRbta9v7GBHkUqk6B3jy1A0TazanGsxh7310qx7Pit9dnyXF/F0dQd
rHkYSVZp5cbXpw3LRLJNOnUyJ0aggyGv/4AgFwMZ8KcxSEPdIuCAKjGmdh7QvWttw4nn5tDjMy4r
4iwZYiV1W767xCtbjIO4fXdC2lqA/61eU7jbcXIOXQIz6YXUGDXO4VyC3iEiNM/jH88FzjfrqY8i
OMZLVnBZ0NvfdZo0e1giRM+H+ae2g8tD4se/KrNXR1eZaj1a8RA88F1QBWAn0byzi8yuPioTsfZh
mmRQnB1dxMtV5gB0cSJ6vb0GFZZrnShp+rEVx24/5zrFFuQO+HlLguWrbsg2ZlSVR6pZfvSdm1w4
ystV4y7Uec5Nh7jqnlXnWwer9dhSJqqsEU1R8pY/05vpbNAZGFhOOWwjNXwpu+m2qsup3M5ctE/P
ow5TKC564xJR6RRGm7jV948dv+8gSVTVsG24bUmLXBjPSWKoQO1GmpM+3dY8JDapZ0+/EqKFml4f
ypGR2QRwCOjKGrjpeMPi6a28hkmpTstJb1qHkEW2F257mnX9eRaZcVUNgJC+0UhsK8Vrh4uoWC47
eRf+bBTUBNH0PJslkA3htFSG+io92qC/1rNwd/kyTNTJ5nGNotTWrOSO+Yl1qIkHrWaIGftwJlhl
hPKbvyP8YvbUySTGuVXyaqrRPWgTAXC09Bv1XU9riC0ualGNOkXS5ZBmlDO1Ri0C021fagp/7nmT
2ofC7pASteLWXF3l2M9OFp0bUf3SRS429WDLncCcgFABYh3F13iVbFWHkqlH1VQ3GkHXwOZI84Vs
CATMD1iap3uSg7fIJrH4N5JLes+lcE5uD9ie5ePmuRO4ACWjNeTzcUUxmnvmJDpMT2jIgUW79CqF
dvqMZ5UhnaQ2ynFVy6sxm54sUm4Eh2vo6LW0njXBYmubrdiHQGZo9STRyF3ZYRSxPHMlVBiivv0O
+CmALqeMGIS39tLyCqOhVjFduqa3zYyefU0zkav9xP1S02/aSyDX1SFXTHPMr3pT/Aj98rt3EE2m
/LUtTPPNHGbSpvgfwXrUJ9MZfnPnjwNCUwUzizl+YrcKbNcszy2gki0tdtR7DeTFsVHeG8fZzCyc
LxWL0RSLo8OhaRuP9s9aTsk7foNPQfU5mN/mj4PeGWVvohTWue/1+GKzIBt4ys5mz/hAILfs6Q39
o5IqJtqQM7mire09DL+4Eb0WKEb3KsqsIImzp67PdSYZybSd45iAqUqyPQf6syqR0zVaJV+aWufl
000OGW9Jt3aoHJB3aFKxG7XPZLzeTY5AF6s+a2ai74wSMO5xirOeaZCkk6hvA5k18kssUYRQ1eOT
lJX+rIzykzxdfZuq9m/ZQyMzVZrvMjrOPmaqqpGBZ+1aTWQ/MjXbW5Or177tfbonLK29RuOth4JU
7bw8DCwvxRSMxLaGQMJa5S6gAocey3ODe/pINSAC4GQeZyIy5HmwyR5wciJ0+dTRxWb5otLxI6y0
cRuD0D1TAH+yFmnEnYaB0zaXuaJqpis+uulqspQF2jii6vbTW9ZH9m2YeMcrm09NSsVpN+8YQvdy
eImJbO7dQefFsfx2qsP+hfIU2831p7yKd5VXGW9RrDaeqRdfDdOVXQ6mYtvQivTmyeLAwT8YXNLu
qw2Ic1xfOoQaUJE0ftfTlwJ68h77xMCFLzbU1zl5R7XwjI3ML5yD10Gf4hYv3O5UxTQ1+3xsEiDZ
ahlJp+QdwNf17mZ3578/f27DaliRf+c/9usNXssdvJCTczVv4jX/cH+jBptU4amVsgj4Q3JhbBQ8
KjqCZG0T0dn4rMLQAaY9eGPK0cRTol7wsQOnT5sA1+zODjab6+b6dSVZtvohVsY6XI2bcWNunaM8
JLfkNryLT+sv2BtOvXQFkUpeoKpcwFgD7rLb9A6jj01WbMXPkXHVXj/kp+mmbuZr+9VgWidnQibK
g/20RrgO24AkmNZte7VDyye9ihOEBIl+jSca5506fo37etsCRCMtxaCyr0W9B4Q47MK0t4niN/46
tSbaNlR5JXZXXUUff6mqGHmhuhvm1tbPjIMA1eYIpIR1PVrsqnOeDepHVQMD6EetukxY7m690t/n
qNy2asg/+EWKM6mKOGMm+QdK8tppsCBkTizJltv2hzW4KGYpx820PFkEPko+iZePZuOuyNhM2xvF
3iQyj7cMcFX4cvOeyVXKmn4gp53k8fEgbcpsJLjPf37rxSk6Yk3qJzWhyntLF1Eo2+b4+O3jV1nL
U6MvirPBOO3I5OusUb+Jcrt9MOr/A1n/P79tlvad2RmCVFjlsXqU+cSP5hiDedl2zMX98Tdz6FKL
7jQoxI92otQ6ewwIt4+/fHQfyKXtYPkMlDK1/+3P69JDhCODUyo6JB4P0dJ5FC5tE//zZ49fgbVZ
ln327JzUsrF8zLZkvw7nUM7rx1fiJDQr2Mx015FRE8PpaQdpo2o3dXnTnvTa7HcVeLfZoaPk8T7b
pbfk8av/+LNUAnAymrxZMyd9m0sq+hrPJMjUxkkXsKFBhFrqGB59BC2xzrxM5x0+RpOlx4xJCDGo
fnQL/M/D488ir8mR9KrTo2Tg8cA8Fu008TMeR3cEd6NhkbB0Vv3BSaBs0ZH+T0OIYrz/j3fw/9uC
Xss1cGj/34H8V+oN4v+1/tFUeVL++D+w/P+86X9X9Dr/sh3T9QBeO5j+3cUq828sv7D/ZZkGhiyE
EGx/toXL5t9Yfsv9F6Z5JFtc1ZbJm/FW/13Ra/2Lfwq037Sg88O0sv5fsPyW8Z9uVNs3iF9YPiYe
U2Bm8/7D++ERsmSbbxfN2LF37li/OWIKd4uzAshAT4mEFz9HqTqWBSNbvYuMwKp16172FIdk0JKO
NIiwd5buvdZQwebWLLfJrJVnNeH1ZPt1YNXjAq+HG6GwbcTq9VKhzK3yRBXntq/rD6u5MBRaZxjK
v8OefnjKZTmHdmV9IrS3sOTaadUlhvcsfUAgkxMWLx4jPCZZZJK5j96FqQHtNg3zBAHP57rQgXOV
0HjMWDpbJEW2fgY3v2AkXGJhaHzmUCbt0iW7N4bFbjAm9ak3DZfUZPxKEB6RlJ1NzX68Swu3+gC9
Mq5YDoeDlVfHESvG2zi5KI/aVF/6bu7eWhgWq6runIB9wF25ukE9HZP6wsl3ObXfp3asrtPM7Rtv
0CDkD4JoYGyyjNv5SD/SIsLA0onBHKGtq83DRQ246MOv0Qs8Nw7kXAxnvzgPJGBPLTmZkG/Wu86Q
7HF1T/35tXILa6M5lLW6rv1HU1y9Kz6cDsoqwATv0QOE/1kOQRnX8Z5ZI+B1mJqe+aIwrFPSW2xL
3Wi3mt0CEavOVPP67/opfdZ9p7wxOPsMVUGL+ZgzCEBQgBwGCsTn6BUN7E5tydpcYq8YjJs9DveH
x63o03HlFnm8oxRpxtqmCWYJNXzGrqL3smuob506YR5bD4hWT5vIO9edwE7m8qYJWB+2NKp9bf/m
dST3WYpJwptc/SlBIwzCynptMy1sNh6l8iJun4RZwAxzwvrg1wPalWOOu9rsxq3DD2cL8Xxn69Ow
dZkdHR5sqQhHFjIpd2cthSHeZUzoNWb1J0Npf6tW/1lrNFhPCG7Pusa4F+HFMEvA2r1fH0be6Roq
nLXpdDc6QkrkGprQUDhYibbVwpSRliswIAy+dbNqUMfgP9p1aOXfmBiyc708eHN3gsiZ7OOyr096
lvO8h66MPnDEwFMdPf8+5555EclIPNSiz63FthMkdvqSJUypeWYdBb0EgUqnowDjf0ssvDBSuM+j
hX5uxEDV3VYmWKEaEvJ1mSMyJOGGcmE0ZntivBwVRVBonkdlFfMUe1Fxq8TjGAE+pKum93IytWBY
ZFkvmSXdTcvPlMtxSjHGzmSrWVkTTEWv56JRp/3qVY1lfyKf8dOianZxcZE/dbt1ScoywEXMyQxp
8zHqmea7SrqTlLV38/SiBBu9fPmTGa9KC2Fq1OQcdLYAvrA8WWvcagEgP3u5gmbkkTMBeDb70Cmi
uUEDenEjBjTLmMyMxHushSjYCjROC5dpwB/zCR9p5zVtiQVDOBdeOx8OSTlWLvpvjXx+nkcT+ZoC
h6nhGl2Sy9/SVh1vYpooAqenZbLvaPsGlAKtSh/mlT6hTIZ5xgttcYg2VU2vRQ5oE1OgvKS0sKZN
+W3bEjcfnrejLvGTvmkgGDumxpfKxDcEN00c/D7dwB3rjrFIpsDx5/dypFXAQ0nHP0AruhppqZz9
T+Fz1ppLD6OGU3wZYRhUrh1updCqryQFYY7PoJdWfaGlory6/jje68TAZ+vV8dmbqKySIu7WuNE9
BDWHsS763VPnNeaznelPpuzKJ6G853mGQNlUTJIo0Biu0idHIqT3Uw3xRlYOWV/s+oqWaFHUYlOC
eknTw4TdbtUbWXIYPA+hAGLBJm8SbgUx0XIyYek+rbWfcPjVSxqaT1XukOG3+guhZY7MeVNt2IcA
4jbWczn1H/rEym/80b3YfKp59m9iPdGvrQ+8rhSgnKNx6HeRP5PzghsWJAOGvobaPFt6P6IFDGWF
U3i1G+PYZJYKyJ+pfZ9q3UrBgTm7hWZuJ93xt+6cbgsPr8UM2vI7dZT9RHrwbdItVGG3f6vo6TZD
2yJEhPJhEIzRu/5vmvg9LmazX2VtFZ+dkuyJplOKXGQgqaXIPvPEoPly1E4ijIMhy7PXZvpVD7gb
Y1O8pZr2WXj9qa7hJM5L32pmwhs3Y3JrIP7mTVEsOhaQjqsZF8doosV8VtP3rJffE1oGpMAiBq0g
oWg5pb+G3ktTZQKC3ecZH3Sh39CMfaCb5zckB/9dRtJZQGc3SqHqdZ+J+CWdmNyoKblTcyx3ZcP/
NMleitgCpwzv0aj9gWYGsNeJLD9DiFNrohw0N2Yxd1zCZ8CxtXQ3hHUPsGFJUMYmtYQA/PocUm7Z
gnpyF/+LgNCiG97SVUDRtjM4eLRk3cEc6MROzC632bEAjlLqKhAxyINmQmZRmm9fKKf8NjFEGINr
vsFiH49JSiApKUBM2a5zt3kORWrBrBnDsQupe8a04uzYqevAzDU/UNL8a07Tj6LPjPfJOOmQ9t+n
XN05GP2Yy7hcS5CrGwLMMPwxWK06vW/Ps9Q2dSZ+xDaTTqwun/XC3bUI2MulBdKvs4tpG0Adma5G
HhP5WAh2xdRjDC4bHQw9e2LfQ/DMwVvhlWamGtttcfPzHEiv+cOUuvOcKd045Nhez2ZmJdtUslPH
1NGsmPVg0O96AipGXL1WSTov6qTY9Cb6YYEOvc9hO54a00rp3I4obM6mox4SIuHlDtBc/XLze87l
5QTPK911hmBWLDPjnuVR4HUYqC1JJw9y4xFiIRc76+kxoe2669jWUAnh9jbAPw4Yz7i6V9ppGEOC
UzFp98estPXDk88CdK5Cq19TFpSBmW3d81BiFZPQKVIgISsvz//IWXIq0Mp43atnWfDMfhikIr1/
6VrNeW0MLCQd3huweVDakNE1r+rORfqdM7E8iG763ehOtSn9sNvEnQHQSaSXceaq1rUN8w/kxnI3
6VUPxjkPd/ycV0MWFdTDuMzsdKpBIQOt3czUr3Qi12su2SWlIgs3B1vXRkRfwo8wyckKCc8CInsA
+0wKGQ7TUIn+aXB7Do+pOoeTNPahCgFeYAIPbCEFahwjEtep/mCsDCmQNBh1dBChbJtkiBLNzdK0
D1XFzcmWL4yNqpd09zhGZBB/KKi6p9A0ca/JDOx0X34OhH9GljZtvhlO9uvf8x70MNApF8G5MKC9
vAE3Smu253+Vzl2LbfVkh/YPXHj9rpj3ugBsohtp+0xXz2rsmPmLHLIZN5izHq06Oy9P+TD9tRzM
FPh1PDxgM5uCl0C3TroIemWRnZYIS5+EiAgGNRpdk3a3gqPWiMNxE6X9jTNrcS74Lq5dj/CfbcPD
AJmdoTTFAJRxpW5zz31HOmwplYSaz6RxXpte5oDN0btTRup5sCpkoBzD8iSmNxsb184yqbfQmmTf
SeozKLN5evhJy4bpeA2ide54zWOeW7tY8NP+iHu0+fRkzXsIagpdaaQqN1aknn3sVIeMFs8+rfZ6
Rqejb0z6keBqteQUZcpoioPMHDT0OAO4HsZ7YdfvsY3ztHdqfJMFe2c93zODeUoST5cqadCwx/FW
ReW6txLj0I62ddBoAKFIbQgsoPWbRlVUE7QkueO8BGPElhtqVnLOSgA8yVRXVDh49hUYC8wxHK87
bl2L156mBBlr3rYVc7VOlx2lzYaPYpHXH4chPl8CliOaHVkbgDD1cgswn+YI35Ca/TM4XYXTAs5M
Y9Yv3hguac4k3VKp/kzHUnrh7wmqCjrlswrwUmZSv4UqvNC2aECwmcA/DmXKUyMOm6jiW2JKjCSp
f9JV8Z1WHUk4xKsz9QLyMJQ6dGeNQKUDSbLkTrTxvaneCKwhTO4Acvdjmq5cpjbpQpFn8uy8NBYo
3YcnTme3xDhBhe7aqNTd8oEn4FvCqYRhLkH/49OqV3NRT7sy1JgH0QES+RqvXZbj2NW7A/ziioFL
3TMsTf1tj3jNEUNSgDr7B/piNMQcztQa4qdIQMbiLsGXptnkiyxz73XiUvqkMXjPzFz1YSPI92B7
+B4WodPhHrByF2ewPf71BAOP1mdPRSr9RWKOAaxVDyuvZqaVZrG2Lm2SQlELoP4B+SZF2QRs98Na
asUxRzk2oyldJ21nXqvaSOcVs5dwb2lMX9gxJcOa9JMRVrQJoWmxxbIM8KPbtPl76sr5qZ1NJ+hm
0RyQp9czdDtuUErt3cawA9OMrr4qy1ejLj/9hhPwokFFHBgDpg5REE5jfLJHPCS6i42h05kFgwfj
csVON3Jh0fPa20M0fp1b4G9JBt/f8VyI+v4oAu+ldklSmDV1Z5hnCzZwppiDS8re07Rhl6fTx8MW
FHYwfPM2VBAoeFo2JmVjyhqORZZdsHh8JASlefqBTRellZzqcvpqi2X+vww/0ip0t6IlKAKvhB8o
7BkIjvZq8In3ZP3cbgfhXhxTK48OHDR+4pW3zd00OtojoHDTlhi9nN+GaAbSDWW4riK4CmWSw8+K
QsW+ivkA/z/JA/pAlgt3IkBqA+F8IanOd3ww/lacXzZDGqcbyoh/TU7NjzvH9MAc/YxRu1iMM3xx
hRT7HsvaWVe81JKCOYea6HFvpKcHdUb+IsuoBKviwtpOMJvWcSP2LczePcaHmKyy7u2zGk08W6q+
jKS6aLZ1dD1OK3YS4ri3+2hJ1f/C9rMOGbIzB4xMXMlds8c+b7TRLs7Y7jvW7W1oyx+uM/1q50PH
vXOP/9a/1EMGpKos/QsO0wNxi3bfjClDxcW6ZJijy89wUifAT1zLOxbhuoUMZs7hZQyHb26u/IN8
COkrpmPbG1z43053Y05XJmrHLt49hQzLqFABkitrvi+IVjsg19ac++dZDVibXV6LDoSyrd5A/tcj
uEQLnhkAK7ZKCcNqhA5YQgE8P1DKEA0tfiJzvku8Wq5B+63YPco7LIeD5ZjUR+SCDp6OvIUrAL+K
oj005XWsTPtsKi8/JFRjIPqXJHQNr8XgPM30evhsfg9+NIihZKfZjAmztlBUPkIr1ZcqG38MuiIO
32Oj3QEOybZR6veBYXHaqShXXvszVM4CxyUsLW4E3a7Hg00Ah5Yfkcw1BsrF4wsXZ20sW+DYmOSb
/fTNbbrxTMRlHKZsP0/NbSq6CXI0HuM0bF8ZRhYtXgov9p0L945d2pXiRjvM/eFzTP33bOTQpbvC
PfRRWHEmKlhUMRYE0OjkR0XvhgEhju1y3slwsUi3ivWlMYe9xzWzKKnZ02bxDITOuFXie2h7Lqyq
utUGTZktzuiKnFegsR0cSO5hJbFPNunx/VROal2Y7rjNoMYFuNlx36jkMBmXnuvwJcnUZ95p7bsU
M4JB+bOjzfjFzpNPWMGQsMP4+7FjpbQyhMjnGwNe1raatbcBIWYGR/0SZ6wvVmNdsiW1G9OGtWOR
Mw8sKxzZn62oy99ji66IyQuUxaCKKVpHSgd2ajKYT0qH6Fm1IcEanuTMjjAhUEJP1aJvGK8zyRAu
IjrVIDyp2auv5vLVjpqlc2u2k4NP8HJnMd04JNOOcoJ2gzt62quwc1Z2xHFOpiZakxH9dWdQePi1
9jqjw/vIEdCc7gw16i/IoIHoUrQjC4+/GHO0KZssapn+xQWtXwBJb5wixk2HxHtIDaaGZNIRMVo9
vrob2+/FQY7TqnVTOsbkrogVzsxkzqhdsBasOSOxaJTepawqbS9F/0IdCp9/k+mHAQQ1JKZyN8TE
JtIsrXCKwynPlQMZEqbeKppGfD2jbf/sKdqTjOMc1X4amFVtBg7dipX8ycbWsc9TalExgwWi0gBr
Vr/FCBwOe8+6WThTse5/xRrfLYE+s+awF5GqmpsbMKk7KV5mrT23GU426ia/hY0rU1kNNDdGOXYY
VgyANOcex5C+Wv0jHjrrO9I+w1DrT4kFJtVww4NrAkVORQ62yVdPbmsfEHKbnZ3SepcnrPPs4lqg
aRpiTKE/ayn1w3XiDVdlwDTNFWquJbKXspc7fy7pIXPqkcJLnrPVItZaqr07SYOYKQiCpRh9F8hy
Seq3ZLHQy/c2ex7dCQK3gyvPigmpaF75BNARNVK9JjiPn2x1gPDknH32ZRPr7t5pyTy37sTVxicO
OLskE4diTJmnihC9kSFnUXp8EBpYj2OoKUwi2bjWYJbuE42zddmTDSqzkJjIQIrdhF2wdWqaLh+K
xUDZFOXnsAy1hCABKXmweZFWbCkoybagbvydx0udVDOZ+yK+Vdp0p1hlWIOQufZjP7xTvz4f2J+v
JEF+DU4FvznFIrpg7aIRbQIKlHK1aQ1Xxl8k53TbEibTegxFmgjlCzllajX08qKi7KPNufayXIIU
Q2egTIkA0VhlGzWPxWHkrIeszwCVQDe1USrQGBAcJwgeFPYt7jZZ7IQyv0xUc4JnFPDmXfLhevVe
ZM27dH4Nw2Jzm2G0MO/+62ZMw41F/hARJ+d49A+em8ljVcuru1AZkO7yZ+jQL+7ceTtOX6D2JvvK
USc6RHoW7/0YR3TM8B3KhIbruSJWFUrTPQwauai+N0jtE6iFP2VDOkybvTasGuGVnI/YKwB6Zsz8
2p8Y7ty1qgEAD5NxGwuLybFW/hAa07c5o8/DrI7sODiyNZZk89F/PnrTPmd2m+XsR66LqBB5apdG
3tUD8XAcMMT1GLfadIHL5XecbBDS/fFoLA/67zFBGiyyaW96RIu6xHnRkVC2XRh+a1Qow9tjmaQJ
ecXhHitcg+Kq8Y+0MtWPTJf3RDfxwEraz9pBf+IEYm0xOPVHr7UlpaoapuBWq/ZOLzcujiBE8z5e
+ahXqwRPI8DD/qmH0XoYY7F1YGYjGyWb0arU4udXx3ExCPNtQ7ttyN418Y1rBURiR9uBTAVvS62B
nrpXYkrZTs3ymaYQLrw5NGutiJimL59nNrgzX6/DHTunWkBn+qv51ZvXV5fUjqBa0DqUD1AROVKz
uNJzgdfOqQIMTPH6V8eifXSXMXU6zWpXTNlBYu4/Ph4ijusZgYDDJBEHlSIxXUQ4uRn9Opjvqyb/
XdPLx1oUnYvW7Y5lwtXRcvK/XtVDPIxAmSI0e+g0QFHp2JMYyLwdPJlfo8NmzeCo0rIztY5fOM/j
ZYYMlpEMlB2unEdP+vIQZVO1iuLJBOFZ1kddEy3svbEP7OUp8nhA8qVyi/lLQDntcKTrIqMhZDgz
oyX0OYKOqGL1s4v9ZhuZ2QvwVGPNcQ+vKZXYhrJJJeqUUZWF4tIwcCOEKrJVZXYvpyYEtVU6QZvo
2HXdI+pgtWUwTokIk/FJjNaOo65FWuxYTpuMS9YC+VSbhJ75rVb6PyOZ/66I63S190qB9J9Q1yiY
GiKGNwwy2CVdnisHTK/t0bCieGvG+js9ysPRtBu81hB3nBiRsvaXSAhJqFG7tRjwDlNN450g3L+O
C+046SOGIFAvyG78IGT5plukNXpdb1eJa/dHEoY8c9kCK+fSL0Nw105xl7aE9lQfrw1SbruHuZ01
9X2wB/OtmjsyMNgoHBaBgye9nhKDKtzO9fQGQsUKHjOSua2aE8WCfKzr2Ugm/aqJPvsSFQN3jdOH
47XasTac11gbza2ueSCRyul9ccUBSO601Sjw34La3WWaYs3GxfM5uQzjDf0YAScP6MpjV+RtMPMz
PuEug9vUjv2OJwENLIYDN5MWZGsl0ekJLh3V8jC1kFS4at7/eV6aY8cKatGBYLtvdjJcmsl7Lfzf
TvfeJPGdEGu4mnv5AwybQrnw+1UJlkIUurOe++zvSBmIjfEqcDWNVRhy4Mq0xQFZGNNg27lY3kKK
eivb2mOOMI8ab4yZaREc+Rm7Zectm/HaSioORQ/jAAzKcOsSs3J/cUwBHbPx2xboEhXr0HLvKI7r
HEr2UbP9H8Ksv/Vk4MVbnoaMA7D7Mra3ORq/GUezFHg1Fxw1fGpl/dH+EvG1MNx+o4VnvaXqc+iX
S7X51ujtCySGo6aQZabhXgvw0DhfY7aE9VIIAkYj0A1oz7Lw3zLqu0JNvMX806MXQ6Cw0mzv+EnN
9lurvZrhumFQl9I6MN3oj0Vs8i0m44hI1zMR6jnxzihkUu4g5cP4Dakr7UhQYGjruA5KY5IrZ6qe
RTYaVJS5EaYpE+svF1Z9RVFNPEcR2l28UCeje2Yu5Qyl0a+LlnAgtOiZLXxKXiLkJ44vkb322XYi
S81BbA2MjmdfXyQN/eg55aqeqEFo+/F36jAAhKoWd4FoGiQDreSrj6Ognqzi0MwYjRqHtDwXIsPt
1N6aqJeJI5uqVtaePGKP0lObYFY9oqKBPMfSTYtdvnVTv9wPin27lpJrkuX/LmIiUWZEjSIJdMUl
H+kLfWCtuSmXSt+/JK73yYE4CgD/PwkWjCOmp4QTNtVbURNBmzfooc5Doogub2+kIlk7gLwoi9fT
EzOUaEPJiOSkpOwj1YIETScdzy/sHs6TaHg94U6rOs5OTAhCcqweIZ+s3HH8IBw4bC0xvdfLm8Gt
Z8MDUrRqtWdOCD0Kc/iks/48trvHQ72s7QDLy03qiJvU49Noxnx9YdUCFsDd1Fr5i3Qcllgc7Yhq
C+/LjjasdZK7ism9MB+OFRPq5bOVId/3OFpSXWXxhGtBQgbm0Ff10VXXeReAqGq7f6q7OYMgyQs9
q6Yf4r+4O5PmxpUsS/+VstojDQ6Hw4FFbTgPoqiQFJo2sBgxzzN+fX9gZNaLjMru7N622XsMUiI1
UIDD773nfAcEToD/eG7xHv+6Si8/+e3ekH7pI99a6YZkiLEw3hhgFmszz17GTxLIhsMbW5YNoUVs
fEu2M7RnXX+NDX+fQsEsSXmIM/3I9WrY1m316GG+hNQQzCdlwpswBaT+OdMXvNHjuo/7V2wrX7rA
GdfRNMxrI2X7m1mWTYUsv3rL7gQVHjrFtcwZqoGd20Dqxw1dCPfkI20/1gO+dkvIfSeGF6W4ZrCc
E+DrJ/TjPZxEdWoTnVZW9jZ1SZ5RaRxsUs/n0pVOgMyN3gO0Yf0kCu9oK/qY4yz3t+s2DazuaDRf
pGk829F4DZcjxZU+KePOoRL2Y4MOZ68b7a9xtM10y5giaES+oH5G5HY7yKsMJ0tUgrJ6mfoYo0Fc
3yfteAbUos62GW4nWduPss6Ifyh9lmJnvOMv2SIEGJ6Dfriys/1EteYudqR6m3mOgTAx/wkJh25C
026Auqm1ntNXlzOp6pBIwRK5DHZ5aF8Ts7OOczPpdY6/DCpZT7SR+QM1NbunApMGK52/j3qaeYPv
P9WUgKjgm/pKR7QmoIs1GdWxBeQew+Z4Ap+/T9OKVXBpzEmN1C95rmID1kIYfmKd8Gkr0sYgQCtF
ACZKwcooAugbNd6LJsF53GqyJYKCjJwMCanhIC2Vlb/HUJ4eAhHBBIgne20Zxq7LlHk0AerlASH3
Rua+R6mbHE3BJkZP156RyLmOXLoJKG66aLi2ASIANiZp3X3x4/yryZ945bgTmkiBYBf9BilCffWR
O9YHJM5UtiRXl1hqzfhrLpCwFFOLWsA1huOo8ChQsGOco7JGcEqWQP9YWMORikdwlVzFnkmubYQ3
nOtjDk9kNLgY6H7DzvkFL910EN13k5iKRlj+UZZoYap0TUqFeohj3rxWJ/VeZHoBzcTPmoHtoZm6
Q9L74jSoH37hE2RoB0dFLbmuF2SYV/ysCz99u8WaNtnRasLkAyiWlwbrmB3kAauWvcNQ/MMrG4es
bMKooX7TvffPESrJlTOPLtCOEgOCKLb8AuRzOjTIIM4s8ChrwwCU0AZPQ5EZQVL6tvPCQbC2ZxpC
YVOSE7oIAxDIqmUy73sZWtg0OFjtowlxcWPUBPYlERs8QvWWrrMZfJFsWJdxyjfHS7yNyYMBIesc
BdM+bV0WXH/J1jDhkRvBwAmeHT108EyIBAC1aQjoND3VdRwckWBh0U/s5h75+0MAtxJ76irzxHfa
9+rBBZhPKXVpZ0EmX1Aae3yRe6xwNN3T9CoosFXmOBtUsXsWqPjgFqVaU0q/Zd2xTM3vfj3Qm5Ag
CyIPSTvDL+LCVL73aQyxWrFLMWMMLhcXSLrv6X6r5+k8jnhgbI3hsMbYOqKBxk+ObIyIy01Rg8pX
uMbWrdLtwZL6R3+ZMWzT/6szv19Nti3WhRMzLMemtzUZoO382P6w6mepJcjEAY0CQZfEZusR5Q/q
j63ZoPUWNLkKicyFvGzEFVD3k7RmoIyEIXMPiW1wOUq2NB+poBQcFKYylPEoavuWzGlrMf4kOeGy
5lKtodABQRtrmBSOWbzpEej9YqZjFdQV2DP21CFVhyXpWbBoGDbDpibJvnpDPWHD4gdTCLNXFZ4k
K/ftQ9RU1Rpn63eXfnBlAqAg2iUIk+e0rMQZTM1aVgb1XY9lpjKosLjMaSQzyMGIfMWzQmBxR+B4
9UiVx0XaTKslLWIrbICbEWpmO0UHVDdiq/BQhdmQr6M5+5TRKNjIqP+qa/U0t3W/ps2/Kcv46F8d
3L40TRkb0XcE89AdzTrcEeVTn4rG2mKETA5tB+fNT61d7EPHi3FkprZswMjx3gVieDTqAFY4R0eZ
qBOD0RT8Ah5r2wBdIPKjgjS4RmeZEA8AESloxDdGv2AgSy03TZzRiLHGBxNIxGZ8pMKpT4uyFY0J
lE93/iCyol8VftXS9BrfnOKCtZOQ2tL+mg6y2rgDVvIu4jzPiv4d8Q+wqVb7+P68M4NgjJj4C11e
skvd8RFWdsdOb0SGtHyVwTHtXVWUtNpQObVFqmkFHWNp4GDP8oc4bb0T8xuH8MzpZ4E35yBzh9BN
L4fVyTiCWnUjrZALL3zHnRWE12QgyMxvbaxHFhCk/i7I8fiDxiYbmaMV1MaAk7Jg0MzcYhPMXH9p
pKzKIdsGRvBeW5/yNp8/w92YOaKwUwWrwbLEDsRxuW401yKVmfR6NRL00fTu0I3JDTPxkcwKrKy5
85anU7dANRC6jE9BFlPcK8LWxiZiupstR0NDim0EwEf5KO2GloACM37uHPHqMj7CDkR/BZmoKyB3
+PFnDLfzDokGZTrHByIy2XwCREIq0zASPYpDp0qdaOdZZKg6/mtI+OoGy9WO3KLo7Ng1VnNFjgxd
/LZxEMZ0gVwDMlrNRr2ZBROjbMKiNtoh2RVm/1CV6dXXsK6F4LBxITMg7quMXZVFp6wewvsaI0R8
Tx74N5lyuk5l/rlsCXYwe+8jgvW+C71qlYUpwfSzWNqQpHfOlBY5mBAiZoq0X7UUb6dAxtuyOreM
4iOL67LHKIz9fPSCgypm42EFa3AWR4cwj9OQL2fiyB6atS9kFLzs0Cuz69tz6XyGsdkesWeXJ73s
rm83vx5qCidnspHoR6jPsWclNDnSFelTELlI5M5Pt5ubUvyvh/8XH8voYqxaCk8igcmCcmnc3sT0
fQyKyRypMyenE/jN3CeTkjAp/Am1EfHbdTKc4rgdTrd74X/fuz38Vx+7PeWvV/yrp9j24nqKFIgy
EipZaSoMB82SNunF7jYQIN3MgnDoaSJP0yAuMMHnQNJA/dke7O/Y3+prFJM57zuJXtmVe85d9O2l
Y+Y7EsoRC/Asu0dm2mIXZK+Ehqg8uRYYY5xxW3KC6RYOfXzHkbdnibV248SepAO0cx0M8ufCDMip
mswVilImlbQ5FKPald1F54DPTyG6Y3Qs4GgONNv8jw+RCO9ipz9ZM8d1YbLMdc2ktk7V7hUsgJUl
vgSx7DZkgQabfKCLJGJWSanZQnUrmu/iVPjWu8vScfRJ4x7lR2n5D1Pg672mhF+G2EY3fLVKR5x9
TAOiZQjqaPpC04D5O7zWXizpGUrEjwS6rSzHJZKZHaXjGy+EVJqNRwSOeG/F9IPmKtxB0/8MlA9W
lJz2ssH6ViRJvOpGdDVzbdlkte6TsrPxVVPZA0f4Pk/xhb0Ll0GzeUEPTV96ZimY3PSe7cKWyNVk
FQqdbCPRPWb+2u2NR1REcsMv9XmonT1VOpYwYdZrkvu+NTQoVthfx93o9RkYG/c5N0LQNHifN6KL
cC7I/irnDFvY8DRmbBxMBfZxyMhaKEoCrAl1JIS5k3s8/eokZaVOfeeqk13gRjJEx56Xim7MsFfQ
Lho3epxcsEz1fdp1xqnydLf2O2dgMPy9Upy4bcUXLJYQvGKMaWR9CujAVrqtz2Q+WcyqVyyaXb0F
sx9toiwJiUvy8m04Zp/mqXsKPbdhvG71m7onR9IQoz45WQVTYQIKh5PQPsaMW5KIdip5EfuEVZCf
jl56lk17rzZZUDzr6MIBPk+kTLZJNhzspcbri5J0vr6FwlejlfAK3gsRZNbZ1vMrheJqbj2xDTzS
t0pocmWZoPkexeH2+4v6Kh1NC4W8d6bldDInh8o7e9VJ8qBG+YBf/EsYvpBQlZxdszSRJdBYpin9
CEgVMQDtp9sX8kC0OvxOxkDLOXSMXUvPoA9BAqDbIHNyphdLMniAms/1T61h7bPRGw4VNJlDP6m9
VObE0Mpiqg7JlzQTmd7H5KAWWcf37enpE6oTENFgKP+kK4MDh/0wGleq/8Tbscl7Jx772tm6QZ06
9IQZsX1LSbGKcQcr8dqOCqeL539pSpIcYwdymH6f8/RtrHs0jWNxwLP+Ln2QeqGIu6eexFpzNsNT
B2pkrRiZYSJH8pxWtIr8N1F15k7LmOZ+NL0nZTkx8acf1cOP2/qxzx/WDE1MXtUPM9P7Okzixw4h
w8qsSNkaAN8ldvSYh0y2ujl90a72LkbKfp3yAXSbCfFDufE1S+KDafjhDtZpeIlbxyOJHpekl9F1
Gey7YvSMA7xFJo44zXyMDmi8w6voBOXMF4eYtrt8/pKjL5oq/TjSygmYOJaIOnbNFH5Klypq0EVB
ZwrdgsvkgbljjOtoeHbh/pASCTS9WaYORel9BSfDhEt2+ZbMb2iWy+HXKlr1XsPbHkDnWDNePocW
dtogobuF+Rk3PPuMvQ/aIgwc5lZl/BqXIKIxK+ebm7ls1i1XMZI4ZlY/i/VPONk6DtABdw5Th2nc
pphX1vgu4SrHJF6baGaY7QzvvReNJ9mNw68bryQnCgd6sC2j+pKLvt8LJhGuRBSUVsc8neOT35K0
GZjlp16oY7sMNG43XYlARZmGiW7QfxkTYDL4DnAeKigSsh+/g2vRa9dD6lx185ktU5EsV5Ck3dhW
8IwLj5A0G0VBT8P65HQmbaflZi4WX2XLZLFbDGDCil7mkudmzWKjc6zubOVL0VND/Epymqu8BgUA
hdWypjmm9RMENdk9kf1i1+Mq4tA4eNAywN3WFxd903tZMsErEZrl/vhaLxPsAjruxhyS78ilwmPv
lua1b1C/686mGRgZL+gVs9mPHhAZt2uI6APVRWLvhobUUt8ZmQOYMWmdbk7UmN+F59n4OdGvp5Kw
z04TOVevZaSdz6L+4ZbbfJ2qPljbg+CqIt+GjkGxaSLGUoMbXRO7uqN/nu5RZOTsy7pLxk9fe3lB
7Lv6OjbyKbDD+d0ogCHoYfyRkdPtPQxqDt+JeicbzFARExwCxwY3bjZM7V4sUBrxTE4l3NZNN2EZ
mEOGqJ5VRm9W573LQdXfp+ZVhwWBP+ZD0NqgSZpBwVaQP32NGDUuAmMFMjTe+r1FbZgj2JJ4UTYi
BHwhI/8H2bboqFvQ6xMywKCY88ukkYjWYvae9CIB94ra/RDDsS2bh9ZUjw7EkY2qA0i+rrtzs+oz
PSoGV+niFsjmHcq4Lyp+INc0fM5rQRs9UpuIoT5nBiubruIvVloHZ+Wjpmxb2e3YZZdHFSAqSYri
qUAjV/pmg764MSlnq8cB2ajtyf4bALOBS4lXP5dheYrZ2a5U/uhMXYsbed5WpCacYiBqaAUQdk0V
MFLbhOkKfmflhLo8Bi49WGv64YFGyolMLZLB/mlV4dGtkXxTvDu7aOCN8jqprh0A+yNLYbe3UVg8
4fmizsXT9EMFBzEb5WFmh0uWLiFCQahwzHTioVZItceasaJ2HIzmWCWLobr0oZwfOqcL94kV0gKm
3XZxHfNTi1wa+XKTX4IqYboa00ztaxMrfNqJ98aaIWMklj7pZUxxu8moCU/JK7C/8pIDZrtkdeRs
3ZLu6q+HNPL3TQvrTLJXmex5eHDb8C2c8HhlLhOerrQwmfqEH3o9eioIvtvUqBabiIetOSRjz1Ca
9W5MtmpssWv6TgvEqHnTi108UMt7XtK5sRNh31WJ8Vl1lrelD5Bv2/Cn0M5yiZxeGAf11KhYynsb
tbRiHNz5jJvYsuKOLhNErul8akLl3/foAWQKpTyckgf3aXASJEQKcJNbdAgkvJFQ9lzALUGOiXmD
LbFl00sizmhVsBgfjCx3t65PGthvPseHX7j9/8C891BEedv813+qP9JOmNDYCj+jhW3Q0pgH/0iq
gTubRmVLDiiwUkw8c2Nd4HwS9dN6n3i7dlBZSV+2Zd4C9sJybE8NV3Em/3OOKYWtFGL2dIpA77rx
S9+4bHCz1AIlHhkH5CvA4F0ng7pVyr9boWQaWuuiJmkyKJuDM8KpntjCoxhInec29Rq8H6SRyAQd
fiEIjgzgiG3pJ4UHq/Tf01wOl4YI0KPVyeuNbPTXjZuRiZkG3XMgKuZaNvukHgWcOZG7wHyNaOnS
FI+d9vx/8zbaf+RfLW+jK8Xyj3Ylb+UfKSBDiCFitsiWbwf9vYRV9A5Eul8nEjoqphuHDkcfvc1v
5dSg+dGp3NDGl4+oHRVykLQ4dnYqH5m/Nldtzzs0CxhY7Az7C83uJ05czDidfjanBp6RV6/QlwQP
YxLD/oyAXBWO8y0VNQh3EYWfLGyISC7Cj7RO0RSNc/Yi4M1s7GLJ7rBDvUb+6d9r0R3dcarOSEIf
Wgufnt1Ux5a5M/uzRry4BLD9m9AR+Ucw0vIGedJlC0iwiGNr/UfQApRcvwjRBRzAgW/GPOuBZjV7
UDT8urE1sZWE4IfiCJaViZQ17Hcxx8B+kB2Ecnu693PPvAuZUOgprQ83A1sM3uFAlKW3BXAerL+r
MguugMzGefqcjdH9aGbjxk/QMhp+9m7Ecf9kLNS24d8cA3zfP8Drv345h1/QQS5MftA/g9fzCRdr
3s/I3p00PSIvpX26GwoZfcBzwgIZFKRN2fwhmF7ZO1k144rwFOOrWwmuXQWbYAiJBztW6TZ3GbYy
P+1XWKbMz7Boh40GxnZIOKxWzVwgXmFiew2kTn+7BzTgnoi29n7q4nxlWEn7rWeJdIiRfXUgUO/c
PeKf8YQrV9zPRZNvwF7pd7/MoL0wjctH88Vs4/eIhM7P7G66fYoD5mDrznpMEYIDs+gRYkI/QqJu
vNL1cZ6wSiSk20T2tqbmWBcFKZsVc5PDlDpHR244c8TZCh9q1wLJFgj3iYveCWl5tx6qNLwrPSe8
p5hlQfDxUtbx6J8h4bwCOO5/9Ay7fLv9KLppQuOOFNRSj22PjiHRqloJ1dpPJb38fZmN+cmloCYh
ESMp6MyCXVLvvFVjcRX1rH6wtB7ofvpnxxkx1Ea+v2o7N3gmXSTddkI599jscFwY2QHTZcR1gh5k
uOO6Xe9mA4vKsGvmsnnH9oZwvDly7uLfHTzQd4D+crvncjTU5VuuHW/lIVJAi2VDsVcZ7PF62qsW
KWYfWxplVSu3KduMkGCtf5M882cSH2eY0pr/SfEyTS3+PMMY8ESGxJN7uFHATKTLktbmRfevaW89
RNpPkETWzpZmonVORVLQ8kuCAxJ6Kn53aLf1MnOMTOtrpujz2szu9lD1PrnmpJj0QnSePewdVoNT
oFtU9TNASN022Tqb6EE2tbuVhUf/3g/fEbYh2qA7uraz+WK2PDN1B3WAm/9vTr7FXv97mgy/NmoK
XG+OtImLNG8ZY7+FHhiqMubO0uFh1sUVmKp1taYoWIOoj+4D1Z2z3CKTPMifC8tDJt+b3TMVzdUY
OgrMuukeGhuPZa/BI08quBh+6izNSolMBs9y2aP+DrIe5eAihJzHLwL330oaOACDOP7MSVRuPGZi
Sd3cOzI8WYU60I5OdunoM5/WldqkVqZ2ldo3zL82M+Osf/MW8Av/i/fAsRVZaq6g+yj+CPKA/1vi
CAYA1Vtlf53SwL10tWReZr05um0/zYETnqog+kY2Of7VqHwdIh+qZTDuHG3SkMs8Ik+Sa9uLp3RK
UDFnlnwGv2qvqjyl7xuNZ1XV/asXvfvIFB76of9ajaZ5sCAT7WLDNl9krOHAOpxpTYxfZSqurfSR
7zPGDov0JWfwdp2j+tUIQLJH0E5OjVF3T54++X5ePnd0hDYQVctD18GQKs3hCuZ+vBuD6cM1mx6Z
abYDaIE6XDkvzRSra2vZ9pX18i21I3PjWILDFCbwI/ohSYBYc29VnaI0zLCHDMalw1W0ngMbTPYw
l9eGUc2mnazLTVvCmn1sIIWsenOEIzxV82OpxCMYxOLcVfWjlK17NyKIeswoBktvRnGMXhKE9XA2
ihLPyYL0dDuFm2J2993snVuzYlQwmBFLnvtJiS7ZGw5AmrANYPgbCFKxKQaljQJdl+6dpRrivtDi
bUekZTv6H9/15JlwOclIwAKWAyhJ/Yc0E1c6Duk+7tN6W7ooiZs8qLcR5fvWFBkEM1cjviNQeRdZ
Sf4AU/mA5BT5XkRd7s80u5UIEhBbQ3xG0w0qyaBprkLX34pKWABWEpaCFzZX7P/SJQ4lxPjcfFWi
pPM1k6kTzP27qWWzn0NEKDgj2ft1GBzLHJJCH1M31HP4s0rhtabGRSDZug4ZzVEbh6mLMGdVUXY9
1GnnbR2t5HacaLhEk0gYredoATVqiykyn/GZF5/ScITN4vDK0HfYq8/uC0qxldTUfShMnbusm5Y0
Ed/4/H/eIQvrj6C0ZWnRlrYd4drCdv5HDm0oDBpDPXgvpqkj2buxuKba99couq3VNNvfe4rox7yM
/c0kmnRbajs/DaH46HMdQE+gcWcQGnEpPG98aAwrPHYel7Us9J6V50aHGmTBrteDOEjpvLYLQK2c
sosCRXZtJwPpXtUTvBem7b3nQ41XbkGB9zCGSfiwjPs+sSHFWwGHbhvlqH59hvOuacV7tydINWt7
XhfQThl1nnIVksnFISJp3auh2wxYpS/KJlwjLIRgMlx8YWxOp9otLkRalaj7OR4jJfS9lbYVgeRR
swsHkPGTwLqdTe1rNlj6YUiircRttvj0dhB/M6NrvumpOUKoWSO0fLCsr7Qv+oNRMC0v4t3MJuJe
s8PlSjIMB+Ah6E+ceDOwIG9hTzcoJYH1mJk/H6QTPLR5jOSGEozR3HSEe6E2Nx+80mfp0NZL/XI+
ZHRsVqkzeC/YaC/JVEGnsD8BGsTcPIFfCJWHHbDV1QH7fIgzwZNbGxs2cCkIkUnO1hxh0h06zLUg
TGaRuZ7qFGXMgDUJ1nlg7pCxL6K2RQmBuBq9i3qOcd6cZu1mpD6gxYyTYj54bgLjET3IDLZiaweY
8VBJktaYffMShAFQ8VeC5LqzRZTYr2yl/2/pPEtO0W/n5OZL++U/fuQs0dP9l+zHf/3nJYKoxH9l
Gf0TmufX6/6O5nHdvwnTFoJsSM35CgXzv9E8nvibY9uKE4AL5j+YPOpvwDolCa2K745zkRClfzB5
zL/BztOCJjxDQVYe9/+FycPI9X9sTZTyUL247E2kRyzDHzVPpKNKJSXp7WlfYOMf2o/Odu69rEV/
lY/+yRX0yoGCU/yQ3xZH+TEY8bGpNsRwbqEhsEs8l/hWklq2ZLHNVyzT5MIY5ZcU2f46EN2PMWNk
WwQQkrFsk+AUDD/7YuELTiWLFS1AHSTzDjCruZLxekJIMum62yLiupfxmzkVu8Sy6NCN1CkmxTlp
LgilWvmzhl+1GxXW8SFLz+oBuipj4bL5yCqo7MDs9G5iHEUPH9fPtyBE1N269pOTjwhwIrAm1LTJ
husNnh5O5azHjdKVyR5eC60Nly7BDSUQJwzUZiPPd3GYIaX00/vEUMnDqPAp2jPg5gho/2pOyegT
WfDNqIV3srNWPtNdW1zF/nso4+jeK3oqID+INq0gDQHD7HQX6xlJXd8j64yyI9GRiODzRZhTA2vY
Yvqn/6cD85CMDTkikeaHq8jVwUZ9cP0uwd6btheLFOnJa5u1SvrL1FB8FoCtMx+jTBrOT66DyG6p
u59c8+vYF0eiRvsfNUENc+NDJe3A2HtcPShOQE5CXN9Uw6aCUk19iOIoGlk9Esd6yX0X86eYFt8n
w6Km5gst1kgDMVrh95iDVH92hwGqheYPWspw2hfoLY5LYIaajfTOY7Rd1HxhJFmSfNb6i6R3env2
1Ib3CmHqeYwY3KUALGwUvqXBKIMvGGeMHFzTw7HuRw0J4jGyrtLwDhP2U9/DwkNWM1tcKU5UduFZ
u0EAajX61ocqPrfLjblsJm43DUXFbw9vn7097/bZf/Xw9gnfjk20uvbd7ZHhcAXI+rGgKGQ7yLz2
n77H7esBp+Ezt7tzBj6uCpzH24tvN7cfgyUbhdrcvVayyRBC/9MXuX1NJBvo/1pyym6v+t/+eLfX
3j5LjpTYuvjHV7dX/PWJ28MgDtB33u7+9vP9eqYxvyiH0MgAXwEorP9+4m93b0+8fZuZlhXZsiXc
5YxCzS1ofiw3jbBadFWMExyu4HeYepaaBvUy1sT2pDyV7GQwMsu4g0yd/HZjkAh2p5dhkkOw3zpI
7QWoyMfGgWAw6e91NbzfXnP7aOeSxSwp3LEr2Sc1NK+1mRbbCntyvZFx1Rym/i40qgtTNyakHoeS
MDPjzmenfXe7J8PM3c6+ScsKEfyZeJvT4A3zEV/usG3Jvc2TIluZ4uBks8SQBcjUWG48FVl3CPMD
S5YbWHmvSpvEhS2fslrLOeimv/O1MZ1zQ/FWO1aw65cxGhJT++52DwgwwtBpeqTeg73EH9jgwJqt
WCG9MXpsuLyHf31Mh0yHOrM+jcsz8F18qz0KfWJp2ZwMzrnMcuccDszDRIjZ0V7e93kMZUFAD4ke
TLRzL0YWg2GjbEAizCl9+NuzbjcmuUO/Hko3RBA1JG+WIwsWz/TL4GOpkhlQb9+bcrYS3cFyPXVu
LP6fzOqw2A5bEYCEtvNvhKInK1nhnkBiQ29cJy952Tp7fEKURkQwM67OEL11bOflXIx3GiXc3US8
BrPG4jnLp/GuWG7G2CJiUoAhVsszrPph6GfgOKz0iCnD+/AhgrVB1wwfhtmDBxqj4hhOeXgXLzc9
9uNTs6Cd0Isz1zOQzoM7yOkab/sIQ5ETJcVF5h+ONNO7GQjdgPi7bhDMDERM3RmTmO9Mv57vkHol
x7n0T+hy/v7xeQiqlWm78e72tHg56G/3vlb2iSzX4o4ScDDccBcFjN7lEqoCZq5rgf9aVxDz/bFs
M2dtuvVORITg9H2d4uLlJwmA21Ahr4j6e2LEh1Mts++mcUYJsAzii9YpN8pL5DYvkVxII1D7UqqX
24FVS8iwTogPliyK9FLZRXaZG3bnZIPVu9tD22ia3UTUMTUku3jsVcUyl+1QO5KvgsUVb1bwiczu
hxrj3LbQLrSnBCVbEjTtWsZlegT6gi7SwNyJsURctSJcVcr0NYLTcJB+fLWcUBxuDrVRMaVehYur
YJzmv9uRJh+UW1AP/W4emPNXrURUdHMeDA1UyNu9Xx/86zHFJnOlm4bp9vk/nn57aPHn2XmSdKLl
ydpqNc4HTHV/vOC3L/3rbg4NE8BduKPv9Y+f5Pb9bt8eHxMfROpcrgOHsfVvP8Rvz6/zBpsG+YDr
wBSQWIwKWuntxjU4af96ePNc/fGx22e73gYWZ8P1dfeWISyk2qaDTFrfS/xzxpSOWyI7OOGcr1Ue
fMWJX23MrPrqzPoDBmp/6RA7beC6UXTPb8o2cdIF6TEdiUFXNlnYZKxaG5Sne1T1/aH2E70pEYYm
vUU8CHiWLXAbCLNpOh2zUrwaXo1XFo1ZM1MSLxPXUARrpcvH3gFkk0+PrRiYAQ1MZAMjvBqg2LrE
3iRqocUUAvJbD4k6ALOEeUVA/yoiVok5PmYpYYaRjy4SM4z2i40QJy9uiBMb3OpIR2xj2jBlm5Yv
X5BU49AS2TKbfBtyprRGGGvAWduszsyLxveyrtrmWdjEFiLi68HYcF1uD04hyUK1q3GbzO49Uupd
kiAUZbj8kZVZT2wraRLB6CIMSSyyxUS2KYgw2bhkDt91xFGaLIQrE8zeRhSotWPzCHsA41PfeDCZ
+2btaTKhVOEfk5Z4M3NgeOxX45G0aPDgEU5FCyQk8UOUUgU4/FD10wo+50j/gpq1mFEiuA2j98ob
K0gFw2u6CM78BUyeSP3J4O9QR0188DV561kSmJwjDaOqMORNwM5R9s0xQdACuqFBPvUd12K4y8wn
R8A6COzyMi0GdCtr3sBfk6/m2z3tiwSPoeed/DSrj2VNvERkGB46+OS5tMgJHGeozu3sfNA9Cc6h
WTc7pGjM1HznYVJddkeGy0f+ojv6j3Na7gejaNbwKN4axweSMAJr03DmrbHcJKSD7ktnXEnQYCt3
yIeNNRhsKsalY4vZ0W3KD8tEiexdtDs80F/yEcV56VFM1noeEvxCSYl1AAOc274S8/4j7DxYA021
0b5c0zJyjt4sD7xj8lLnwbgyz2Lu00vL4dhGnkm17lE0pPCgC9AyqSoRZZn155AegZfBJCp+artG
KoQT6ExQ4zDkX4rcR+xuFodaYSIBoXC3dG8QGYSX3EzRR/EOoj9at7mTrLyoB71Yg7WKevIxmOJV
Qn4w2Zk+OZK+apjUl2jgWEJgesA8B5Sw5QBddBK10T9lWGX7SCDodtg+z3TlULbyl8LZuBm8z15o
dNvKHhXyaZimUBz3EYh0kIw1GjTgFGGcGaiqc9SdwXiXDFoi9PD2oeJfz90JK/gsKv1ixzWnlB8c
GGvLQzdYhxCYyEkXJNLn+hJMeYXf5FQTzrQtRHGFL43boz80uQpWdJ3sXRbE3aGTw0GgdZWYGMzU
djfSZF7gTy+eaj87MvoyLvOPkYw4xOaW3KfdfSVt1C0ty4qKEnYgwOlBhabGhmxUvTUN7zOqDDKK
Mbz0ZUqfEVjYHuuAE/Peznm9Zhe2VzmwCD+jBmSoaJ/j5OqIBG4Wcw6iIXMQMWB3RlI/KY5iTsvg
ze9S8zg049tQFRVhoe19SGbNXTeW7y6oQWWSlNumLdrPgdm/g7LpyxjW6S4nqs3Hrb/JkL6u4rKR
a4V8F3sObr04NHcqSF5Uqo2tFS4zhhI/BHlGNlPoCeFtbOw9yIM70wzLTeQGFkKZ5rJscchFWDsq
RZpCJMOqQE98ilDFF0Gw5A5N84bc8gvsfwxa6zox+p1YBCLtEDwSfOGSB9Nvy1QvpibMnYjY6CML
fXNoPfwv7s5suXFky7JfhGuYHHC8guAsap5fYIpBmGfAMXx9LShud0bFza60eu2HDFNESiRFAu7H
z9l7bW11ak00raYPDOwlbVLpHQRriJaaCYUUSjFDp5QvTSjZYesdpf5phm54SNwCOjeAXN9GArgr
hxRDBfQUCHJNbBr7ssuL3eySFqTxaaRijBCr1D8icZX236SFydom6jcok+mdE+vku8pICc1grZL0
6tbSLjwstYfTJMQfkFqYSt10Y6aEGeEy5VE73boYA84Hz1HH3oPLMWbjfby4b+Rawd62pfSZ8WSY
y3EP9036apRtj+wRUDz104Jcg/rbjrEv9ABhihzzirS2Am/9TmmrPveEaTB8oHuMSOy2cMrwHM6R
9OfI/oxpYeCfoOtspQz6YufESjUyYnqz1uD5POaYrmHb0Frm/9D1CC9gaW7e2pJNye77TzyVmC15
o3HUKDNAMcz9aI6XWCOMZMmTxxba05bi4dZS6BgTvfgeGuyAnqXTWYNI1IgiPYylIhxVEsAi7iBN
HS3CDux8bIl9GAImlYk/zBhwio7JuFHq11wFV5YsbvRE3pdjdon0+2gcLjqBICjJNcLJorY/lznL
iW6/Ybx8JlT5sDgGmsgJJ3oePYtFOfsSFf9elfc1J89GhAnVZl0FNd6xNW05NQzCyMhp2c6l8w6d
td+seKfUgOjixd/NtKqCwUbR5TXJOXRp+qPrTcDWbZrMYgDg3HYdWHMopshpJNLo2ah3t7WswN4x
kS2lfpeV3H607McgK7sfeRkdsPYQsjqJ71CJ9Xtb+ykLdRi6yLufGoG3kNOQMyHfBIZXC/XaphQW
EqC+GVH5F9FHOXB5aRk+tiKGa8QRp4LgYtakFVYJxhyzLQJGxj/Hxn5zevomLCLT6s7LAHTw7WF4
ziv6WphY+RA1lx4pWQlsjGXgKJbdes2MLiS6aofczyqN39yEgGci+HxrorFlWuVjXNK0iTBBLD/i
BVosTE7kv458XZzaOFSxhu1uuakqPtcYj33EsQEc2vTeYy1HTDoTJAyDPZ7uk6bfGFH5HaZR0NIp
R0b1VCMFhMLZk/uIzo+RBjN5sJQt2VFpQrIRuWBAQF0sIfNyrcI2YdxXvZf0aEo9u0cc9K4JIheT
voZKNbf7fm4FnbjoSaY0qL9KLjND9oT6L0LNyOk0X8++i/CaXeJJtLBIuQy5K0dxQbik4wvVqp0n
1K5xYHIw2N15Wcj6gbLaI35023bLC+qg2lcOR6BJ7zZ5X3s3QPf8LhfWWbkkeFjEgtsjnr6m9Zb9
pEIv6NoQYOV0M4+fwurb3VQAbh57dINyIRgVxMDLgA8e758NhkV/nmOmiBKnUZ8OzHEq6xxZJ2GR
mvmeZcilPaflbW6ZKdjybE5jiTVXFFi1mldv1QsWwv2p9dXPyGTZhD/n+XWcwA3oKrBchVnt8vC6
8sAdzgWtDg11DgMKTp9gc4/Y3O0aCYJEheqHEsoaBW9/1d6l3aIHCYr/AIwUwrMF+l4zkjnVyBnf
y+Kcmzp+Olh69V4722jJQfqNoJRhUmz1wmP+0q5HdlfsK1odZM6BkGSfxIvJDc04KLoZYQxkNUAm
cLEPyYCIrtCVPyWRYGGbkXqWZAt4qd5dUddVmfEtpmgaiMhmAtSKXdq4jLs5lO78xJ6WC/YW5A+Z
PCV2R9+BX31Op/04uC9Z6FFdm4UKBlhf28y6MvIsKKQQp2pBi848IjkCmL/oWvRUVoAGxCLxB3k5
SlAHTYuYH3rVJey0DREuXvtGMxztBamR/c7OzO8DnRnc7Uty7C3zeUTywwCPPF/IfXjFbnLDhlhs
lOy6w9lLBzZFLbr0UY1sDVUD3EYKa1HZW6turkwpwO0yIo1IBJ4nRn1jNaMQRafnq+ZWmfG97tlF
IFOT7WrqH/XoyjFKqBgdKvNuwuhjrtMvU8N/6w0oeLEjbmyodCB+Jgzfw0sXYmDvx/Wj4ISD6+ba
7egEjnV64xQ6Rsi8A58hbrFcnEXRXwx0FPTH0aMiriX+6gb9oblzevkyT50Ipqp7rr3xPqvt58Ya
qHh7D2S6lt3nBj7KuMbBkW+NBG4PkqkR7E4CKi3I0mZfOV5Ia2M/T+N9kobMNrX4whTWPS8D2itg
2wUDbEmUN2wJqyuJzjPHHcD/AWCVODaGSq+HobzOO+IB19UCdTmnOSu0Dh1d/ng3KvPVw8sK7ZEE
29oyr6cSEynaTotSOpJbTzN/1I7mnjkE+XZI8x+KPWAkUW2K+thOPJwb12ctY3RQhJDqEUI9K3rX
Lw7yydNkyWUDxJwgsvIHBvkBCSYt+Ujue5ndJ8hst3Pryi3RIzYI0p9FPYxXiPpGiEabIa2nQHcL
gfZScvgiOHBLWE/Jp1gWu6pMwC+yKYIToCpaW1j9QdIn33LqcTYZNbFd2MJvHI+wFlT5YYdBymHp
CBuV4SgwFaXLTeRCA06lws9YYIqZxkcTq2orO7kJscrjLNMeXVzLAUZLDtMdiEh81ctAddQfx7Q4
EBJ1llXco9cmHhC52NWSOy7ZkPawmbuWSJTRFJT5tEiJJ3X3HCuPdh99hrrKDwlZqqzkKwaAzG0o
4RQfi3dCGE7Mn8MarNgLt94A7KnxSN0cqv4RjzB0+5hDTwFc6FyolmjnhDGFjpsyAsiArmhHPOKj
4QD+8pr+fnIT6KoKlCcoHXpxRCfjpGPmK8sAVhjYUQAdQ1fuXAAmOwGNhPS/nW5Y9cE1y8YHxEOG
XGIX23ms2QJrxCPEJmxIlSZXht2yyYkvkob46eomGMYxAht+kGRJstnZ6S4exDsZlKwfueKIEWLv
dd2POarzjcwBwkMHPQzEGnn0m4EppmSeVSk7Vu6hCCVsNrQcBt3jQU3OIwZdpNUDXMi610nrYemv
iSyKVlNfWMrnKGwH3uOSbo2nMTAeODzrJXreoV51EvFdbSzEiiUMj3QdRlHzjvL+ZHTPbY4kAMlh
dVkSDcdq/5rNwD2jVvvW0qQw9Mmi7900W04kbg2ircAHoeXYsOm+o7SfatqAc0gbwv7pLdHz3PUw
8OOJECPiqNCzrzk8XbEGmD8vzXWU9tGlxfZ3Swp6w5xb9duyfS4tugZIOYPJ1fJdbzc7kevsH1NJ
JE+RAkfEUbVXY/FoReGwnXrKUlMvXzqLHvBqNl6y5QdHwUWY+rZkaIRW5S7mE6PHnbLP31ojJXSv
04OYsAEPnnNnN+knmbA3qlCPRBy6W9dh5GH09UJAu51y4FJb66MLJ/BhjUNMb8KBdLGcdmPPyWPO
yeyI6vJ+WMxT6U77RJqXVocOzfwPN5zOWTUhfAvdDMPJZ7qiFQaY/r5fb1L6kQFiRVznuX0aweaf
R0Ilvi0Ka+w82qQ0jjNjOiv0dhjCcWdqyWaI7T0c4wM6WFDNmjvvvJ4r02OkutfdcTem9vPoREiY
RcepLF4+l5F0yB4xXNjAs2q+h5GC1jc+SAXbNpp+YLee9vGsnVrZkH8dDdsSjwq+MOJXu9D7LAZ3
2tWNeF+s3ADxjLSRZFeMA5G64bLokSFA48PqWOPlRvPfrbujnLVbncGs7zXfcgBRrawfLRLSd0mI
7nLA7NZCitN1+xG2P5dXh4KNWIaXBrXMLrVLaI7G1tUjzsDLN8OujO3UtOe49YhiFBwVoxbJTqiX
29x20itynXzXwEI8jtVNzSXCfY3RJR+hW9ZW/tpaFqTw2rCI0bQ73zDp2tJj0TZN6XlwWmudcMfw
FLkwulqX0loP0sj+AYXqEYHMTa6Z6ISz6aOUUI2NWQL8sjZu2ncX2pOBFsGB0IoH1WHsicdzY1nv
JAVsMQXAkUmAgll6px+d6Qc1JrIsh2mjGNR5kQiPFWYU3m4O5eNWYVnKhODQlgyUz3TB/D5X3ToV
/bngRnaRn12bmKgRr3Z0Xspb02PwHNsaptoWso/Bil1LJa89qzIOIuXXz3XrRxYN5Q5Q4Q/iOMjF
aIYwcIkjDOYBS79Neem7LJ7+pA3Kx7WXBFqv0ZeMSiRESF0z8mt1Z26PFXnqGuGu+3oFNk3Y49Jx
OHnIk45aXO5kYicHxEpcGs38NPcdfBXTyHczYQx90hCpqFJsaTYzqEoCBhp4xeCrEYwBw7uytQuC
W6YqbXFjp93VXNI8bN2MZDlaxydL0X3pLDidxI5NZMAfR6e9hhrHCsF4fCDSstfGW41gmwN3DF2D
PrsjAoI9cwRBgpcGG2yBXzk1RmJMPXKQDe+2z/U3lI1qAxB+p1Tl4Sx4yhMPo123Ho9SsrdLfcAQ
rfaFXn5wsros+tFcNHkzNt71RJQcbUHtva/phSk6BftZFtbGyruLRpj2ZsK9vJ0FaLkqxpItymtV
/oBYnWDqWWkYcKwsD/oKgD7l2d8TZyiCuHqw8ttxgHnVhoiy6jDqtzVxIiDf7HDTiLncgHC0Ne1e
Woexg5nQonyiCCwCmkD0zfVbSbcUpxDGyUyMFPW5dUls59F1272Q/bBvEXCD9l5cbHdkQiI24gR9
5YDz2agBPpxVG3elnM8iJfSxnlx1TPLpYqKAC2qb1qNIoOvoNd1okvm6CflRUt4tmfnBbAoKz9Gs
5mlXtOTHEV1BF3oUuLP1b23sRfeszZ9uHNJE8Rj0p6mpdjkHJQxByPnc/DYpyFU3TD/ro/KqHKJT
hyr4aCxkb5uWumXyD9UMnLqfpgZVQ+jQyMlpVCtw71oEo1ef1Evc8KYtfcYbnA0r4Hty6KTHz1Qi
VmByUaPf3cRNnoCaoaU6a+8hfI6ws9WrOzt7TVfjbdLZ+QYCgbYDhD9vQCImm7B1SSST8XIaNYx5
jAeGPbs47c9u+nC5EhhIHHo9VlwfAE9sGwKCY14Ja4RGOVdPwzon+soh+/KxiWJk8PjX37++aldC
21//9vUjMtIkQu/V+/b196+v/viehCn2ZhGJzq3AI5TIyBc4XGm+06T58NvD/HrWv31ImVt49ufO
DH590y+3XV8zhP7ryX/95BqI11cjWRU1wTdxGB4UvG0K3vVX/Ov1/XqcsoeTT/Dh7reHbVtCbRqI
9H8+8tfff33j12/SSfERk2S6/XromNYTb8X/fZa/nurrjfv6awyvF3hxOG++/vrXO4pwt9wnlnFO
Wu0pVIJmAwr4TZLW77nZaiBanSpAXNPSvFPYUHONkwv+R2sy4TraGZuuaQC5VxyKqZnv0Bs7eiAn
04NPke4BV4CP6OmEzcvwlLPCpb0Z2Eb0nSN/hMwPmAFb7LhNnZllvgA6AAkMkq2vhQMM57mjmi/L
J29oDrOFnkUQ0qq+Kdx3CEwKcj6G7FrX15EJfgeicN2SNJkrwj7Pqkm/ryOMdsanlA71pbaWj6xD
Ojw04mo07b2HlsSnxHAFbELt2iom1vsFKZ6VRmPQqT7d0KDA+x3e6hYLauqiELBEwlU/Elqz1FhY
YwpA78aJWCJxwwJNFecm9U7onottYtn9JsGjxyzehz90mZJFbRynYNCNjxoLwLel5e2tGHFZtbuN
9AlikdU99aXZYnRlXONy0WJZno5sbAetlnsaaXAInfnDopc3j9orOh3SQczpCmnOhugGzr1SzzdA
aeGcdOM2jq0doYtvyHI4OfS7UAID8ECy2lMHo2BsGZnb9XOROz+q0ZoC1cw/YMP2HBBtFm6rggQW
sQcaQ19s1fIaR+ZjlVPe1qxkJELDMK9eIGKg1lrA5hlb09TJgoIcCtxvCLelkXq+bBmgpwk468KT
+0YnPNXIzmGYGEE70xmwLZhkA3iMQOUcNwbXMLD+YI9ctOG1GfFduXb2OIbUFQ4IAIY9bwuUbBpp
LuOo9tscREP+bWZT22pIPHaYG3wjcUZCHE1MS+KhocXZTG20Q+GICnUht6jXtt6EeEH0YFxT4B++
gzZaX8K7mowhZmQkdE6d8zxaYD9k6Wwwmja7ft7xfxkzgcAlaRVB+eI9d0t9Eln/gcHnFmABvOR4
eNMnaLTCyMGU9KTSfGmeYMn8k4npP0P2hGMKy1pT/iiV0PWhw//NaxCH9gxUh+YUmHl0nUrzTm7G
ZCEx8ttcR92R2OGjIIR4i23PZD4ThzsJ13NfDJWx0axj15rwQXNjA4Z1OBuF5t3ZoKOn2C1uMi6E
yu0eWAqif3BfGf9hUOKFYzTGnCSF5dD3/+8vfEnKFjJyzY4zwgTTHBw0Je08lMFMzoa0pzWIX61O
8vhGpHFymi2v+qfXsKodf/kQjz/wHzIEd+h/8N8qhZRUef/9NSRNkjpTXGDnGvr5Bk7AMTPSGFSx
wpK6uNqhykcJjeJBag0lw6Cf8BrFZf2/9snwOmzX9mx8XNglnD+Mj+D8ZrvN3IigVxAosWzt4wA9
vtNZBMcufcXHVe0rPImGjJqLzIzpkNBsUTXsbUyeF0TfDTR4y29LOV4iBDPsVzk7ukGKrx2xTKMI
NS4hMOzQFifZj92l1sixQshvBq3GTLrEabCtEuODmBF1mIj1zrzKvfr6I1m/6vPl9Tfl7N/4Pf/m
2nWJ6bCBkhlShz/zhxh10HsZ9yqOjo5BVAjZoCvTLJu3RuTuamFuYnshtr0ZOVsSYi3M+oixivl+
vlC2w4IqInUo9BEgpSjUMbSBo6ooBhdUh+RGLLGJs298wOVn7b5e+f+vqubV4sh7+//OHH3+2Rag
7H9XNP/7Z/5P2KjxL6xMFuxV3EwO0aB4Kf8dNupa/wJR4eoctzD6YE3jmf4tbLYRNhv8s8TWixRz
lTz/W9dsm//iozdI2BBCGrqw3f+Nrnm9TX+7jU1PCBTSLi+QRdC29T8Mr9JQw5JU9IIjx/suB9e3
krtl1aukJCv6v70xf3PRWuuD/fZkxK0aXLKOzXgRtq2l/3GvglJuTKsitnlujWxnyoECX03kXzdW
siXHt9V/dJxvh2zb6PPFK+Vro03HvNAp+VXxXrjFqcorgcgIEcxIXHJG3zSws4h9skyeEqk/1jnj
C8exzkkuvKA2kecOCLZaO5ObaaKTnwqmvZHktKObW03N1VZp7e3//Iu6qM7/4xcVDuNxFOncos4f
72qMb3SyMgbMjFAPUw9pGgNxBqdRdPQlN5lBEwZh5Hdbzz85sRzqqcXZUxa47cp6i5EbcmlxiPXi
s7CLqzxXBK9l8B1pRm8zHHCbGYXV1mS2bBIuAVHPeMmGmNnaPhtyfOjIaJRjd6s/ytyivrogG7/k
KQpp3UJ9VFknzdSZSbnp8xfVmRseXlK8Gibq2NIJfYqDHKwCUGDoPcLmZfekdzHr1MHeZFqJs7h/
xZfRMZ9rDmS3PpW0PAGOoPoGyXFIqZUoyCy6/W7yaaTzARXerXL4AOLOygJcE/Pys8mb20wnzSFD
wUhqwUM9zGhfkJzza8kAPetb1VTMizz1oWCHb4iHHYN/+Kz+lPWvF6Vr8zkJj5Ld/HMD0YHOWgW1
yCGOV9lrEz6mFmhJikRVghAukUuxNwzDJrJTQZEHI7Rq0WA54tARhYYmpt8beXyIiDvYuNkq9ned
Lc1qMzCT8VTHJcVMI1+piEgpQPyCCJPoczQpzNCifVvTtyH6gUbofGe8KD0XgRklnyL1uk3NmAuk
EfNhRsm04JW2bdHqbBfb+5bH9D+wWL/mcXllV5X0qRzTQCYAqkR2Lsz6mb7IbQF7BP38KmdSV4mR
vUM2ugWP3+2YSqnxOJsOQnXQPqF2gw/0StDtmooTjSa16RVZwXwDfTY+RbvUhR9L7043YNOFeKQQ
1qQ3njcHrp0/Tl32KZGY80HdF+Q2/cPi8Xe3FOcgz5BSwpc2/zBld7Y1DEDxPCahEPZafaG/G4mZ
SB4E5eZDb2f/sMUaf/uM9FWFTeIzDq4/ViuhjA59H89oTRYUOOd2IaoKaia/GklJL3VSXlsaVKlE
DrS4uYKTlYzoViban1KiSYs+ATVGDXqi4R+qnr+7Zj3dlVwteFs8i33j98rVhMJRFlqOyMu88kgj
27sxL42dDNSSICJ1qByFxqT4h8/gb54WBoltCVciFrf+NMZ7uFhkjlr3UMDmn4R81GvWA1mlnx2t
QJrr2T7r5OP/fIMa+p/lLneoMPlnBM5sU/+xR6URXr+RG/eg9wgMk+gmGqfWj0eEwDUdN7cGwmer
jIy8J8hGj+S95H4zMZYic+DTMDxGO5wePbYlbrvi4qQVJ00WmRC9zx6I61VuePsZ7wgER2LgeCEM
RXI0O7lT3Nodp1bIGC9lq90RJXYqFW/17JIhnTlI6HnebT7FDshMZ5fWY8+1eYsiHJ+/g+cly4G6
OmwAkXUumXz51Xs0m7nvlpjKrHgi64TJe0Mkiu/I9nuvPxFnNAbhMOIOasgvCKccW5v73iOOyQSv
bMzcLMiaLmVZzLAeSftzGsTZCOFvpkmvNljotzLLB7/2ka/l/rwuPPm0XNkorZC7qM0087HVzQ6V
FDLmiZmslc901WkqGev3srX6Hop7t2fPaYgeRgXqPdoRNx4jbvqDjfW6RrNkuIAhiXMyGxtOoKa3
02WcHVqaEdUAUGQCleCD5/wnh7Rp/8mfkFKHlM2FaLrS8Tyx3ru/Hd1CE9RNzEwdczbH/NHapaW6
oZGz7LWwq+iA3kmdk1iMsN6yICnGvXtZgM37eRMd5wmKttqSZmHhkCxb9Aj6wZDEJudFOuyKlI2I
WmUjxhGRDooTTR+iq8o0noZ0VS8XWbPJdwMLetDDZwhim0Trshk0XyMZzIXZOhcLM0sSr4UcUfnl
ve5XrtiG5PqSQyfZQUhogGL2iToSATZ+Z1t43yr92MYjxPCRAZMyavKx+r2Z2e2lwp2aaWReheH8
OGGO9VmzCBF36EkGpCA+WHp8lcMXko1E2jbRiK+rjDhvg7H0kMO9xRUviL6hK+9lW+KRAoHmi1AC
SqzIKI49oM7NYMy0c8phFyvtBc+OT070vKcL/QSo4i2sBkH4kHhpSRL2izx5SFPgik20Qb6rBWno
XskcHarTadfNMqA1QiCqeveO5yXoxSX2bmiPKIMI+mNohEL+QFsR802REHo4EqWQDoHkHXJz3ir7
uR+RB0wNceWN+JybpNoXbb0ra6yhJN+mgePyusM0vosprDeugGrqZMYOEzHKgIVsmQkm1RSa7E7L
BGGX+BIIYeRfCt69ZBm2oeUdtYjiq86O04QsTvCzG5MOEaUZuBePvnAPt5/q1NjZBhM2YrR8ulzA
yIm1gtmubsiOS3aKA/kmS9ugSa0KmhJSwrLhkgAJGnP52wmzNIsS0CqQpqz6iigzz20J4LteN2ea
d77M434r7RrasFG8Ilz006mJn5cof0hFc6apeEwdgDuM/Uk1TGJGTc0hx+jUh/VuRPwCpJ7Zbmkz
58ejkIJE4rI7NLq3qm0qsICzd+dFDm0k9LQR9pINjpGngtvVV4Z1F4+udlRddjYAOSEROxFDiRiE
Y/++Du1n0YhrR2+ybWfAwmUIuS91dpdmBaFnJgl4WJ02UsyBqJKnMpvOqYHwe6x0wMl5/TSZjRsA
Mu3oG9GmKAYQToXZHmziZmA94u/wNEaDMcyqiOwqWc6sKHOM22NxbyqCIpfYukHpx+xC+yiq6Y6i
FXl0huHOMqmepgKESKjelFneRzqff9Hq+lm0E+H1zFgUFaqgWqlAyqDf1B6skJV5KVli7ag8dEmM
eDq5S2lV+Z0c7zuNfiTMSYQaGiqEtlu7c9zVPRBQMErLhs7rG9kvhT/h0aTtQG9oJMIzxd6ZFfum
qd5aiziDLjFBSBczIvYQuP2UWx9efwrj4UfDagO4n/vYm7p9B1iKoTl6P3G8241ezLDZMkkdLRlA
ED+CXaF24+esUD8bt+GgrocHVrbrbjoPTvPWN8Oj15nvmX3KmuXUzEzJaTswAZwBrPdtiXnRRTUv
BCSMkKIbyCmu5mWCpLZg8/FTRRd4xn5Xx8VTmyvXN3PvI5NwSQUE8pwpvF+48JytAi52pZiysNSX
jAJu+jZfUMnF5jbKsMSQwbHXTDsDrd4FpAuTNxw+jhoNiqlCa9dFyAPN/C0teXdi+xksBCG1LaR9
mpPMqMbxxTPZTbRUz+5qZk5fInYfK+SdHUGwrDgdZGl80CYkAcMM8hxebMqUBUWps0Krex5fH5/k
2HWcPtQ9Al0/BZbFaoharbH7J9cr77S+vsmsPg1KqQIGj6grkJY2uJ4YObtPLueb41IWNuOqhDUS
MYVfFCEJyhLQUh+jMVrDxbw4/QiRr3YeMEDki7SL73CW6xy6UA1ZSDTxqRgxePuGlTRtnROgAYdF
AUNHjVYNYCjqatVUgXBtd6sGy6KUBKk+jk+1B6SlW+PKUMicBsZZY8V2O8MuADbpZ978TUvIQp+g
A6YjqkzPex46724y2KsjL3vqCCG2J9SsvU6m8B2jUDpFXQHENHG3mE2rIK7XtAo17PRCv4LiNm6o
I8m1GUhsXqzX2rPfyPg064JM0Ip9M1HDWTjlqbai75ZJtzn6XtjW5EPoYUgwqae+LpJNn9dpUIuR
0JDuRde872GBnK1GMDwDts0c7MX0KBFfbEhSxvB6GHT7VbXzY8Hy4s+5vEldWvnElR485QXZyDEy
y0+D534y3tN9IUmF7VT1MnrQEVya5mMZX5Ox9hpGrx0gHBIwkXOS2JFa3t6oGS339LK+fnYEJBMk
bG/d4m1nEm8ZG1IajIaYNzEBPQ3iIDcaX2JnNP1WI5IbdCitA7Brh3ZYnrQhh7gHmrT08jyY+P8l
AT5zn30K5SREnWTo/mfjpSIDNiA/fGs2NhpFuzstrHH0IjBPJlKep9b7nNYnY2zPrRaRqFj3xOWQ
Vzs30VNsclzD3M1I/K3XEL6G7qsZGeJVQyyZ6PcFOX9bze3xKWuLt6HXT93aFsVbVml7gz13nFPG
R0R1bUWNHlfzjJ9xirdqmD/K3rkdR+RNLl2Eo1ZPr70bXdHXPqlS7TyAvptKaE8wmuzjpPerTAml
JAXP1rAXO2AbyIPBtW+z+mz25dFmGnYiXlV2cIeZfu/1NX6KA2D76w9G8r2Pt04FvSPuKFeXXWWR
nCqzuQDGrNHXmQoUNaYHHXlVAKAsV6evr/76I3JsYoFSYi70AaHJ5MKgUcgG5hIDmCNI2gATXp+c
hvq7X6rrecqWU9z0C9DFBNUNc6n1vUTk3pvufiCZBHrwwZbeOZIFyk5wHLHhtayd5XMri2SHeL4/
4TBg5xjxdcUurk1S+khRNS+10C96aa1UVBSHvXlJzZgrtHjiEmfbZSTs99B5kMNQjQjV4/guIH+a
PRoN9L+dkfmRlv0c2uR2XAokPbL8yaTj4qKnwp/uL3N0G4bT5UtA7bnxLbbyp7LLHposOTN2+NmO
0zkx7cCQ5occEJ2f5Hr8pIvtD0X108yjWxMqjWGOBccf19ukaKipMi5qcNjXh6dpyH9SQzHkW8sU
mwRIfWHroxkGTHhlARP2MWcspvB4giVBNEjCwTvnvvlXgM24wmaVy3Sxcoyi8AWxSL0JLBlZhTrV
9f7Lv/grGsycwq0YqmdnhaP3qzsh44POOnGOCm5RQhSxEK304a8/yjHXTnqSXVN3h7twtQMuA8sY
+ME9TZrm1OoZQKoEGa/ftNVjChWtWzOjvj7dr6++rpVkESRggSKXBNWCsQyNojx9pcJ9fQUOz6LN
Q5BTDDi9a71HxyQsVxTLN7PCf5c58TFp9bcopfszqvI5JDqyXBsaepp9pip85MB0ID2PqKhS4GKO
nvBSItdw4AMNuljJxR1LQ9H7BpIDOdPfiXr4x4nqIVh72REZOccupI7w1Tis21a/0fRSbFH2/rDn
kUQOeph9iq0DpwCSSQ26pMGBLRG7pR1eObVRHunkSDjLBaEF9aDYwWuatqPD8STk7Wn79FPZNOSE
0H5Oijli2/IL9CZMonpCP7AQAGlTYp5cjpetG3IjzrO5bZzPbN3W19bf1yExZGZYO8Siw2ggNQR9
8deRe1E8NmNCxFWqJ4K4kMG0Pl0SWuDS5i04HK4PWnhfbS6t8B4bPX9vFrwraYZoUs/T712YfaKn
3ro9kYwTvx8K/VhHrj9GwPpNnXCgpNfvUxMDVzjyTe58g0akAvLK7opzFrkl6+F2QF0DBmZTT9FC
tBeMa8yTgeGQ5+yALOoVvKGZEi5N6g/Zhw+iLQ+k7Lib1soObj58FM6M70SZx5wW+RVmIBLTZFBA
KVXkwmxixxwPLv3U/qOrOEGtVwwDWydo1j6ms5jbIt4pg+5B2xf4L8WE4H5O8LdKQRuBj1Li/dyk
uOKOk+AeH9a24lgxbAnH6a532x9o6Ql5HudzbcBCChWNCiftXkJZ792ZDofQq2cDTfnGbkJ6GNl4
RrQWEnjOrj229rayKJrouZdB0bqkXGq8KEfrbyd1rLrzYHBzf308MStNEoNqd8L0HV55zVi6fGau
lvopncFRVDephyov09cIxHC8X+xpxOlFwrrIrGvNknfwo7mSG6pp6cl7RFKxP3l0JXreFTeli0FU
xFsyJHdaSK/366rLpnhbGLryQ6Jw/HECoWHon8tC/RATprQ2QrKWi2exIiLl6Dgyf9B98MGPeYrG
Ll3/H6e2hgvqKIX59QFY8XqkXjsxyJrv2tb+ntf0hrywRmCq/0w0/bq0H0jnAnAUe7uvtzRJmxF1
EUEZ2ecccY+KEk/h+nFW2Qe1LabDRcVXbrH2cTXo+E6ng4VGT4qn4qGYJtyxdOdVxVmuwHXlDzp0
9ByqPvnHxiVfMe40G3zBRrFduOD9qedz/WpulzTj6GxDJh6TjZ6taazkj2yrbDAPxVJQL4wpZlAa
w6DykwPO6J6mEykxEWLqoR+bUzWn75FNF8bQrpRBU6JNq1NekPEnG1LuZM52HLvnZjQQVmgVlkAl
d14BAaSzy/7ghQ9x1yX7OIQEUSQ0a9pDOVToB9MKut3ISeG/uDuv5bqVbT2/il8AuxAbgMvli5kD
xSSSCjcoipKQc8bT++uea6/JRWsf17l1lQpqYCIRaHQY4w+LPx1xXjw2mvM1JPXArKDa1gXa8GH6
Q0pTHNO+TlD+W37n+nMnK7ATEVjT/PQ7oHskgQEBLgUXSYmbGY3+MFbuPreIzuE+mkk8UUJciJAF
FY/4hbMu0rPKyWRa8pvwCq959J7izLxFnP6hRdhhywAKeh0yoYhXmxpkJFXHFhuOLLIFOyOoZz7d
Rsok1A9tCxsxKtPf+kJL2zefLJrKlR7n5ibAMn7VG+g0mTaEwT2aFvUeWwMfLBYqk3pLXE2rjjMq
G+h98Or8sn0LguCTjOIG6U1Xz4/REH7RYXOsJ2FqOKhVa3/AMQx8AA384GHrS+545nvmL2x/1eD4
1nMcnRFawziQHN8hsQmQ4nF90GhT1hEqCcQfSLWRi4UD68PqHeNHyFavTT2c6GI3ABRgLoeoU5ZA
qfhQQLYzSgSsLIUKgr3ZaXchsNMyPpb1odFN5OJQALLHfVhV5ZFMwZfY7h70djyURKQME8krgtgd
Wbe63BsFfrx0zh3ivgAYYAGLb42RkejI5mfgqAcMul4HT3trQCGtGwMcj8kIDqdGgXYcwLmYUJSD
Pznzm8pMvlQZJovxPH13nRE/yyE9DkhXp7nBvAbld0zUJAxKtLeI0BycznyqYex5S3yr19mthf5Z
X+rxNstjbN0xYArQ5vEbPTzXpfhh9NlXpP9u8tjLtnCqkm2SUR9R5d8E+jLQFzlfjQDF/LGtbzXf
rveEbJMzkDX88nT6ug5EKhW1PGMdMpxE9xDbxDNX8BrnBft2cCK/gsWsvbUe1MuWODNGV1a5nNQi
1Gv4l9f1BjhFViOEr7Wld25qo9mjL/HYcAeoGmVQbWzakGFC1qQFlUpbUm8QuyQgumAkWUYWEncz
ZKuTWvej4M6wsOwDXpgTXbSKm4CELNgOVP176L8EC1ZRbIbbAnlAMWYYlGqo93RpalEjZLGC9X9S
JbVIUyCuMX33NkMS8aQW4FQi5rg4u3WSlHL9YYniG2L+E8ZPxAmbElpjiAJ8b8U31Sasxxr7Ly0t
zbVNWORQBOQnCZkyNcbYju7IOes+FyrptVeBNBK+LhwfdKpl99MW7aPirNnNSaUG/n/FEpiWMMkE
/2cswW3ZdNH/2LymZff6HlDw14F/AQp88S8wL8S8TZmKcex3EmlIp/1Lt4Xn6yaYHP4j3f9vQIEv
ldIEfohCN3WH5NEVUeD8CwdJ3XI5DLQ/TdF/B1FguNY/M2dMnajfrkCIHJFOxBY/pqdItFQt1iPm
jUUkibmZWuAubiEnay3oL7rm3pQesFolytOA1AeJ7L/X1cZOp7UbtAJ5CzlvmBu8gddyXpnbxhHt
K3D3WSPFG8cZGh11bNniZw2ak6hwcWpS6VMTkdFUMFe5GEcizSQPB58mlXwHyidhgz7xIZaiK2rd
MYOzRdgVpQjCJbUPq2GdPxYDRlFLlL9kpfc9mq1HPQTnXAy3EwwYfDhjPNQwrgiGO+JG06ZIoByJ
unpuw+UJhE1/M445lEVz66cx3s/MrdBG8wzE+PH0DW3vYaShsokKrtzFohFAorT2ZySNwIMguGof
OgPNjXBG5qnMIehGRf1mob6IZ5B7X1koI8MAa+vwYdY7gnxEWk0HaVQrS7aDt0Ary40Wv/rYZEIa
3NQopq3RfPgtJgaLJGpQninZ4Bkr1Ic+gXPfEAv6ZHeOttUW50udz3fYQT4YqF87lcg22Zg/FJW7
KUjBHBb9UWB2tvP674OPCIJlm3TMCMrlU4IPNCfsovYLQqs4voIxnQoM83JAnOlIcgbK8rzL48rf
Q9dCEaIc7NVYPJaYp60RVG5AsjFHsW6irvheSSM17LkYKooM2oKxnKO4+Qaj9CmY689G3dx7rYsS
hPHSei5MqzE5+Ln45BsBzz0BZ1I/wFGHTYZQEBmwZarOwPmTDfCFn3VHD15axU8CXlOJS2O2wBYU
BYO18W0c8UK2mCDB7t6F6T7CuRag9yloHVIA8W7Sqp2lx9PGR4g6dcWx0e1pRZycwHrhBNvSrn+b
4IIwxiE7FfXwcMIH3zXvss74hUbCxsyqp3yQDI1iBqAaOb/R0VljxHqG2YQXjQt7QYwVBGP+aA0I
go/a82p2eypeEzHyYgjkuuW8Q5fC2gFIiGto7fT9PyqUFDbN2NwVxddRp6+gPW7WBvUB6kv5GcyI
yaPyjdyHcyd2+hDcWBPSa9SnCmGPUvceQoNQPAZx0dpcwNNnx2LU7vDhwAwFC2hX3JnD3K6txYH+
EWM7iSEGo5/552JMt5lA0SnsEswpdH3fpUgK9vicMHh9aCaoprWevtBlfrEK/7brMXbt9RlbXggj
Y97DB6jMn3an32uIf3RM9urUQMLCSw6OZaakPaNS4h13XlU9O6P42Zdts0lzQvFDQHfZZCj4ocAP
nxXtk+nO8mBsl2NZb0wrPmnDuK5r2IV9a98XLrOGGu6ykyHRFaZf0N4a1z15TKvFMGdGedmMPzVe
94TuArx3P9/aBTVZmBAJC4G2bhcipg44BcO7rESzqYM+3nweB4+X7ELrD/XtOKPPijzppk+hfo1O
+NCBKkAH8RzhOMFDhVunExgjrJRVM1iL4htzjHuNQNYKCuYPO5+O+pBj9tR8DkTyg3K8akdx8JCl
IbzM/R6reEAvLkhu4jpEk3wz9PtxIG6M6xVBUyfkRZkMJSyb2KNpY7nrOBYSHhFCIkVy1xpEw8P6
d9JpZFVvC5xLukZ/9EPMrBAtw0cnse5Rd8mQlcRWtEW5JX4Z7WGnQZFa1V2PjtcIuKUc701EjyA3
yPk01Sv5PljMMPNW/G7hMuJ+lZIC06azyPTPPhNPtODxeXS78ZfuMDicD1Po3bVZ/CswiFVU2fiI
8HrETXZPRmnBGJ1JdftLEW0jrF69hS4l6oPPQzS8tVb5qFfD96niJi3AyraJx3Gn+Xv+8o1H6DLy
C+imOIC4ff6qTc2zge7MYNrPJTbprb1465SkplEA/8n0x4BOwB3m34ZZPI1jvce4+vcUFudkWnaa
WUGIRf5v3eFmsyYy4cY+WQ9g0ga+bgliTGZ5q9UxLu9o5LR98axzetNzk60eMCtKEYbJcrFt0JIk
Iu6/iYS2okcN2HPeltmetlOEm48ZY79D/G3ryKnyshTeqoMlHw/2OcyKA3CHL0Gs/3ID81SWNgr3
i40iqO3eBPBh/Gk8uzPJ3SFf7uOgx/i02do2bpUmHH09n9aDmUGJQIwlfNSl7i1KPpZ1JLN1b+do
TnkuTqN95Wyb3j/FBL3MzsAGuXjIhuxXmFh4zGG96Q/Tq2dNkr9Q3g+1QYiAr2ta6p2lWUhyRNGv
xUF9cHSkQCOS64nfEKjGRln7LiRYOW39Q+0hjxeOULZTWMuMV269Ingb0EpBerjysDf60ZnhyzTF
j6GHQ8GQYJHY1wj7gbdbker7WgSdt4M0DQnCm49TDQDdhXFk1s3NpKX3M1GbdgzWjksjX2jBhlD/
XneWRwPV6VWdDAdsSNeNmDhvahPohc2edOl+TMShGo1d7bhfcE+J4P/0R7yNDFJCGOaFybwLJ/Nb
OKJUH7bWj9xqHgaIDmGcoNX3tQAT5s7TLx+Ko5a7n7A1fa4M53MxIankTv23BM/A/eKNp3ZBeaAX
sNm09rEO50g2DWi+HIyWuOw0lQ9WaT7aS3T2fHjkZCAtk9m/34h7w2xgybGTVzz5mNzjW/NqjyZo
gDh5qYiLa3oCKkDk5xY4A7S9ivYOwiRCzvDjixJdjQWlwcKh3qBvC2EMKEm/wEzwsvqrM5Ji1cnu
riudmgsdJrhhSCFTvPRu1BDLbvYhsnaisk9QV06D4Iaxrn32p/zcjHbFG/8WG0N8TBbxM0rNPWpl
Gdk37YePF8u6ciRU3T+OqfWpy4DTtHUG5oWcQlmh69Fa+yEdmZ3pqb5DUzDb235hnmOU2vqeqRNg
rCeBfPpG5PWrZSdPxUyT0zT1L2tGvd+rn61U97fgcwh6k5esOsZDQanxOVjP5cDnGlXei0survKe
4wEej+UGX1JiwVsnar4R/r6bRcl8qEweRR78KopG30KGowtKUB6Zv6BScArgC6C0RBZMG7uVlU8/
rApqthmiR2P9WEpjZY/ZkyGFat1v+S1mQ4wFjGEA/keLmNvtExpSMOVz/YsmcyMWAnJQU1HEbDlE
L70vU0WW3zLclT50OKF148mGPr/q+xEHXSzaMPL6bHjVm+Pfg8AloOf9bKOSz6cdb0BmmSvfxmgp
IhRVls8B/pmrPtLvW7ci+krAy7OiBk0MgfvYaOMzP5mryQuRYThga3PsdVQZpjT8llkp/NTwtU6X
W9R6H/GcuTUCROYIga+LXD9brbHq2lySPqmIJmlIEU0vc0GSIl/qz4tnfS80cS4RXF4Bhf2MSBo8
Pf7GdgrKdawBwRnJfIRfnHKaYV8TRKkt2l1CkzR/G8iLT8iv62SN7S1Gmq0UV/rqJABa8q66DxhY
86fAlmWO3W2k5bYfhXelg2A+3GsZfMhwYjMM4nbLKcxdOi1vfksE8jyhqxEOL/BiAd40k6hgRK7Z
pIkQjdvJ77wegyfE+TuU1kiXBFH8CYgFLkpoiUG+fCgtqHxJSwM3R9mjtKda+SSE+HQK8rdD8IoO
05PwFoYpBSojEDDpztryS2pI78/6rWjtR1A1Jmmp6HXyxq9uNPyc++6XuYgNI+0fsV+ERJN4VlGA
fyHeSEB6UDf3kSki/X1Al/gRRsB+dsYbhMnPMGACdKKb77gZe4w7mh1AGsxCqjYBpRuTWkzyc1DX
v6OOLnY2su+jSbTX8A5IDBEtMtMHo4fE7TXeW9RpaOUU4yeEsu58A5yAG4kfHfzzoHB7GPOyw0Px
bfxV9rq3hvoGJlLkR09gLon+Kd1//xm3zx9WEkSMe709De6UL9itEn5MdZvxP97F2LFPbzQ4j1bk
rPyAKCIhbYTBig5ruBIX4TJOgLSm9QN+hf4abksDHAKh7eR5sosnpLro/hFCc7K1nwNdSEeEScgs
UF8S+8yAYNf0DmBaZ4Ilutjrsjdhprh3Y6DfmRXmD3PdHrt6YhLUinXsIfBg9jeEe+DyjGTHhvIA
R38D+PvNDufH1soc8sP1/TwaL3rl4cKT3GiJkKxyPjAPxxGB61bWCiovWblRM49DzDfVpQJLPOOB
jMu+IS2Hgml8ExW0ULX/YhpBuCODkhCxBlOgu/ZdQ+w67YyX1I22wnP2dTCgMDLmh8TNz1PwlIyo
dAipmdHb/WoUCR1gjBWEFn/qMevdxRa8dqucDtZMG+X7nbcKvgWj0R17NP6MEFGm6EnThbEpcBlB
cpfEnMhvrBFzviB3ny07evECUJWje1vxXMOqX+Oo/avH2Mmoh5vC/GKbw684Cn6Gy4hkkPOjj8RL
aDPeRhaJ+fe9Xbm/67R6CDwPf9eYZCFOD2v8C1e4SuPL57wlZnE0jOmmie8mg/4yDMq9VyL9mwV7
w+oPtclgAbBWsepHsPuxwBgnLKuntq5OXQKSMUWlFMtbwA3Yc73mNZPIJZo0ZnzRt6i5s8k+rsOK
bt7XopsuTh/NBVUDf45+JR4CdeGTQ79niu1bPxr5Cfc7l5iXDdI5yC9JxFSFGdR6grjoSggj3qrV
nJhyVFHXceqacampxnUYzNJzGA4tuj7FyQ/vorgmC1AAf/Cr6qc6Dj4nriFNDbuwMwlhqI2lvHwR
+HjxiAa+p7y+2jZVZr9PNIluG/rqck+eDHoMg4HvJPHNaaubzatKdqrFyJfWI7yKWA7YVxAboyDu
WpO1mbFw2moxpw59BNNBQ4bfB6k1C58agp+wUSfu0vbzICmyIoWq3g8TSUgVjBnj9OiMcI5lgAZX
KanIhdVx+/dfW8i/y3FgTeqOk586+QRUqTI8LqaKfg7Y3InM4ECgkKj7wEOCfAbmUhXlooSKvUm1
fY2BB533mC5r9WdBrLcXMJX86ZeiOtqdPRBasTTMvhSxSNmKQsQHdb2pbdGuauWw7gsyH4j2c/jl
KcUaiEtH2orLZ62eStrR57dEg989f3WEehNqv0t1UOtqYWVgYts+OtSATLuxf1QvPlZMY/VorrVB
/dJMI7NPUAoIGvAo1E2aA3IFDIUJupod4Y7ZqX90YH28Fl6GOolduMOCoJ+1y/0A9F9FCKTojqEV
7YqlXDadOT8qdV+lz5snwt0vpEfDsOa1YhheHMKlRSmH0E75f1343T2oIjZ3KEKYAFPULV7eXgxy
FuIuUCCV8FfSxX2jlQfRYor3mGX4DapHNRHug31w/Wo8hCdA3Hz4oC4PrwbMg/GOtrQ7KyrwyUy8
6LvW5zoBZr4HteATOQELLujjqFXqlkp85XHYHDAGp6IOQX2XiUXfVbozLOh+8aGPpkY2jAesTqGO
VKX/uM3vq4VkUoQSgPw+sCojloD/uLpvcxLuwSZDfK0+cgdRI48d2QyLq3DGIoXKCzR7PMx4ji6I
ExcuYanAk1/af7yuKLNjENkklworXKlrq0uqu12STx5DN4aGpWiOl5qk/mIV5pQf3nVb6dpIwNV7
UAXuFvHBcRchieCGkv2vap5aXL/Wd1X0UlS/L4RBD76Mg8iHfTkESfu99tKhc3R5q0UdtnuU5I/X
L1z9eeoQtU2thrIW6qAH2y7lMbnxTv1mq8qu9rge/7EKqnX11lTpcoxavxQ//K5WP2y7VNuqFujR
qp/KnFGUA10KA0ug3+bBgMu21gchLs8H7ly/Cs12Zc7mLgGI5jnACNQbHwUmPcK9K5buwU1SwpXe
jQniftEho4wpghfIaQCycQa7OhFrfCjyc9lOIJd9KfhfpnpzsDR9U9Vaf9DmqTupRemX3akxGqGD
wWGjm3kkkCsdTr1buh2jscBYewUy6Kmo+UXt/+di4UlgMGINaVYteNw9zXYSnUe5wOuCXkCtB6bA
r1YVe7NpDuBe9lDZxxC5QhGe1Q9hSEchvH4nclroXH6GauHLz+K6et02WeidIvnLz5ei+slT1f66
/3/x+/XM8eSWB7sxk+nGmZpldz383ekuRVde793Wy6Xfbbje4PUsf9p2vbr6FbDP9yJoAJxZrbP9
8OP1+MvlTNmbfDj9guLyroq758vprg/nw37vbvV6mo4QGP7ZzKWul0qoXAZyM1GR1Qwae+JW74pT
3NcnM5/9Qx84AG3+nX4xpqY6qYXapkoqL6NW2ynd9YGu7fU+hjLiy7xMbU5/LWa1EYIbIccpDLcE
zelGItnHcjOAq67r5PYFaskhg1DV7hdqGCMXYIJo90LZ7PuQ3kACGg8qPeNclUvIwzPhVjo0ahSx
JMQ0YAVd5Eq8Eemf6ZLTAUEtu8h0AMqXelvmy2SEijaK9K1K6IQyq6NDycBQVxzg2DBEsQPyTGlo
lie1rhfoaqlVXJq/5+QOtoY7kK2SH60qMZLAQGdpiFTGILZ0LI5DpjYgpgrdRvd4CDdFvbSIc9Xt
qfq79GFb0+gus9AxJ6ZBBqszxr8WY1g2p8u2RJ/2KdYg+mKv1A4DjPd9VDOWlO8TmHt9UiVDQi6v
2+LRpA44YPzmOSkQJGgZ/cIbRjEQ/gJZNfn+1bpozJegLIOtSq+pbBueXjwQ9Zqv2bcZsfM1s2sJ
s2VcV8uFKqk3/WGbJcePzH3eEtW9XzJwl7J60UNBTK3zfFQt/ilEI/srobqiS4ZOjS8Xhl4FJrAq
GRcrDwNVnJWzwNDieZDG9a8hrqqteoNkpNP3b1RtBFxObJaxaq/pPIElatq9oJXXEkgbtny3wYBo
BpNB1kOwsrsaXwOEPupTNqBCc67KpDvO4luggwr1JQzxuvjTNiIwBy1ujX1kWO1pxjHtsugKwgCt
ix7RdRsA3w77MKLLvh7YmyasutMS/7BCH4J+j4Dl2A5fHWPhG1TvCSw3r0gVe5qQwIQ3ZLQtdf36
JtSLub6dqDGYpLrzvFav4LpwZeN0XVVfJoj0Ep4AiFT5RpREzp9elZLIGUuzOoSEu9RLqYS/s6tc
7NWXdnlF6svzkgFkzzySEonc+oR/4hoiwnxIgwJZBdREm5McnR8dhMIsRqEkE9LqLSCTsB3lswsl
GDfz0BJeqfVL0Q/dYQ3LBOqdfIS6XFye99+rhj0wd4RMoL6WGODgtk09iNE0kOqL8ecJ/KgqXr6l
UsRHURI/qzxS00KKFlu8/bUpW4ZIekvoOAQyKzLTw1SMW/KXBJrVr4tsKYJi0gBhVi+qLtUSo1rK
xXVVldQ2R4NVMDKAUDUtko9Bk+f4/xsRYQBS+K8QEZ+QVngt/gmGuBzzFxhCIR7AR7gQUw3T0lFD
+Le6gmGIf8HoNlzdwvsR+BhX+gcYwtd1WKMSQSG5vf+WV7D/ZUnzVRcghOMIAfXwf/+vt+l/hr/K
vyQO2g/r733ZTYKv/9QC0NEBgGHOP8vxTA865j+pioTeUxPaXnQn5vYhMKDmISBbHOgkQH5p+nEp
SneXZBbwbqI92RB/90iTnRgnGEgFkgGoo3OvA883ljDZ9MVvDxHKrOocotLdo101CYFHuP7z4Jg7
AzKG2zG96/EzaJ3yIR+dOz8yiYKVdFNP6dz9WBbsCwhbI5UbzSQXrW9ROr0VZrHHqby7y9JZf5BC
w8QiVykNKaGXHhNVsTDqICc1dLa1GitjY6X3IHpfNCf/Ys1avC9/h2NJorPZNx5ZbqPHQjJq0mVf
ZwSewiDbhxxGLghmYRKHX5E16JHonX9ClKEpcLCtb3AUXwYwezbNwuzPp3B4BSOVPuRdue194iDt
0iQYX7lnbYhs4nDMwbIeEYhlhAce+/HPuvfOxZBJwW3Qm8PGwOF4r3towEy+j/5RvyXQjmxtVk57
jOgJA6bipEcd0Ei/I4ttQHOAz7Cyp76/QRG3Ch2xExqSuWEFzLkfU8BiJbB5c76PsAMgh3JXF0TU
q9TZdLbUmbT8z+AtiFXDBO4GbN96rejWS0rGWlSfW+rAVjMcwp529tVoUIpmLP9q9AInmDgK0RB3
SGBXgjCH5wHsbr/5CZJNAnTIFhnvkwlB9Kaq6Qg8e5tI4HGeNeUuFk2/J4zzM0MMn7YKt5tseBQL
tgvEeKWzNeZo3mB2a2iy8Dy8+a4eo+YMou53kmoaUTU860AcRp1v4wfGORDKe8HYABCsiydZlJmv
YekQP0RKd0qi4Zil+NljJBZgLQIDLxITGOEarDPwYahTGIAgGbAji2bscVHY8aV8yhf/h4FLxl6k
7nemT8W6jBDiHmYYMPotWnvJerSq17yzE8Qji62mt8ktALt0I6pF7NCOtUyQB1CRV36TjDI5BT3b
/O3jJXGM8v6rHmfLtpngrqGdtJ3KJN5YICNWHfMZ/Izb8i3VuvyUFLidC3IjezBW8w2cb6TbIvMB
QXYIvQ2S/1H0EkR+drZhbQCQwbgdASg8HnKD0Sij8nqCoxk/Tu1aF8ht1vabU++hH8FTae5Imha7
UCYtO2LPyBlnrgHPi5xUCkw5Qo7kOHvlF98Ch18hHZfHhOkbvyDaYLuveRP8hLhF2HcxtHXD9DNe
SHDOU0zuG3HgYvpk6TINnIyk7eq+R82ctKmBBv96aMFKVDE8ZkzVVwNBxgMOcZuZoEGIg21jYJ9q
JF9rx5uOLsJu9w3xp6kv4K0Pdbgl17FtYh+cf1Q2W1hw/abPgChDhkW8MdwTWAX67enfY0J9JZpx
swfoREdk33V+8sQBzyBrd07H+w5vy8bwpIuzC0gg1NfQU48TdbYJcb8iPg4f3jyn8fiaCZNYdz8d
nB6IMAnlfC10Mi99nIO3GMrxCM0GSlp0SxKs2UQeYwGMzGo5coA6nfXWxsMAwC9tyeQstyiGhjvd
LqY93JW11gfjztd8CKDZ17DEfWPEX36PYsFdDc4cBfe+ackWIyOZ2fYapHoHX1ojn50/pqRhgInf
Fbnl3GmuVL0LMGEhNfuQ9POn6DkGsZoZ88ZIum496Xheht0e/foSCmSMQVVEJgx11ENjz0SFpo3W
H3sna+6ixExPneggjvcDsX/kUxjwZAtzg7hklpD5MKlI16ARHurn6ya1R0tqgQnB5ZjLb/LAd+tm
FGFasiCrmXjacEoXwKqqBNrhftHET4sQTBJZxl7NENRsUE0T1KpapA0UGQcLkG6AOb+u3Xbaz61/
ZyBaw8Sr1JkLOnwLMNzv2qXFAwtlbrA3+ExF+PPRUG9EBBuBcJ92G0la3gKVIYYKtAZyVEg6FpEo
VVQLKIvpeuExrBcZalILNUYFto6Z3t/bjG4iQ4GD31qbFvcBLyiUCMN2E8mWEPDdoxVjE5wHA87D
y1NJLtBKS+8W+MEhauPsMNv93RUqq5CzdoiXc8tYtkCX6FQ7Z+pVisuwuBdh+KUL8gemvd0mNCbm
k+EnjxnN0XJ1MFtNhR95k5oghuWbc4x613Th50mUyCyqbWp+lzXQekZCAIT6T4iFe2k7H0JJjTQJ
DkyT99ox4u8Sqz7DdvqNppmz1TyR7BO3vcNyA1c4NfuRc1fdvWV4iva5pRXlQQ1GXfPNH6RzEt4/
oQiXDfqkDqllBtJqoeYvfd5yw6podDSPTVh229qa3YPWZJjLCaQCJ58OPCXfU9klLe51gqZmBlaa
pif7AbTeZ1vPh1NeniIcB8nxRRksK/0mTHGo4eP8rhuoC+WdgLda5zsdteccGOU6H1sEL+0wo56k
+G6qGmDpPTlDG5qOIUGZ6krXxYdtJhoCQDhQrM4RgWSuL59I3iaQKeXAXT2lRs4PcyaK6tlcF2rI
fl29lJK82bmO/jjYTX9Si6WbSQHGDeqNS0lCxWaCAQkFIJI9igmvWCBBai6qZjsX9GgQO1vXML9C
fc9UdVgkETK0EYuudfM3AcSBJCwBliLYjx6sgB9RFr2RwwHGUsvqPcnq7ckQ1nU1T4ciP6hfJpfo
F+ht9sxVAHNRQVN3xnjksof6rdHsnT20UbJuZ/twPRPkzhwyFChHdTZLfn6qdDnN5RLyDlTp3WXU
ep/3MKpr6unfu6iSOs3ldq6Xuu6jtpUBUg6zRvQsT9zvH378j6vqhw/nvNzq5XLq98sG9cze/Rnv
imqvwOsXRiBTirmUzE58OPW73f/4l/z59z/u+uHMatWVIVOX2KmdMTCvrTY6TzIEW87GFO5q3djj
m9kc1A8IKhE6U8U8jNMSRCq7q3Unf+Yj4ZOPnM9ui5ZmCHn/5Kno8J+LbcUQT6sTc10YAXg0H90s
a+rgZ7mlINpsZq6+VoeqdbUwsDrG7tDYwCI3mkOVeegOyKC1XZ+LUf4R9oJ4aWvqG51udGsPg1/D
98p3it85FxO+EDYd0SaMqzs3Jyz5d9JSRc3V6iUddF1XG69pjg+HlGPWHYaOYZFMpqhFIyNSqoQW
AFw79DEu2RR1kjKHWg+zlC9pCCLyTCpvkqutqvhu6+hZXwsA7Fshgz+4/WG7VNbfhAq/RAT8+0TL
johgJcs68XxtO6Um4KDoFUt75kHya1QLlbZIGAxLWzpoXHP2o4B24Sdo9evLdE7tCtaa36NCwSzM
IOvYDehveFWHQnd4yWBa3c8coQQ0ODirSk+oEpnKzrPdo4jHn8vo39c5BED1dwSp+BzUY7orVIOg
tl2yLobuHjnuen+m7DFRugPK8vdTrHKX8Xkqo7e5lzubAFz2qpERX0ZKXwfYAttKoezVLrYk8DZW
9hXyqLPVm6yV+jbE43T0L/ez5x7nwHqccGBiSDBtOsxE8ySbDiodZ/Y12P3YkFpAMAYuSUQ/7W4h
YFo7dX51X4GIp2MHFsMqOkZv1oP6c9RCvU9VgsL8lkAWAqhdgoIuE7LB6irXxJemctdqPV1m/koj
R3AhneHNtKO+NXKAPrPTgWPpgVUcYHvWJxTAqtMoQ63Uhd9VlKPY+/ebuObIri+GENavDLqeTex4
40Q4dNjotP1leuqRgcTprNxKywD1ZlS1DvUByA/Ti6C03yUA1Q7XjOT1TV4qtIqdy8zlh1W13/XB
qNU/nQqswcTY45P65FSmW92MWs3fZWVlp6B+uWxcYszwwENll/cVar046JCZ1C7qshfIgCpO6lO7
FFXYX93IJdGriu+y5JdjqwI9RsaJmt8/qRy1Mp+NtEBbtuozIWxSLutwtr+DyK/2fjSkh1LF99Xu
l2IgeyREpZ2eMYXCIaiaqkrXxXUbXC97NxvmtjLi9Yc2SP1hncJQqOI7LMbl7qtlAqP4aSox/xso
t+W87MQExgjflrY8CvuHp24EnpPpIR+gHrYCJajS9dlftyHWw8w8dLTVdWd19evq9VhVur7G6w/X
8304Ni6ee3SjaMNoM1XD2bsR/Ge1rr48nnjandX65eaXCg3hWBv1dzCIa93yl9dQBjJVdY1N3Z35
lHgHUd8zlFFf6J+L6hSXpmoq5/bgVVBJ5OAtkQvVlqhVVVLbrqtqm5Cj4P/WfmrnMXgbsRE8quur
+xtUBVVFtfGSj79UZrXVN4t+ueANPu51fRCXoz6e9ePWdxf4WNSMBqCoeDIWHYse+Qyv2W912T9t
u+6ifr3gRFTxulDv47qqSuq4/3jWS2b8eoja8cOl/rTtw1k/XCmUDf6kkx6KeubocmhPJMEa6mV/
NZpWpcWzqgUN4397Wl9/vm7DIJJPXK1D16F42UklidTJr7u++0UVAzuEIEoG7VKjxVIAL7p+KO/W
L0X1Xb3bqtYvTYLsPv86EleYKUZ6PV0MQnoMjus3vd0KU7fvsyUVTJ46HKAgN3U1wTd/fE6nAi/e
tkfhDxV4hJ8q94G4MKwBoCHPKM4f7RrPy8UQ87fCLg6itrRnYIA+XmySthIMn9EOi3dlM/lbpChQ
qYDLrgvnsZggOBlWQFCvzaqbZYbejT4rBtKIxy5uTLiROMk6mttw7Q1AQkZoPwYmUDtNzcA+/sGX
5mTBOqeXk6olnyQnjIemYGCqY70uLkix6/qly1Xrf9r9w7YLXkdm/y5X+NNxlyuMqX8j2j2yEO8w
CN7/A1Sg0vWj/Lj+DEr4kM5Xq8LpkIwTboXgu2zU1OG550KRUTn4Ae3FnTmBPpXnndVE7M/FOMSy
w8nKNyNuxBp3TXhh8yjlFXGRR9l1nYzRm1vc9FrFiy5fcFxycTL7muaZvYvb5kDAzj2NupWtmUch
etPZL+jNQa0XN97k31rF8Bp7+E14mrUFI+B8c3rnMZj0t8pEh182z9uYof9hNLxSSlvBg46LEY7+
0m56I9IxOdHaTd327bpG9HyTJ3DNauKM+07rz813EUbOzgwZGdaa13GJe6iP4QE1jnSLmB5yRksH
wDoi4QohCI2BFuUZtGfR9s0PYcVfIkzMr5A+3Gha8CL6/lsYgcUMMyj50Lg2E3E2onxSPpFA+Kr2
ZAQ+mJuV72KF6U6TRaRgvkXnnCiFAKWPrEq5C9JwjUVvtp0rSsgtwLAaF0zJ0MS02yDbFnb5UzP8
OxsD3dUydHtRab9zDSx5joXYtgLljjz0SyZsqHME5uqqdO/xTHqNZvAE0DBlBnDblsGXXtQPXg4n
MsHRPoPhT+IAQ+MfaG10t/2Mgppf4/SWODu3CQTk9eLn/+HuPJYjV7Ys+0V4BofGNCIQmkGtcgJj
JpnQyqHc8fW1cOt1m70yq0FPe3JHmbzJCMD9iL3X1kHLbnNCS5gqRYZgNUa6qB+6xgzv6fv++MRV
n83GD4CbNVs85ww+ZvbTuONb2IfMeet23zmM1xYv31sxVOgkKOGZGWVE28bknCVi16BqAC3IqnHy
9hWmnv0M3DA3WSLgFar2oiVbmYSOGgP/oUgYWwhH7uyBiadR288Y4YKLqzuHnAzCmbr+NVxwsvh+
EoJmCJ9zNehtYfbZY+6OHylZCEWljJcmJNttCcSL0aC8BlPubDigchAj8V2N0AX9LPCj1p5Rlmbm
pZZ4fupJAKSdnUMQdl+6IgGiJd5n1yoIGppEj6sv+vngGfXnGNwg/+mtVQ5gPwqDQbnwXystvug+
6SqdUuxRsR5VLGN+XcDhcc2YaTTIUBTTb5zxAZRXDMWl4V07mwBHH+/aevqn9nrqMW/aqXpbormH
61hf5Zig1hMjPk/cFPaJ7SKm1zb7dFSi9gUD1m6UR0KkMCXR57KrCIX8RC78vfKNo1J4L07Mmqev
v/1WpL+1bf7OW1U/y6nIz7XbkMTbiB2PnLgNmlk5+5atI+dLuGTB81yKqz/TnsROu8c+f1VIdI8z
/GXVsGHD1QLjavxJ/Kx+wHf4HYj5mPX4wXJJ5jUkr5vGiWR5yNJH8/fi1dYdJ0XBBGGcwec4n8DR
gWZg+Yxk132s8fBRFkp/a5DoOPX5CRbNKh9Kv5YBeF5ol+ewwTQsY+ej2VvNTDin1//yZlYJuf5I
Zl9j3bOu0NF+GcEYRo2BpzecIrN/0u0fKJ3pY25WoAHaWu0TjLb4fo3tZEt59QNJTq83f1q+x0PC
jFhnKGqgPv4RceoRQ12RVr4mO3m2jHy8IFvb9JHyE0AKkZJ0BTC4aOKsLVJEwGdgH2ROCta07hLL
Fitj24bfFaO2Ss0QK/VyhYr96HfFhXGsinz/VHj0mqJ8DzNuwwnGpOTxM6TxHCT8P0J5bCzmnrXr
Hhy7eMTwA0Upu3H9eW6xGrr9U8L3GGE2bkxp/QFV064YuhqfJV5UTEklQvaSD9IQ5WXOJ0VAuSjx
bb9h/nsPZxLDStLPCejhS6nHh8qtLrPiILWNBbxSW6XHwIEPKDre2tGxbf7RLgmgjXnu4vdlYX1U
gu6r+jeSoALs8v5K5rEugSTm2MnjRyvOokbGOWbsod/NS3uR5TokRxh1kY24C8YMKV2rbo7C+UZ4
LTeE5l6qEryHLAD0lXpm003yr9M43rGDgIGee7vEZOdgkKro4ElGcxZs0ZLM5Goe61Pn0BECPSA8
RvCWJyShIaTU82HgS9XdPN/F7dBtApbM+5alTRa2iAxHAhPz1XPAyc8bOM7ssxns7uWaabT4DktZ
5Qy7IPxsB3amlmQVlICJN5LhT0J8HRAB7HW2f7KbCSC3tPbKKYptim2vdtPkzl6sV9dsEYvroriM
hn229VfXt8attBYel7S8mw2DoM8qn04s5VB9T95W5c6BpOYDgwLw9tWEZXL12A6yvwSJ725G5v3v
nI8XL6yw+Zk8qLV2NqPNYWUJo41sv3hiMr8jmTE7mHxiu8IO84NdpL9y0dxyIF7YHNnYDXKFORKf
bRnTwzLkl1ByvI2x95uO+dB3DGvD7I6lOPxg0p02rPVYhMbJneVZ7XbsghtKvWxrS8x5xK2wrfLU
o5u56QHcFL9Wsxztug4vZ9GyC1a8jhfTeC3JrdwkjOnx1HjO1s7e4cIEUfkVx2z1jQW6ocoprLNk
JCHlbTKBxU7GY7cKuS3Xe1QYoVnMFWmC6JzMw01gacg0vOJdEEY9iVB4LMZfbLd5QWN+UONU5HiT
juNW4pUM0OGRTFH8ZY11CNL5NJZ8QjWHiwxVfhFmF5JcFcn2Oqs+fEqyBEKqg3yvWiLLA3rpkzE1
VySq48k95qY+F2yUS3J58sR9IA9h4hiHyMUNhfxxZXJiW48mt4hqi4g58jJVRGoSR9+SPY+WhjZZ
eVTTHWEGONP0Rhh9ElmGR5HWda+xePCX8lbME/KKX3a4FFttT4y2rA5+5oLFAsoygx+gqmB02o0L
cI7H1liXlqvuFzN3W1wc40PD6z4kNnBpqzTkdsr6zwW8VSft5UVpg2i4jo+hLmYQXM3K1TQONdTN
zRy4nxqlhqogFRilADJuwBDG+nLMpvkt6NOj8OvuNORSbT2/QKxun5B5G2z2U9ypHjBe2HEHM0sx
4hoP6Qj5hbqpDRNYNO3yBD6JyXCZGs5mwaHoG7G6xZCnSZEBXUmYDDDALyZt8WZy0++2Xq4KT2TE
vpZPIhP79NT4CebybLpfKqTM9jMqCURfmWvs1MCFWnprFJekwGyh0tojm+Cx4xXMsABX/ceE+mKX
uO1n4E6nkOCqjQkwLgzTv5UuPlGagINiLnGV9fBkkWC0T93JXa3hv9OqeHEBskYIYkxYocGw78ks
2ALJfE7994r+h3V00OxkSWS4aLNr5d75xi8/SbtDNqJa1sbFmJf5Oq+7Km14+76hbkkGSjFO0wbH
4VM29Re/WfyTHyds7cEzZ5pDuUNvudPCZ+s7E/Y4QietHizbzqEtjW+BDv7KzgNGV5HrGeKynlJ9
NyEDKGSXoqIe9EGSiZEuyBdI0j1lxkNoeQDDVwdzYMmT5Y+AJXOEq4nyyHUM3SvNBT1DNTFdRtWZ
4BkHxLc3PmBQUqijAb9YmFnrKjhxGzrPGaeDH5w40V+rBe8ZY6qLKR8KRWReWc1/FhLQ4xpUV4YE
KMuRD1XOarnNd0s7HXNjggBBEJc3GrzCbqhPcxzfSIOwNkl3IkO8jDL2nUs2zoc67+TOTA3SqrG9
RpW9nkAcfnY/P4xKnUPqIKqq8rD0AE34IHnuw5kivDAPhhrJZxvMo8or57FadoheWISmR3xZn7WW
N4AF8gYTAylJKo37MhF72dZ7L23b20ADLQKzvq2cF2dYW5O52+Y6+FXBld6RMDKALSQa1MyC19Tr
dpoKQMXtE7DgQyOcgzMNkExt1TKM7XNA//O1rBfcZoXY5Z71pjvx7UPfhmWb0ywASCRVya7w5uYH
2oaPrhlQ2aA5IFS43xrF7G+DmetTLN0xrOVBjSgJQh/FoIaFu4yvM6KFc50/jCYAgzDAYBzU1Rcp
bFc/YwDkhh35xhqVxSjc6cIcHhNCcipHnsIZzsQtLKtnNQZ/3MCdP5ogfO9kCWjMLr+z3PDICwCj
QLl7VDbPV+ncZOFab6Aa3nuUPSxIRYQNtTwvtYXGljhrY+jx/Ct0STEBFaLGI07673OP5RpweLVV
C2KnPDNeiUTI9r054JbWVWSS6kivtrx7qewiU5WQ5/guPRczqdH0u0RqLFlqTPdkOqBcwT4VIEzb
NszuRLqbDPs22/O86eyyPbQa73MNdBdL5Xa2SnFIfOgP3pJvwLTWG+lB3cocCh1LKbx0rhnsfJkb
0ZQ8Wtw3e8Of2cOUXLkFmi+B3J3xJmIVon0XC/ukG49cZwPo7Q7za4JkFr+zX0QIr1GDE/kuZ03W
XosReABVpQeGz2VwLcyOVI9xcN8r2iXUuua2QZUGfkiW2xgJ2zJ1iGDMoSJ40TU3krWYkjN5izke
uypBPUYdfA9g2lMlzQcnWVn0Z9fXLtD/ErZMpWPM0fOqTl48bHZ0yVPQH4DhEEFQ6aPu88fK85so
hcnHS024F4gHcPRYTuKKFDpF5LCHTcRv5fSYr+jCGPFW6jtsTiTqNDMkCobunBeOJ3BPdnCN/McV
5zTEIhbr8g0aAMc8l9acegZB3ynbkQAQsGye1Ny/BdlT6gxv+YB7HMZFsy2CPWpu78S3IRO8rHEO
+C/hy3OChTh3hcBq7HihEevbDTGKQRrCNSblkb33o7AS74CirD74TodcHf/uKLEui0WIe+zKyOli
ihlBwMhuTiLtp39LPkuyJ3R4aLPiJ5u93+zv4S2kMST88ZfLlGsTe+WrVDPTMD0c3SEBtgASIohr
2BLjBwhqotnDaxbuE9ceycwY3MvfrjOKcxzjyeaKeLJoQVAh5+3eSSqqowRH0MJX2rpAzrmFk6RP
b2PjLxu4lwDDR6INazlyDYyvizV+VCKxbg2fHmmG8maqbN0IND5TkLqPUB7XsBns5zxYd7Cen+zE
sM4g9P3YNXLfC9vcZR2JkLUtEoAkeXkJcKX/fy0JtoUjCID53yFpz80IJG37JZsy+09l8L//6v/J
XQv+5fKjfI/3QBCtRoLav2PXAvtfJIcEngPxLECTK4jP+bcw2Hb/hewXahlXNq8df+r/CoNtC7Ra
YJJ54HJ2WQTR/L8Jgy3kx/8REoYB2nQRLPNDiVG0zf+RaDRmVlHLPGuOsuHRJb/AB9wzvlSOBX9U
vWNn7J8matGtVNNEyIhwrznhrEsVb0bXCw6s2MNm7wRxdYNuFVPA7cIlXA6NIc6krLEaJ0k3Ynym
sdscJ+zqOTLElUa4HkxrA4EUYZNRgG4QtjS75BZUZf4cgqU3ZW2/6njF4HLSoDwm6Ft5Q+QSlHkA
zQYnIwmCbYktak9P2cC7wo5q+vR0bl3nR5LJwn0LSwq6q3sJgbZ6vPcFebeR4B8KKTclU5Xr/NTE
2ESVUjtpcoPbMgnBhmVYEhyorUMSQ/LybmQp70naKJ99waVXTTbtabEcM+6NXZeJ9mLSG9jdHJyq
TLuI7hQksGAlfeTyariHUQXZpVUWVrdw7j8NW1HkS/uQ5Hm4R9rr3OKBgyPmeTl7c/0tC423tWEO
PIElPZD7DCdFKCKoPRcmadZ/UOVc9WSkbwMEnpxADqS7nX0AvHKyeKouHBniDOflt+yzYhvAmTuJ
5ORnwn0Jux5ib9adiKp19nWVVtdExbi1rOSMhSHZxhERF/prmfor0Stu6IYXGyYaV8D8ZJt5fVxK
jk7PLIM7f4I86me70KueYjSqoH97537WTnXqQ1qwgozTbZz4hGGMxqXwdHlOiyG75VNIBxO2r5BO
hr096g7Ud+pey7YhNCeNqDviK6gpjdwRja0NH0jWjnyEYfKO9qy7mtJ/45wbtrYLmF1TcT7NBc7G
iVlc3I0aW4U3b8NxymHIr5XvwKgzi9030tI2gxXbJ0smT47O7H1X5tuga4FTVvUDGdww+DxmosrK
ih3AnuWii/V+HdxHiZfmiQ90Z4QeeMx+fiEjArN1CKneKFNa+yn3qGKxnhRFQ1h5QauayG/Br7th
8uQ/OAUo7Mb+bCvRfkEBzK9lPBEIMaXVxqHG3Upr8t7TNYE31y4OfgZNjV/e+x74pUK1Cc+9x/Co
03dV6hsP/fTiJWZ7YfTwBCs6omh4JrBrgVeYRkGapBCdPRK6YvvMStU9IhFg6dP2R5DZyUnUCWAV
2EQZ5Q1Xp2OfViZsXnZjRCKFucrZJBnLY3+hMnkEkFccl7DoLss3xdZypnLseYCqZ08NN6vM9CPZ
it/YCFCj+6bJ94pGuE9GZPhdGG9y+l1AqUDnO2qVwLFQo7Y1NFphigvoQ0GHpCF1Z7K7L2KWAZ17
4ItK55EovjxgVU8ociN6YxOQNXEuZPFqVs7WIHziyswEghmumcAe75Wlyvv6kNxIRrw0Ht29sgOD
4C7TjJzcOo+CgUFo9BNb/XbeuxSHsWrHQzHladQrS97Pi9qGA72oXacv0noj73ZbrcyI2hTZDUeq
2OahtVXC8B/ixnvhCPIJNhj/pr0NF6eO+22GEigifMW7As7lzGhtQpzHDBCI4x3oW0DPYsNgKNnd
VJL512YI40MZGHS3GakJ4zAad04wPlVth3QWieMumHW9nQGjRkZO8o5uw4zPx/olfGr9sitCUnDG
794r9ux9rIORlMUxt3vabkf++KOml59pLwZCEqI5D6oHglOK4DITH17mMRrvtWupWpj4NUiJTaOZ
EqWJ8bCkuY7AV0xRagd/nTB+kzYxi62oAeuCwDk07xjMspsOgIfnHdBiJ1CYPtptmunqqat/CKAa
X+WIn0Q5u5xo36Pp5CMUu2ojGOzBmdkOCbMwSSnGoAllPOAlAq0n2iyG6giu6ZZ8/RO3dcZ8Csmn
FOmCfbt7z13IK9kkodPwZ0JIg5JWdxP4SbPtHPVa+ybiczXATYc+mTLM3c5m/WcJCFBqxADLZ/5D
EQX3toBDIvMp8jX6xaYsI6w2gLbpCoRpMQ+3UdBRLCGUGBImGXpv6YyXMjXfWo0Iv7GZ6maYLEha
s7o9//SjCtMTMEP/6jiGegjW6KJ5OSns1efRJ+ykXjg46JdkBLKy4phXznZxoAH3xruTJa+6VxkZ
GqF90msWo55/uwpgmmcH6hAiUj/ZS/dpJcvvIC1jIORg7J3pqWfqrgv3Efxg9pBkRLzjKyH20wPd
qBt+id7JHmW6Lm81r6as7GQ3LgaYI+fOjiFyTbUf7gU7m62015jpIjyXgnQrAuz6aIGGvTPNu2By
l/vBz0GItrV5DOocX4+b7GaBlmRxmHHn4QGCI/i6DhsNoY+3ynHIMKrg7SR1XkWVZ1lnv0Z77ta5
G+lUD2dv6UAFOPoYFg7jPFu+24OXHq0BULqoszoCnPfFJG+rhjA/LUvhUvYvBFa6kNJSHrCyI2eH
2Ovw1LQPnpcnr4ohYKW6iFCU5dgvzjeteHq3oD3flLbL4TP81RUbJXYfZlN9CH9unypI2023/Knt
OImWgWeGmQ7ZUm5/38EDJHk7zw5hbBhnMcrPwCu6Y1dikg9bXBCxmzOy632PpmapnoU1nIqY0VnG
+Q3BLSYTgF/AloF4DD0vymsj+9CEMhDqfgwswhstX5h7p1bxGQ/88F5MznOQqce+FilDK7GtXfhM
bT66L0FsvHIsbVo+kndfJN+pQ+yVVxT9zc9GGYVUMNtkaMxj0ZFWXyCAeHaI8tkFJWCqzuTMMzum
Cnnaxx/K078sPQw3kRHjFeZXL7Gcr8lMAvZ4c4x5RdyCjq1amjI/7L3B/3LT4INkqa8UXv/JdCrn
pR7hgzdJ6V9TuTgvky/fJ4cEIACO0z4I4EK6HvplmabVcdFMFYcMrHfrq+I8uurJqabpzp4kePjF
aI9eAiYkTn86o4Mj5Mn8mRDa8TAFQpziEUdEPvN50J56tDkQjewuPZFe6PxtkpyjsbzOlv5hQHD1
U789dYogFdcU+4Wom8OcAk4sMhEfpBZIO2F9+ICurl79VIDy2HRpe2YgIl/gFPE/D+3pD0MRpjrd
UxawZ+5isz+1mma6aZ75qLCX9Fl7GgcbUkG8wC0qZXIJuvwrS3xvm3fByJfi7hopup2rMjBc+cNa
ZwFG3Ftl7JGhCaYjrLpX7t49zJ3iRNgW9hfTfRrb/sGaT3Ejg19BzHauF0v4vPi9Ddp6qe8yylXO
atbBJUApJ4t/iIVh1zewqWtre9kZ64NTSAx+RP+RE+iza3Jr+2/eM29JwUcikDcfYJpul/7dwffx
bY/hZ8z27sMkCWE76ZYLLnd2xeKy14T94yXNGxlEsM8S+FjkI2RRXzG3U+6SfsYPtZ2RWT6rnwSe
cOqky6fu7WcDJlMf1s1TbU8njBB3nEecIIFdAuvsWO0F2b3gscQQNLM1n+H+iWBTuVSluDbaqFmE
/IkHvkcfaNN9AIISMrIRmcZfOx5RKwf1SKAMRGHm6HjQeq/HU1+guTMcVqjWPJBKGmcPnsOYJDPe
gtE5U8eluzlozfsmNtKTYNXZBkWByl9oeIzqvWv6qGtR4od6CT+LSd6R+zWdct83jy7hKipzyGgJ
hq3P/m+ukDBQ9zBuHM3xbGdFvadN+LZrtUGNMF5YIFsbs82gmlvZ2z8iT1qPBbweaxd3/Tv//MV5
9QOkTjVvgC4zB1DxczsjlkCWGG7osQhSv/Rm+oaHyd86k8L7lI1RbjVMcPBSML5H77Ayxyg8JkDB
yfzf/+F8PqVmSwYZMuqmXPJzmmGZ4Imzcu/WQAM8UIDdKWtEGNwyCQNtDeVv/c8cZurM7P9TNMyn
HAS1LEkh6LkAFLdaRpOHyadIvBDLFBHR8H7AOWrcIKY/AAmQqxs7Bpm2K9rWJm4qf0enAfZhgJjf
+9lBuCzH0wKAXWa1q9ZqvCQ+0hA3JYVjdDtvh1VDI20kCmimtmQZOa9lMwg4Fh9RNeb+mrZEPl08
vHRK57s+QDVhQ+VPrBLulPYJgtLpIxhNb+8mY3CiPFk6/6kh2s9Pf3ukL1yH73QKCStrkNsgZ8F5
x7Y4Fv2lUWVygqjnXNV01nVmHorBC09J66R3wogBHxX5cXGD/D4gFmANWI4STAeY1fzwblrKtybF
iqkKJ3sq5hJiGcjWkaSVPi3yJ1H5h9btfrARms9GTqjOnBuIXGrWAkWca2Zp06eBQHvrLrW5L5Lg
g7VSt2kGhA0hy8GZV7LP+xRjIXvT2R6eiR4It0YSfOaqIfCc3DCzLj/G0v90cu8wtOv2Hx+IG5Id
WTnvhrxLHdQ3AzPguMMkaBE+xke53I+D/hyKcL+YRBDNJcbGzgA66sVn9pIeBa0GJjCdaEwucHzP
TnkrM5cVCxxx8kkc19SHma5YptN0rBXLsxFE2T90t5g7CyKjS7lLD7iRBZzTEXY4/E0Doql573jK
P8fudapm52yP3deULyRrZO6T0bO1DU1QYW5cFZeMeMI5+PKU/cC7+1CPxXtst945xGoplHlzPH8k
cuT+nx/ULEocycc4drE8O33LxdHaIorJR3P95R3BkXWJG97jVAa0hdMQwxlFyeGuj99YVDNdEOOD
1ZwZh6F1iiVZMIxND7qyCcUsPea6YXkgBeF+mvEWufgOQ111kV+tRGqL36mfGOmJ0pp2WRj0O1OP
zxw8j9loU+NUFJHE/7AqlLQjkT2T0DtX95lTyEuyonPuW5WLU9vbxnnskuQi3SQ+GcM3GukZF6cP
Nn4cDZpAeQuUDvZZ4audriB1/vP7V4YY6XqCFzor9+zYnXvOKd7OYTraB5ef17ZOgG4FgKEpDKIi
1jMtHOdnZ6k+0aHcW7AgkNTMetcY1FHUMi+iwwlUIwrYmzAlcG8mf6iGJHV9gmkUYBOJAa+zQuMT
TsZTHZMLNj6JQBRRAbBoM/lVtATlzVwGtiALqU9cr2+mh4/b8NI7ZODfVVAK/MM1qycm/ia1srWG
DM9sjhBRFaBURnVwphbYpRm/+nOWojHTP3P92XeqerasH28J3yqVJXsLU/mM2xT1CZouWwfWoUzv
Kz3rDbQXFj5Gw3qY/JNUiUvuD79FJ45Ya8kNZEGOZvGBTOhfo9j19eienNH8xL0mzk0wbFy9+Jth
HPNjg9Athj2X5sx+bfEVMpHYuN1wGHoWnElBbyN1p7aJ9dMaXXiHnCsMfxGLwyR+S97HuGaJbJIg
uXh9gHGu1xOslIGtgsY1ijRllyBtGAt7vh8UWaWscaw9Y3iILVV+tSj1t2gHksgsR07tvgUNEbkI
CghuQXniiu9ZldhV5doDMBnhufQusZGQaZoHUwQdp7uf+VO527yaLejLBW1JV7nLrlegEucChQm5
1T4QuCS99wkbZk4zF0C/rXEXF+RvFU1j44QB4L4yQzse66OEDdgCci/WxbFqfjp63Y1Kk2Pms98w
SnXfvqb+cJjJpa5S+RaS2cGKuHzo1/DWPvtlpWy4TfipHBvFwYUKmQ4caA2jkMUiUlQgFWrPuBV+
2oHHwcLQ6JDRw+pkvksNeJWsbVH96R0JYpiF2vrLlAQId95zZ+blNi2HXRGjgrUcU62xDl+4io6T
zS0X2v3N4i7ZVLRxvoc/cljukMhwLzTULDabaPqPzPkO8vSbuSHxnM8qQXxX2DZfkESLWHzO3joi
JreQb050DP2R07mx+5gm/MJyKr+aVNxNbK9ZS1VwD+ZdkRonYrCPiUk8gOxOqlE1qSou7A+M3znM
TIdKeVOZBK5Pg3lyCOS90lRdzNx4aJuYQKv+PpH5Sza1z0HKlokTfp9T31AcPfGODAl0sGz68SyS
EHvhvSeTuhEkv3EYUci8fWLAdM4s4zfZat7GQRnaIi4zg9GkBOCpGdBjmuTy4rPkUDMAMdsPcmAp
GSpO3MlJqVrfl1D+gZDwky/9a+V4LM4VZL35rY891pXqD179biekvjMy+zeWnucVVDrl2fdkiicf
N78ZTqelqD+nEuZ03jA/ghy4G8fyi/wDFCWz+hYDOW0Wbq2A74FGBfQ6Y1PahFOYIeZ0E/Fqe+4J
zeYpAdIS9viN2uGz6dyXmS5gbvJ9yWEOHO3YT+hTWMUsqXGoKp+9VsPU1T2mcLFtvtCUh7vFx22Y
9jd7Jsxh5NUNfoZwaijfXK/h3xj3Tz5diInefDMERrcrLWydQfubMfBDenKq76azN4YkJUrOXKxA
OTbLrHmpHH3XDAAXLecSuxrnABzcXNVv8HChuwl85AV12QBEG1P9j3ZOkMR5wsu1uwkq/MUHJYJv
Gc+fzoSkLRfUj00dRF5b33fIsgz7oXQiLK5vaObIHhseQp4pwBFVl+3ijszIZeaLLUBbuDF7KTRL
g80c15pIZO4zG/AcKQ/KKZGByh5L/0htnbrGc53SBcW581bYr0URANJk/tHw1/HybIfaEAxD1d/W
KWijivAVtyhRYMHymQb/iAvs5WTnEHoKpi3oev72tX0bXBweHVPtMRgjpGv5Diyjedc1P5o5mEcc
WmanpEGPgXH0xqcOf80J7EbKjAPZT6Ejh+S+N3d86kMEfCXGKGjm6V1c9CldebknaQNpU5bdo7ei
MGWYU3dZu88Mjl7hCmDX9XyQk2mfRDqBdI3V7wQ9Vd0RVUm2lp+SAEcXTkg3UXiBlmeD4ekFHWiZ
HiHxAEU2Y6Ij4mSXVwSTGZiet2vK9mCMsDXNHGRfyI0HcWVtiolAzvTIqIpd99XgtbLKLthlVcdM
lnV277fOaY27AZUxUnhWJBXX+ZeXIlVSJgv8Ksy2Bo8+y8KCMAffzTZW5npXYr9sRaK4ZRgMzCsG
/P6ZJCtqoBEVweS+JoJPeb55rviqyz+Afe1XIsZPtQRMaMVmfum1EABtXUgITVLvy4QNq1HKvRgn
4uszixpDMJe0nSgFxbyryWoAvJ09LfnYMC53QIN2DD+7jEQAmZAREKfpRrrtUU5yvLn3y/gHprSz
nZcm4JbTlI2p2FsGQcHzNL1oy0SdZTwt7ZqRTHINPUVI/MIaeF2H62JnRgjTwEhrC3XgXnSOlhqN
nQM8dhe6PnLOuH7TTOFkkry0Idm7aZ69F4Nk+jQ79xOHViignWVe+GB2zotINbEQQZrdkXFiscQv
7e0wuU9tn8uTTkmYHovpt0yTl8GDsuX0CedOwly1sSSC1P45KMEbj0Po7/xd2dUbmsnToGsMEEyA
NnnLDdEyqN9LIk6JMgzrTe+Y1CJ2Gj44db/HxjhsdNLxpMTmVYbLFCWDdSwQpPDvCv7WOWQJqPmo
FQR5qJ13TLtGo6d5l9poHxz2y0LyGA51Eo1l1kfkgUbkESKBNN8ocCWrex+OKTMRKpDyz9gY1qax
XpPC705FSBPmhpV9bybLr95ds1ZKu0EHL/dV2b1WsQ8f1Y2JidElTd7c7owq/mrHpWQASGbtZENM
bnUJ3YEfW0z02930xrR/ZDH+k/caP0T1PQ/TDnEtiRyG9+l49f0C2w/K/aGbUFzm0/JB8iyqhrB+
VghoQ/MxQLIO8t6j4p2ph39Z/vwc1IwwQoGzsnUZKBDgvjVqgh/oKrqy21St8nbOOPNRJx5Ifg02
3cz2uUNYgFD9UfjjSvc1Ns5A/I1GREvACSOdTHFw+zkNnGkNMBXjNVHyubfje8oCRv9kODPGBOWZ
I1vnHScBfabXBPcSFgwU2EM8aTAru9Bnlt6bZFzwhwsnQV327Wp555uxtRMtaz87a59wBQi0muAu
DpXOb20lf8l54IktP13KXU+pK2ieLfPfbWu0mmGYjzTUnh6KtTewSbbQJaG9755ic5iim14R1D8r
ejhM4auHjLvsQ2GOj5aa39kuRhWUXGn5kLHHvwsfyeQ6P4EqkVO1/JQ5IYim22X2F1H1kVVU3xW2
7CR8bLSntgIVqB/OV8v02L7GQ1RN3qOEPrQANgqTIvK95K7L+l89WhfZ9G9UeRhKkNePyr8zvByZ
Dl3rxhTlyzQOHy3CsvVnSbe4qxvnQsV6GOyPLpRbNhY0W+osuFszZz7EWU12733n1x/hf3F3Hs2N
a2ma/isVtR7cgTcRXbMgAAIUnShSdoOQhfcev34eZFdV31tdXT29nU1GplISJRA45zuvJQBpFPUH
q8ejHHj6MrzIsnHgnbTGzJHnwtOSwGk1+m9iVh/FnQvSRlgikXn1TlNqbsYihTybkVhcmk25cNSp
5qNSsVTGuXQ154Wo/eKFlgwUv4kzGcMh16u9MpaPmXrjqpFTP+1iCk16+BBsUWdt7M/r+9ULa8tu
cuYlT2Jqi6V+Cbr2baxAtZYE1ZHec9aexk1eqguyUywtI7HohM/IWcPWkrMzqmDrldLUwPT1Rc/6
59psuNwtO4D8QK4Y9iByrPTlXk9Q2Cvlqk57TTSFmJmkvlDGXkj6qZ6jHWlYqNYyr2As3oy19hT3
8lbXaMrri2PdYF+pUuE2UTvNlbskCUiVYJDAU0b4qbMseZqE6QtWEfFZi6ytC++VPn0QzUIHC8cN
0TV7dW3yIA7biVKyyqtBPdfon5I++irXOpqoRoE4xU9gzxErIdEWhtzJZOzIZ/0UqG8AW/tsHmSn
mACth8QXrdBDXuivwhekeSPLo9rfh7jeO+4RQZqPsUqmU0JsShLd5ITBW1C2JGd4aVv5QSCQldzY
gQ7rUhGvXaEvJleAIuVwk2n9NQAE7gTOtFbhTWoJb2OJB5kmNYpJr+uN3wnJe5mBerCnlcOJpHd8
BLXTKMYLNvt9I1inLNXctjMfIdpfxrR0Em3ac8JmuarFZwn17EacfwrFDNms28vMI7+R9JA3ZxgF
e5SKPaPHoR7UHbXsXr4Wc6vBTQZ9qJhfylw+TXF8KpLqHfr6tZ1Mn4QfuHGqFYzxE3+eU0B7qgLl
HwwuAiuq2Qkfi9R+9bn6OMvmY0uYOiug/oVV4zanOhml8k7v6id4zLeFWbEP3kQtuKhL+5PW0SMa
4G2qpRc4592IpzidIVrRV1gYz8TBE8r6pkeomCYeZSv7kEV4YF25FmHsxlr/CQzjL50z9+l7I4gP
WPRfVxuZUFSHPkpe5Gp8HTvBoHGOuqPU8NM8v1+gYJUS7juUm22dsgERQWrm1l1kJA57DM0N4aOs
SPcl7wkNWl/8rL9MLFHbeCWhFDBpOvtnLeX3yXSDX/oOZvNUo4lqs/QNpf0mNBI/i8JDvEwnU0dz
IhTHRVH3jVJ9x0OKSWLYa0L/ovBQ6SRT6DNldzGcaSpesjZ+LXL6KxtqbBIOuD2LCQ/YsyZoBy2O
HQJZN5VRU45ZnSLD8pUBMkXsxrOyVOdRJmZ1obU4l4Cf2S/N8I7O6UMvjTfApWvDnrJZYERKCm1C
ZItdya3N6qkhkZ9NHs9cvu8rzk8PhTYKm84OMUHaet/tdVzbnM8aN7sTF+OszTJCXw3xi1VQ2bPe
LIGc00NyLwXNlmIZInLAr1hniLw02lVEWABakUEa5MqMegL/T0MjUXhWh8y3uuImqaY7KPSIlhqF
8mXtUjZCl9js9sZVSUasOwriBBD+UH6hQ0Tx8gkIyJivBlFkG2PsQdKa8zKox2SW7y2h/lCmyA+b
yovy5RDAorbLcsrT9i3v44cyv1lRRKueYTwjoaWBi6Lq6bOk2U4PJPnUtelDQGPA9DhK9fvYb4em
PYxt+xKp86vRS26eovUzeeQKdZOpbfc5y/gXQMGhRTyq5GAxZcYppSl3Ex6sWAj91DAQbHcwG+hi
YoQSowUWRxPtlJbHJFq8IGVGYsVwdSqVlxEtnkHoOpWQkez2UrGtGbPItLvSeRA6gyE9wm4dLewA
qAPuOOP4sZo9qQOP/biEfPdlLwI/VErrYzXk9gN40tR7Zt7vmf8PJNO1qCOcpLNe57cyo81IuUxL
/NyOzVXXtK3FGAE7AFyOzRYLCTPkVhAiAGrNcnVJ/VlfN531i6hY+6iOjpEELtzISHXWF6S28mrk
WuzEkXWYwv7BivC8ttwpUfwo5/KWoMAnOsml5ahJESXgk8o5JBq8TDP3QgT/vH7SlNfPvRFy3Iu/
5TaiyDfXb8SyXhDcEmCnjGSLF1cTSYnao8rMrQ+5DVBlKtoD7YPs5JazcIBDy5uADE8tNOLypCz0
SWjtthJar41NW1cBRYQGkJthh4o7GYC5TYUjQRTUU85sB9PoN8ZwxkcCTKjugrE9z4JxnENlF0ad
lyzKTn0ZekDs+YbdgizA2TfN/qzGr+EKZY7ldzKaH6CtO72AA43oxQyNj9p6hKLxSYr8DlTzSKZE
gjC+3pli+74E+kOQJ+7YRzuzAMHpacqSoHKEFj3+whJZ5akHhGf3s/FWwKY5Ggx5lhG4gjqbX6BX
Ea2rkm0UhuAY0Kp20mFqGpANwEAVNrYvZttcfl2XzLCdXvS8Jp0wJ8tEaM9I9xH0J2JN46dvySyP
qCaO2hz5HfPEXSH8/63aZBNYg0//a9Xm6Xv80913037Pfyy2/fVlf1NsKr/RQKsbloq9DUbX+A/J
pqH9psFjqaasyhIH578LNlWJuFbJMExZs2TDUFBl/umvSa6K+RveCYRO/I+IElTS/yeCTUk21qRW
Iv/Dsth9/eXPtI4g1zQ0U1pFo4aKv+CPSa60yBED2GuN3064+6JZOKJNYNm2pshOmobE7JCGrKJR
yFXLqdJp9IDyiDy/a9Fs9GlQ30Kre+jDWqR+JEkPRYs/Lx5BG1O2a6q2WstOKJDcthMic7PX39R8
CsjrF09NOWlb6DoFNkbfSWKb7mpLrzzlhVzxZm9h8mDzxjlXsqCjMh7yrdpbuaPIMzRNrMzXmkKY
5KMxy+TSqqgc1JYcuRwPTNmkTwQMoMAXLOLn2oGhvaXcPEsEYRuNgur1WXVvFigTzCG7mdVynLWh
pbIobHchwaSCKD4h8QRUSME/omn+oSDagTLu6z7cyNUU2rqg3nUqmA6hi60XTvl5iK3g1hfqpzAm
bzUdTqtYZbivUYZXNcmRXTYwYSO17+f0zkiROolynNjHhjWolJXkmDRC7LQi9iKzXe10U5lvZ7h1
TGPFLVkkAw91SoChAj6i1oRDhknuNeH4OPcNTMnomQFydHnkO1NrO25I4yuIfSN+sMRyOQjhS1gt
RLY31q1BKbOJjFtZJwBmI3Yi9Bp3OKGFIorxlnMo76FgUaKS6lQunZsMwU1b1UvCSAkkHAVsi8y/
GvRG0SzZgwWXXnARydwEKMvCYsCFL7/hzk82Iu6Mfk58mEX+Uq9d713X21jAbbpFgTmnfAt2QC1r
kO4zRX/trL7wFIWkq658oEKd64ZElnP00OGUYK7NWcD19StG3RCQkeLXMRMJy2/Cx/IJ20antfdd
N/uizOWgid5iiEEgPKgE6zZPhDzxpkS7mSghR1FK05ks1V/65amIIIo1XGpmgu5/mY3m2gF6jXFw
lBaDlIK0o/5YQqU8Uww8a8z/ikT2VZriikk5FUwGNS4Dl3fIH2VjerCaRl8pBJRt6d1sWmsJntS5
iD25tNx0oFwHOPvYVQI/XQDneo0+9eUJtCncNGrmcQ9PyDnkwA42YreYdx2hBjBa9Q4Rq51MlumF
JPagQSGOlMFPBR6gDQ/nmdE3tj4qwnmO05diOZeqaexJl8Xi0NFPryFJ1CgnGyfqc1OrBt0YY+75
YfzQ9ZcqkYZrLzwT3Z6sb+oCZS/wpmKtwGFlHqaOi5Qu0UvfJsIdjOICEhLqhDiWiZvLJbUycvlU
G+mWKEsdCmks/AmDta3XhbYrpYZC9ro7mIFIaScdl1KQNDh+RTtvpMHT8+5SNr3sBaSEgAyTg2Dk
0COU8JibSBedphEqouY4mivAB3GaemVQrnJlnVBSbh4abQf4JEGWFr/JK7DPZhMNEfgVhcD2nDex
S0OvU5XM2GBMuonqsUOQq7CQxE12nZmxDvwoHC/u5xxrbWUWYHAU2BhzY9mUKWRu0JNOafKWOoSg
fOtlYDmJKXKzaHxaJ4/aNhV0ywsAC5dpvGUh+HaM8n0TZBFsBi6OdmqVDRKJwqvU6jIZI/t1wUg+
5NkHsWxIROfkCwAqgTutbylJEJtAy0heXo2FSYNqineB6ssW2VpDdDtNoThcpd5neDPLeBuMvM+m
tfjzJN0tBpGPGietA2myChKpiBpJY7iS9sohlsAad2g4SlEK/iToI7eoKS2XtHDHUfhOxfQxXGbT
kYRhp+QDJ/C2Fan/8UKQc5P07yootL0sCoiEYwiXnJrOKKMRruKI2BLABCqHdFxwY6pYxiFWwFuF
gRuakUqreIAaOT1DUsQ2Gn+e0ylHkd+bW+xwe0xfOVwDn4RXMucKFYi4cuy6dWZ5qSYRlbt6QxET
uYmPMLF4kxW5tUPI5w1QBxN8mN9MvG3bUcHgq3ArFKUr7Ogi61jjVJOCxLo/ppKFXwAOdxyDxFHL
Ktj2BaBYSbuMnZUtFvQ4/E5QkfX9uqjGX2E0HEMweZuyjsERpNJtzblzCyGfnVGPe/JkVa8byGBI
w55li4ZEENbwlK7kno4zn5xB8yc2BDIISnnwlkJ/bSuRqAdUpVgbQ1TiSiBycK89Rc0ppsgZ8nFW
SocgJg6xV4Zsm8tdfY9y1G6LjJ7jprqkhkpa4SDEhyLDjd7mK/1Ixq9FuOzUI6zAJCoczLC+y6Um
vTRtZWwSdhWhFOgDDoXgMnTzyVKSeq8ZMXl8sfk14TkPBTk4zl00eXUv/yxyoh3oJCQOW0ZejHak
PdZt0dwtKUtTx+NZyGrBDQe/g1Rt35bTq7gWpCP4Wm8DP486BOFJgJS5INRi3bd6E3tR0p5U9LUA
LHzeXLPWASoKEc99qZ8info7ZRJFBAEf7PZrNDefNuXDdWrQFjYkpKdwquaAR22Bwtj2zcSIXMYP
1tKld2F/7CmP9BjN+IXj6LGtKRLMu5w8dxGp9K+HcaFpc6g41zVjQOB2NBGgHrpVqi4+wiiKkCe6
FSbpFY+/RROHdTKCaYaGeJJb8IjRQtYyc9RYc40o4BQF7mIg6Xg69YVI5rwefJqqKiJlMoEP0FWB
d8MdSmTlWFxPsskTkZN//NAJuF2V/mpMhqfqmWx3IzIJ1M7vi4zWYpTov+uUkbP9GENdTpNrovIE
acBdk1LE5NRAXlBB0g8bsypJ8ynpZ2GLC/GUJxKePNIz464jailvXhWl48ZgtU3he0GPZow4DdHF
s/QBxf1cgtcdCGT6tZVx4uruZNJ/BCTjNPrWhjOxm2NmQVUtyl6hoOWRIgLsx65wgtmqNiYlqHHy
2sYirWEJtHrXRzdLbU+AlNF2tGZ+MS6una4BUmtMrZNV6nMlDAmlGaW2iU1NI2v73CxdcywlbTtH
Min3gBMscswmsPgsDNgL5d7Nqp0kO7raCE40i/RUcZ0TzmMEeejlQQBxZm1BRyOSSLWGw4w7NkVk
AWVcnptWDkitnq2H2ew+adO86lUw3Etasm3axHzIiys2GmGjy3G7T6V43I+AQlavHUr25py98aFY
FCQsKSXHjZjhyem2KCmsTR4b8X2l1v1dmC6sqDA3OI0cWQ/GW2Mq1iGtla8kKJZrWh4QgIvXfrqj
pWu4/fpjrJLHGQ3aaTQwaahTodtsuIMf0B3sAnzShbcEokd7ApQMUTmaznfqECRcBIGNvlRlp4SO
Yw0E+a7qAm89lQsETops2lpwY0ssT2oQiNtwiGoiCyfjJoYyNIlKXZaZIKsn3Z6IikDWjl29vOoT
OIFUzILb9qP0wKxMBGSu3URt1m5Bmm7FQmqJvFw/hHaBm1ws9vNMsgDy0Fsa8nC0OED8Ev4VbSRc
2SwIs6tkgMl91E2PksDjK2UEgGhEHTGHE0g/U18Xjby5cifwW3y2lYVYe5KLYyHSfRBWenyyQNga
kGwUUXQE38ULHff6BIszirg0Q1JChnoNXkKlWFI5yPu2OdRmZD5IEgJDVR8eswxbWak0GGoqaTvJ
6mU20rPR07QtLMIdMqSEjEMp9FtNn+1l7G6KhdK2btsnfYoBPVJgAIJkxp4i+aUnFiAo4qcsnBtf
ldeEe6GOfLa4eDsSmgOWJj2PaMXUiEL2TOYEEPTliw6dDAHKVhINst/JXrOAxUF4EzVCwbW1L4gA
mti1dpJVPI4bgcIlfS0xjXyt171c5wpJjAt+0cj9iQPHpQj7bS7hcaqtQXRw1dBOnm3wCA70SPfG
NoopDE3UaU2eNG75RGvwGJOvswDYIY0JkfXQYFHL0gclMviC1U7a5EpLCqqu7nuem64AGQyLpdri
x1bJLqohmSlnSF7iPmFALHv6XclPcXHXU8+gm/Y89Z2TjHCjON6+kjfgm/zCLAIuxs1MzMpBU266
ZhFdYGAA7tYJZRCqA0zTrcitGv0BtEykfTCcdyhXLJG3ur9LrfGjTSvlwnKzJ7+Afjl5VNa4goKA
9rA5cJqaJALCM0VW/EGgQyKHy7OM9CePyAmadB4BvU6vSKA8Gc2EyWwCq6pxOFbMb8iymyhymswx
9zhtXfmmYG6FfLwQBkx+tcyji907jhRYl5dQwwcRxq1HEV/pdG2Dcw7QqWGKc3AqXCGmX8yKdySn
ntsdEFKD7KqbYAiJoMIHGAwZBOJwEJrgzdQ5rMRTex2ocHMIIfgK2XeX0TAxQhTkmxjyi1lzQE0r
HafBBLNHxCjY4WC8zdXAKRYh7pqeubiaGt7rAu0OOPGRGlDea8c6pwhseHAXDBL8diHouJz0gN2D
E46CsWtNqPpQocqd/vOJ1mdqkZhlw/inCslYapdV7Rug68pIxYq+DGPUvA5BO0oJefITXR18g5/Y
kWDX7CCNIKy6QtzYEy58/NMcb0vDcEfShfDaBY/IUg17SJvdtICUx+lo7Zsp4b+iiolSWME40wtI
iSJbx5D8AMXzWFnV3gqrgy7R/TKW6ivWWDrjI/mkliU0QRmeyYkSdm3bHQOxH7Cdz4ajqnCQsOs5
Vi39XE8c+iypfGc8+EwN/EMS5wdMesZEFo2B5kU02hvM8GgzwmHOVpFMZWkPpK6RGLSowpNWaII3
8nDh1We5oB+ZHT/P2eYalFVJjf0xlVgkWyStQgjPCfyderiXesBX2D9UgsZxkeVji9jloDUfugFQ
r0b9UanNO+owGBtkPToVMr0mTIc1qiTWh75ezF0/9rQRK+poGwEjNfJawqCY8tLuqAv1kSSzZMcd
GXCHSsdAMCCcJX1H5pkJtDsOxEhVPKO99Sih5XQYsL7hjT4WYaLkAy4YJS9KzWhgChupnbf7hKaH
3BJvWv1pNmpCjFNf+HldO1hpcoYEfji8dF7Z6g2m+d7WOcigMuNhWsRXuZCsu8mCh9dGRd6iT0PS
2jM1qvgS9oVKRp/cSzbxEK8kcVSzjha/KcutHjqy+TD3re6rInoqvLv9pooQ2YpRuunLgKi9pcWc
qTJnL2FzNw1uVcODznCDKUs5U5gk3uYqjEhkctChI8dUOeBlreUtVhQypyAzLFvpmNaZdDmtMYIc
XJ/YuX4GvMQEnliXWkHZloj9Jml5uIOwB6Iawakms6CahQDubiQtUxDVKx0oIeECjOSLGEm2PD1n
kQiz202eJIGgNV3BwLB8q3KBtVCP3wIG8EIoLI9x5H3oSoTrChv7JSmDN21IOyK/sPgrGYcJrTVZ
NRb1c+Ac3ic4dRS9Qs4XfahSLqHvmASH+JPWNhGdu0obQ20yGnL0c8s8pA8cltnor+Q47fVsonSd
UQhfXQsTL2n3ZLPztCM1sKM6eYpbzjI9owGuhBRLUZqnGKTeFkNsXtNzoYoa7aFNRARJ320XgZJ1
YKk2fJMUvoHFnO8VQulINMq6Fm0tBoF+zkAR4zJwetVlncMBnWxbsy44lgBnuc1sucWkqSvn3NrS
wtCk4JcZJ0FwwwybWMSRWRaBYkjP3hd6Z6FWDvIVXwNGq4LbrOFhmeP8+dcpLqFQySG2I2Azo0N4
7h0Nn6/Kdf51lDDbgO/KxBjhm2nEaYsr2CJgY7qLlssoA9sIZS+QjIbmFdVg3lJkEyYA60wTjbdy
RNU69xOxzl1UB3uOZxrGbx5f1Hm/HIBoA5RNDlSTG0XlEy0Rb0K2fretR2mj5zROtJ36kQgDx/tR
vFMjzsiFjATQzHdGdhUk7aWZMdaIBkfios7AwmQnXKFKsjsjexJDOqdy/Wp1qeCQ9wSDlCE3DtX6
RrB5uO8TqLwZ4TgCPxJx2rxy4io4ZxycjkOJzIHUiM8x66O7oMXehc9zLyfJpSNSph8i+YAGmJ50
Dt44obndignQxUqj+SFX4ue+xri+HjWyttq38WTil+0jey6p6+2lnqCKClVsLiFxqqZrvJjuyD3S
JlZxCFGaYGLT9r9g+f/9TyrMPstqbuDWun9vNPv7P/+P912e3vPv9t/Wr/qPD//xn3zRX7+p8969
/+EfbtHF3Xzpv5v54bvts+5vjWnrZ/6//uefvn99F1aU77/8+f1rhV/jtmviz+6PDIJo/bfEg/+e
kzQSN9//5Cv/xj2Iv+kSencdv8rvoiIMGd7B1JlHZZ2SOWktivtrVISq/aaIuoS72SB4QtUU6e/M
gyr/pqNqMy1FMdYsCVH5nzAPmvIPvINpGHwnne44UcT2rfMzVJ/vD3ERtn/5s/S/VLxUYW0ai7/m
eaWxfqQ1yjXJMXysD5mPBWSRtzU+DdklJ7i/de/qJ7q4J86TZHsSoBLAay62ITx31b4PPFSVEhCa
hSg73oi+lTg5eZJEIj+ySBJUUAUPmYeFfFu8K6AHiislyLad6FH6qveWY+wsB23X78igv/bm/b4n
T1q5k99zK79+R3KPLE1TiOawiOT4/e/YBDKx7IhRyZg3nnqJA1JPcZyp3Cej+tk3/Y8gCCNCmfhV
i6WHf/3iqrVewX98dfIzIJbY+0SSZ//46mUeTHUSKotvPlrjXvwpH5ozXVLiW7fNf2DGCyI3foyr
+lCS9riPALCvwtY8WlfmreUMxq9epOYoHYiee89Pyy69kIrQnmLI50tf2a2LO/vdVDew0TR4JGiQ
HKpIPsun6KDccwo1v2mZQyFiLU/pdzq6+r36CoCG1YTTPV+DtGzDkL8RCDB6Q//3iM0UFyzTQm64
huWwpxGZydDFQEpaGcERB4wgXxwfFB/rtVk7heFQGmo6zbU+4diW9q1n3ilO/lY+IneIPpMbv852
ei5+Fg+dZ7xFXICiF2nnZngPTZ/F7Jy4orlNvmc/d3pnQewYsF9sfuR93TILIpIWdkhe2g+OhT05
I07+AV6O4xxO5o1dK5fd5hFEMlOx3rmoFMMbU4z1CCOUJZf5fgE9Poac081beUm/menRSwnH8qZ5
C+kKm+I5H28ihjwONkhWDvNL8a5vOa0GCG5/kto2jrq+GyQ8cMwiNsv6YHJi5IIgnUPcgPpvo88v
A0OAclzYUNjOC/Giilsc28aleRv3+kd5H5y78iRfRxBTRqLSj9nHO9t6QD18yu/GU3g3LD5ngT1i
ztnR8XODDr9ndzV602gTXUoHW6eLyYXTI512SL4+cG+kw5Yxi3gKtvsXuXWr8j6+ddHR3KukTY82
+ETiAobuF0/dRrBzkM0uOhjtVfoKjvSH6MflhUoSy8nPgZ29RUeZUxKXtkX7WdgLR0vE9ssm8YzD
JG2KxJv35rMFjqAiU3ey7+aC4WU6yajtzkyRg6s9hDuDMZ1JKLZLbPmSbSEHRHPJ4GsbxgEluuwn
7/2usfOz/ABhZD6GH/rpVxzFJn4OHs0LAhxubQ5SEJzaBjr/xIlgB82VKwcDopFcDrfyi49xy2kr
8Ws/e7HoSttYftTbydG6t56QQpW9B+qPuMzOeTo22fdw4iDQs4/egGfqM90K5zbbkjXK5IiFBuHs
+EIHlHFRCbIeNjIxJU7mdu+6H6P23UioLu0FG79NDeRFA8bcRMe2svWcoXlHcw0qsc/GntdfUN8W
rrEDN8MoyYgtjV5ynP2g8tFfNHZzQpLS76IjpALNkNGjgsRKJBkUt5oNIzKELqF20lf2SGiKr7wS
FYvodjP70z3NxLrHEUPbJY/d2+z4sx89qgy3xD2Fdng2KBTDr3QL3tsfob1DsiMfB1y5z3Q3u9iJ
rQtnlgnQ0JubHTzJ5HFObXH5nJX+0boMx+4Vt6G+MV7nB/GZ4zARQRvxQTpjnv7X6yPs+h9XRxKS
NIA9Q5IktjlN/+PqKGeLqY26XPstJWgFCUNybjybcev865f5T4vw+jIri2+JbHay/g/0OhzV3IuB
VPuaNN7Wl6CvdzeH0/fSojHDBEcdYs0W/3cRwj/Zdwjf+U+7qympsmjSAqsaJhw/2/jvdx4lrHE5
Wi1KZGEtMo0DFx9s4kNbQ3zoivAmaXCtVrYNqqcktFRHMt9LZQSoxWQzGAJ4YDXfyiAY/MWUedQy
4tB7oI8uVsQDprjzFBL8iXq03UrKDJ4mxqprTmj2G1mqtgvdfJu0bk8dWAOGCFI0Vg2ukiVnoNH6
oI4QSUqCuEjfBitmJlcQyuiP0ZyJPWbfohRcxVweupxkOO5yQwhnX1Y4l5rlIwaO/hpqrXy0smJf
JxVAVIpNqFHDamd17QEGNvbmFTiAW3y1hnIXaoQt5sY20z77cLRr3EyA4ALeWWLrYdnLmv7lPJU8
RVx2qLeJPEuTaqMSeyjoQW+PTWNXFtwlaB3PRjHcx2D3Dm87LAXngMJqt3UjCXelSHAz/h00l2DP
aOwrh1KMn77p0pM8NkQ2lOI11QP1CASJsGIBCShlmWR1TbhLzdnX6gZlLuYWcc630D5MyZjq+SHN
H/kWSciTcONODrccWGfWralVkrKRhYUAyDo3t5OIOVzG7YnvxTh2rXFMyDcGkx/Z+Az1PDfKTDK5
+jFak3qyQMwyGXdub2T+MMgCfJzW7tJWItgluVdK4dOS+ckKbblpVKXy825KM/9qSjXwtUpnP1vk
czJ0OOG03O7Al7dyrD9hp11clZD9kZZgwEGGhIGAPalBmrzo+lVbwqtYNRhzEDMTkCnM2r00fQG6
4McQFDio+XnSq6dqQuR+7kVgIZjShykqrkkQ3kDevxJzqnFDVk+L2uOjbZ/Xv6ujK42xiSpKWDFj
LMXTmjItIsMOUtWnr28sqMvVUJnayHIcVQZsyZNEwZYWnqJKe4zl5QiZR+SwxTttyndlUgqekKkC
mWYNMgiwQSWF32n68amo0GaaY2kTowT6N6G7gwoWsttUyV+Bgad8LhoWvpSjaOoJKYZknbY/Ngr9
nkBTjqvsDN0JazsuAShYrk62HKW5cqoq3PbjFVLY7mAXTBkNSZ856hx5BS6t9T0TkSRP2beVhVuD
iGQl0pyxMNxmyezOrH31HnMWO6iFEXaBdCRPHEOcCc2lSej7J47Wza6nsAX1B2Z08ATBNnAdpwxe
hfadkKE+XTmRO8o0PJrtCG2KTM0gRqSK7TWbt11AFhnRhinW97nR6HslxGuAOOg8Rxqe4jAw4J6M
ddNoeuUQCBiuEM+eFsVJSsojtU4FQqm0wUG2UO9IRJ79JO/9FsE3HIE0kWxQNw8CCVCeWoahM6VJ
Y5eApYS/LBKKSItUQwWvsznIIfW+w53UE1SZBlNAKHDhmpIY381g7EYryHe//tBnEmKyuGFmk60u
8urOvA+6obALQWudRCLiXZ2pOBwjMaXXbkSoo78nvyipXx+KzedioFWKDGci0ddP0iIr/fe/DfIn
T0SyXwD+bCOUUDLUNMCHlIxtoi5j+ZysLKBXSP5GTixsZXmI3Xu0MpRSnZeHdsQNZTMCgCU77bGE
ONnE3kB2Pjfvq/y4+PJrUrkIbI7ZcTpK7zhW2z2woW45FgWoG9bu9HW+8uzXB+Rb00/jSS7gJrkh
J/N1U15gUMVXNOrqOXpvD+p2oi1sE5zKj3zPyC5ucPaBHfcb/cXct1fcZkSqbwxUQObZqDyENaz0
mDZyApckJBtgnk4D53cS70lWxrsYpk5D8TRdkuEGNalp7KQLQEsIwbBpXiX6vI0DXku+zGBAtIHb
tQ/z3vwydzXC6dcIeSe0O/hozxcOP1Bz2hOWkN7GoCQAdKzkrb1Gsp0sz3gqbwzy4T3o6pPhGZ54
jj0DCxKbGAj/RfnJ3pbEA5T5WN5gHgyvbt0SOXgCaMPYDP7sdPvOl2qOKts1nvauDO+ygQXUgus6
GUQta54u7cfUDeXtPPoTxdVMV0Ct7V5SdxpCTp62bm8FtnjEf8BaqmHaV8nahpdy4UZxKDCfC+6o
32sS9h4nvdSsTfvcHd3Y3K6m35EFgf3Exhg71U7LNazc8DnrPOg7htOTyU8OaLSjH715kRHHURcB
Rz2T9IXtwBbo5zvLtGzu+OOIUrhEkhVsNBPwbKM74wvXOOX5mj1iUxvFl7keePf6LcYighLzwYXI
RKyH3v5ScrWYLr9pbVZQE3+QLMHbUyNhcHGRTSzjZ0u/S/GPhz6JNuOwm6xX4bSK8U6adqe/khc/
+NwWubDjEq8d3uHVOKlfaEXE1OVI1lUUdhElge2PmdG8/V/uzmS7cWC7sr9Sy3N4oW8GNSFBsO/U
SxMsSalEDwS6QPP13pDf87M9q2lNuJSSUhJJICLuvefsg1oP3m96gWRo/8H9fJ9fwiv1U/veIMAv
H7oneOT87uiDo+9beRJ7+YeaDJey+WMEycU+F589XTD05K/DM6omdK0ew79VhvB959KZR+z6LILm
EX1wSbcUW+jK+Coo1lJfanTKedMoN9f18xIT7VuX7NniqDr7una00w2KNpi2r9KB2LgT/P0H/l61
P+vpUsZxhEJ2gF5ZXT0Bikc759Tb+pm+1hTteZr8aClvlfbG7ANoneueIstPMpr+a15Eh0LygqHE
OmlAHI6AL6hAgdJVvFMBP6POfN4gosjDlz57iWameVCYtnl/VL7McpM8RNqun3HUbWsOYhfvupCM
cbaM53EvGXpCTAq4chkiKat62xz7LBgP3SE7p/hGmVT8QVacvqneKT+F5Y7a1kaZwmEbfOUXsLOQ
ag651LqiGw4WZDURSQgFpV83JC7u4MN+9V/pxtwRv92eYhgcK8f1s7d829lrDgMUYKByXmD/Ztdu
GxJYje0cxJBcKeR7oK901xANHWoGezOcYE/J0p/PUJy42FmaQRZ/oOzShvVoreM7FXl5yLInueWU
5z25CKJfYZ0Z49ZdG3sawm/4Orf2c76lmfNeIPtg+9jn5yQwnkv6ChvndAQ2OT8OxWa81QCEb/md
eua9C9J9guDonLGMRb7A17l2/mDFxqt2ITb7Tb6R8fLBc7hT6dLPjw/Yb4GNCZ51XvjzBigYfKJr
pEGroR0bEN6iXsIHRoXQLKjqxHrwKcu7h/aqvKOmeYRN1r25ZLKvPuJ9e8QbuOGYcA9HUH4U2+tR
PqZT4G7RaYZ7L0Dtvile2EK7GxAW7TQG1SW64Hw3VpNDdcVM27sqxtrkuPUsvuhkn1lhzSfjkjxn
x4hh8yEyDuYEM3WlM/iAtJ6dRLcX6s2+m2fnsXrB8ssBk1ZlGQFZwHS0a/5QGsQ0VJhTvjntYb5S
0l3YYWiFUCMmX52Hum3lRZCiVi121B6H+boofMEwYM/rAkz8SLyBIBf9TTM2iCGyq3uxOrwAgaNs
ZbiLlR0KEN4nIDc8lyq7q+OpwrmE0I3JLx2FPijPtFUgi6XViapS+9PWX5wqvNqvupN5R4zMlHSl
Be5d33qPkLiXVjbYdhWIB/68dbJp+lWzj3UfPDleR2KoNq53qS9NzIZ0oWUNB8r9y0TU2HPZRa/z
d3H5XebMTXQoPuiuwIPRPoqIoczK20y3YlsdsnuUHAzti4yI1L1Hwzn5wCs65McZaw4ZIN3RhTWV
22cWf9AuUXZE3NFj94uUvytZb11nU6U31h9vmijBnrKDfJw28bf2qng+FcFwzt/pQBhv2pUGiDRW
2jXfz0F9B6Kccp67Rx/sSywGhvHpyaA/y2v1kLQr67sLonZdvKq4tD0fjjapMJTNKVsZ6yM8dPZh
m8iF51E8Rxi37XVmbT32lopAp0BjtXtPPzpnnV11zqX38S0MH5UFSrDu9gZXLO4Ki0SPzdyvwg+o
jBkCCm0jvurn6qMKT+aLSB5SvHGgcXfWLn1fDp4Ifj5BzJqEYyc+2sPskBKFupvZKF61HayKbY8S
E1nXut6pWwzdzao/w0iNm22NBOTHxQDKiNDyoxpT7Kp/dx/V+RI+ljtnE773PwylBKeAJwmJCVlt
43OjRBd1UzwTBRzeqru5jh7EaXGefdrZqv5rBP0HU6fo73QoPnXjXiCao6ibednlcSDAgEM4XpNV
ckciepPq1kr23SHZTB8mWqpnVnXcWCU/ld7YhQyaRynA5ayMnftC4gGzOO9KQ+nTCNQf/qFZ2yGC
0Q+QH2fKNkxBWRKxtMaUR/fyaD1AtbHiIM7vxQ9ANUQYxY9FYE92nz2URQFSyjIwnEuE/fEmbfxV
1Anqx++k2fySs0pxgmkrepvtwm8yNigovG1QceslFLYDCrN60NcZSSw5RyAgXBTqG0cMbLqwU7ea
vjLPEwX6W0m6xLkx/rbNN3O75sZzIk2EdJtwH/1whimvODmTu4HNJlrnnBIOTrfBLOZla/EOdpM3
zvwJeRtLpoGUH6v+GZEL13H8JE/yj/M9fIQ2+TDr+av+oWr0Wr/CCvW3tYORjQZMsnugl2y9RqhH
ll1orW2dA6p8vzgVW8aLGnLK1XDJOGY06MwBhIJwlr4g5nNVX5LNjL9NC8w/6p4jYrJtMGIdzTMM
xW7F8sIo+5K/l/t0G4/r9qsXoLn402qEYcRQrNgpru62vrjuUd2OP/LHvXBVKtG6eJrP8bn89p6i
a3cGZmJ+efvkpQEetaZ/Xr8g+pvKv9p8mzCK5WtKryndlyAXmmD8dlxm1cHoUcrA3OFCh7UGSAeB
rhvpa3NEmDbrJq/zWFvRYaaKjS2wxkOUa0cUR3xBU7uzLDplq5JFs4HLDLRs+ervw+/3/X70+9+c
AalGmWUti3KvHb0x0UD5LN+N41UcwumWR91uKNL43qoaKSWjgf9RRQDAOtMBcPZdtdE3js7rJYxo
3BbCJjhixAKIaBrpzTWKR27sopUQXVGYWw5wKS8+2pbL3+Z1dG6R5QdSYQdhFOytwpIsNvS/UA8k
wTY9nOm5t6sg0VNOVIrTAe0H80KQFmYRlWaUZ/GUwTxturR71zIbUFbfDo9agWq6QIpU63TYVY8D
d8dgy69DsrIRSz22reH6Veh+6rHJxqUIIqoQNABLxBWOuIJgqWYz5A1Ncz0sAiMZ45ckCawayK2S
OlpAoAIxNsiCg9qCHlSXbIXYR7qHmtMRqGgiXFI0wkB11/mIfoCUoaPZs6+LbKaR4g7HOM0x85M6
BV0mPMet8W6bs2SiLQ5pT64lJkoT+W/6IADaucI5OmxOYVwfJbx8bUbRXdeckIcqvOdJ+IFxqz10
WEQl03oyGFj/2tkK8iwg54EoXqfaZzj8HP3WCRVnujnTEteLbMOMm0pk4lBRdOY+GrznuMBFlyZ9
EEv30DrRCesyyrJS3+MaZk7W2bcw/cz7pjmEnvZjCqS8lnQJoZhSWDNhwv6L4r8383cT7yx9FGbO
syuI4ECIiUZ3fJije1GW1lvRv7VKhaRX7d6JFaC9PPhJGj7V1l9NEQ2hBPmLjBHWDXU20lPz/jLh
P2otykuyFOmcoB0Oycbb1KO5GXT4ymMxvyqdK3fdiD6gVuO/M1gpraEackkyiQcQdCG9vLqfn2vH
dHc9hDkiFlx634S6UVwNr9Pyy3Sd6hQiie4hCxhHYB0NtIWFFG5qHmKLVIc/Gus7VdCeTgwG95lJ
QASALvyOx35+HWrlVZbxxWYPlZ5Bt5GotI7E7f/8v0Vq/VXdfaYJFuuB+p1+WuKgABtz95rbar1Q
Ip461Xwrxwwg3cbu0cdxvCdQjMO198KqHKN+jvgLlgC59rWyhgOpQKkPoBiRcNU9lzVQmNI0OGsP
3lcz+loSfsG4OGSJ7An24cAsCiYIJEx55ruXa29kcGHsQNHSghxcZ8N0AksYIFhv1nrMCCWtE+I0
c8iBDezuBxSfqF0mKrosRl+oJRQzLcrx2rl7k/OipANlk9NwnlbfMzF8QRACul2G28mjH1R0eyvp
DkgNIVek0oI28AwiFm2MwZKSq1TLcYsoLE7wJWMS3tQTaCVwijYe48Q+SI0NwIme+tGMt46xldSl
aSeJ31TUO1zhoG1R6yvJU0iqJTEJ4E3gcG7crtvruQGOphXUNTqEQpTTlN2RUe7bmo5ewgSRJXJj
TORxNWHvqzhU/KgXV9cr78nQPGv1tLTJJgQdrbaKte7BG1qEb+oAWgq3UqIDKsucyUZFz9gi7Ig5
rRgnq060ExgPItiCZEzfDV5ark4dGY/JkdZqoEzKrH9Nq5zzSM4shjW8OHn1i+FSohFR8+500CPM
lEgD0NXrNHKf5JCeZhsFqA4Sxi3VLZo1HP/oLjYW8lg/zSb9KpgDKvA9AxsS1Sonpj3zEL2b2fiY
gsSFA+h91jmVK1b453GBAEneK8MzmhXK+nltZvVF0GbouvAnBqViyP6VYNx03U6ot+w8TTcCxzMH
5fHQSly9+keMg6WHbqXax0gTF+YaOwFNduV27Y83MrgvgA62NQf88lxNBr2ZIjqvHyrX2iMEe1Q9
9zIK1F+DraySTh32RdP8ESQ0TupnFJEAQVcePEACiAoDLM0mJ3/PlKDNmP42VnzOK3QszBI48FDi
TO+f9uTBqKo52LcQZ0pJn9TASNH1dEUaZalV3eEhWZgSWZrcFyiblVvk29SMfceqX8+V9wjGrAjy
HqBcn4ld2877zpYHnEiIxhvA/6maP4yye5cixelXzBxPdGTkNmeiopT3SlE+R0ifU2xcI1kekU5c
h9FDfAlCZAURGjo9sTqKMwZ5i5vHtPinDSpnF5IXRW4PyUPksXCOyh2/8ornahz4lKCtRlbGEcrA
swpnsa3kOmstbVsPi75+GOj+SoCXrGYrGzjlppPGRZv1l1xO9haoIwyo/GBZ5fw5W8lRi2ZlT7bk
vXA5g+adgJqYU0Tb3eNo0MENB+fec52uJ5MFXvewmrSZ7/agEEdmrZFJWSUda9vi6kei7oeJ2BmG
sk0EjT4j97R1opV74o+O0k0eFZ7/S0LzPKuyt8zJYnZiosYaNjLw7hnTtgGmnFSPqofOTzcKWsip
wTrVmAlkAQp7eAIUmCGc0kTpq32aUnfMBKCpUYqjqZTyijXyIFPX8cHKkBehez7xY1pgMNchD4MC
GHwUbIzp08y8FJ1YQdwwkLZZ1XZF5e7NtOs3rqIpq7gnZbGsyLaeR39AsYHWGobzjHuoVXn/wS6D
JqYuwzqLMxwA3mR2xd4SJp44yMCrnvDeusLyBzf671DDSh+QqA1PUlGtjWvb63pKKR3a/tzqMR4N
GW9mkrCxFjy2hUtfs2vgTru73EnoQTTWfSjYcsXc75PRu2S8ROskdE7CDsEuR2w2DK3yPHmsp5Y7
prVe9VFYazUr3rNQfR6w8G4tAkS7xHvFEE6jT454wtA6JtDp9jKy3wg3ouuQKr6lGXhmC0R2GE8C
3u4hqDT9DWkwAZg2PQF36Vlbev4wK8oxFvNjQywnJ13TMomg4zYuzOHJLUE3Rq72B7xkczbTdksf
n7w3U0CsD7sHHLVV7nzhlkDjX9qHqJj+AvyKA9fGDhvyClWmuelH+msaLDNazjEYFyJz64Uj5dTf
Tl2zs9lcElhUC78DMujjCiiyeq3LEna5rj2j4o1OsqdQMFFHVCGa3jxNHrOCLEYGNEs8GaqgmlF2
JpFALNnOoeePTDQQsCkQB52zbnAyYGGDojSSEu4RZN5W6w7t+jYp5VUageLqzOXxlG3npjRxQA/m
4fej//XPMa+mfVxRuNbZV8JkaKMZ8FAHN/7vD7+fcxdlY6JGH1EaFoffh1pyB7BggaAQnNqAVbyr
fWUcWrv8Jjm1JczQI1Nx4TCrddQdrFjS4YsjilKNQjZ1jdIfJYazBPm3SYZFAzz1IKOo2pt0nay8
X5q4AGV/H/pJ3JXCcILZU+xDm04wO3QU2Ac9Nuz/fCiJITt0754GY1b5r4cEeYE5W2DkWhAn+fJQ
AMQ4WDWaT8dSH4rBpStmWEsAyqAj+rWyE4kS5vZ32v3/q7bPsJnL/7d5/qIe/IcqcJEn/t9/ewXW
+X9ekiZKyuTzv2v7/vE//6ntc/7dYe5PqoiKskxD4fdv/xUFhVLPMji2mp5p63wDX/qnvg9FoKFq
jBYdzzZc20EU9k+ygPPvQABsVXVsTzV1z/b+X/R9Otbv/62w+NUWmpaDxML0DEgF/0ODEE3mkJdp
FO8HBecUKoKfQiKq0ofk2jrwnQbDyPFpVfQo+v6z65G2TsopG7T+IrF2mfZ+6LnGymibLKUEKKHQ
t8xCgWwRBcJ2Pqksrj3j7k1lj+GqjSIkbLUg8CSNyfiJwjNjSTHNNuKWg27Q7m4iTvq93mSbcOBA
/2mblqAixbrWo5LrxeA7kdgN7Kx0ubM6UG1vIzvDn+sa4NXI/WMqhS8nhSlQOXwSvVmcTHcIUhvx
ixaORxnl82lgLDo7meeTzAkCktVF88hZp9cYM5kbcl3be3HLGDcsz0A+a4KOpb3RMIzEReIbWS8D
1ZTnHIfobbTRQZD3Ym7qlh5XSzDqSpsytMWd8DajAc0MskqxNV2GNYAC1A3KAQaI+viY9QyBYLM0
kpbmBIGSyeJnM9FRNdG5XlNPRVakL01vBmKg2Df2JM7NQNsI5qji43xhW1BG6qi8q+m/IeqFtogb
qE+DOBaprzOhjudpfDIknjgsIG2Vw8KxOs7FVnt2OaOx2Qr9SXRyOJGo+aTp6IU7DFLxcLdMCu7B
DggWZTo8QZigrZu8zhw5EWVvalXBVedd7QpBMi4E1RGfJh0XKdC1ZUYTdNnU+FSG++WrBrQBgp1p
KpQA0VKvWlucqrDDQAxUNfPSJTRCVbuDB5NXR5Kyfg8s+KViDfqhfRgiTFBE4R6iyiKuTpVnXapv
SdVmp3nSXdxl2P1ZD1dlrQL20kklyyt6dySKaFuYgqjRXQtCsWYDijFpwEmmBUWLIK3iAl91VoEQ
v4br2yd5/TYjNujKY+c4DRdcRNyXy9BMaDO6FBj31aRHW5y/mDbG766InlS9EIEGHcYfouysNxjp
8Ls8CE0/ZXB+9dy7ViQYA9v8MEnJ2DRa+kb2VHNtOIOR3jfsFANbR8aMx0KNvekLKjil9YKkQTY7
Kll8ai1JA3VxYcKzy3AS8krWnPvFzH7KcXDqJ79e+jGRoQzbPoL22fevep4X+wjuDqy6xmcl4DYb
8fIrTIpFQ9hWo9ylbtW+UzfX2CA4u2Ui3crBr0zDWgHmIjXSYXdM4scMVCU+MU+uOyqwWjiXDkPL
2QHuSR04PMdPuHMekubBLXRlW5klujlBZhSWJ6zc+h/LrS8homCvxFWpmW0B4QMolSNpxk9zQ8iT
28Vvg3ULgY3vaI4pPtYQvBmhs2PMxW3zlqYPtYUSvwc9KR3oicjGLk6T1rSHYpyWr6WGwEORzjaW
FuODEbsMOd2OVqNJgIc3ZxrF7Shv0xQTxFpZJY0+nf4B0NB06HeUZPXWDqM7SXGBp4b3Vl5D/FKb
BmUfF97F4STFArBIUwSKIMd06rWcrdGPKrrOntVzAkrUHeQgUiOstdZ+Qh0skPY4/hSpn+q8vEER
rnBNNwMnRIBIzYiwBZCo4pa47KPmu9dpFxXE5mzzZt6TbKOfCP2lo2WEDyOJWrSLaG3njwXoT4JU
SMbpY9OvjBjQGL4KDHzxj4CQr3mDcU0G1Ju54VyNKJSHMR5eEH0XREy8hDblEkmhK0mAXZLF7l3S
tsgEfdNRzvBtIbaCL6nEJo9jazOI7lS41o+d/iX96SWfYd4Vk9f5Vqb/DD2o0wJVwWQzMlEs9ckp
cMIP7XeUGAMUiyojWwn5guQobug0LT3ni6qP9u3k0rozWLAAHRkpLi1XsDLV1bwdK0qXPjeju70F
19mcO2UCDZUI3t0mKbahhQ62o3siFQ+OZ43qzYFKmhlHUr0s5NIJtBzzuRCMJbDkLKP7PeKfBIY2
FXGV6xtDYdwdUWIUCdk7MUMV1XD6c11Ez7W6a11Q6HLYjkIAKcdl5Et2yRDN+B0b1TrDtctdUAyH
1oK5oVkbi1TuVvGYlOrjJhrQHluE/2zqjHGnjZbBncpH4nOndQ4Vhu6V92F7jtwVf728e0tdoo+c
vL63kxj32m4EUUyC/XTNiTHIbZsVjuWlEz16S0ycTUc/FQYlzlCM8viIinXo1bGf5NGRtCH1lvfe
JrUMrp3khb2gxseHvgmRngbP1djLhm1tKOobXUyXCTizQVofaBUBXwIPO9oxRczsJCTbkC1PblB1
SmxxBmNm2MrVJAsrjW15QdXEDkmhaKreY9LCH6ikkt2UXuWB9Oi9QrZDLNqdlTobresJr6mfLZOZ
WsiFEmWvnMFRh7jDq6dxWWpjHQyih37tgMivbQhzEazDwfAwf4sZbsSedbVewHo4huuri+v2TpgZ
7by1UTvNxRsmBBa0PlG28H00EINJevfZUKZ72NcNY9b5T7/YwgC9ugG32odohgeyLpA0R1z/HqAI
uuoLRcgZdglkccz1xgEYsF71gG2KCtoncT5VJvy+9GK/GmhpmeKngg8b1Avcvp+QAdQLhiOBNS7N
JkjIswmqgd4uDNaDbON38i2fmt7NAmmaD5T+K8LfJBUNwreYMbDXV+5aLdR9OHWntkEMbLAdJUhV
qSqgF2q2JITxLdGTXTiTgVXUqNYYggKKLa5q427iRI8+agdeb0K0+E6ViBSrOX6WVYjXt6BTFCbb
YQZiAjbD89rx1W4ysdGB0GmZ82r1Y8APXtuHaqCHhL+aPn9XIlv2uj6YI97QStMQ4iSfljIPb40a
fVcx9o7GpcmnG0e7HlpuIF4xVTG0laF7zxIKsJMgbdFJQA28aNB82/HYxiz9pQCvST2bf6adSjg8
OnunRj1t1UQvKYp8KKbuJe/lTMc/pu3fhb4DWmeCa0WIJRHmsyOfaw+gy5yycrWDkp2r1OCnMFY5
kz5H6wh9nvhSifC5GFDTiILpGPSM6WGeOuI74zt5ntYxE9ankEmz0Zr5niCZTqxojS3xjdQ9VsT6
w26UpyztaMYRckqXSwc+PyrtbiJcrDXpF8b5zHTA6omaTq176Gp/iwKuHn71FccHd99wfKJv5KTk
eKDddhmPVOFrtlyojZ4GDu/zntNKfnI1eAAla10yMPMoWtQvHeCujRtZtBsyOYEiHLm+mjMaPkTq
zldKv3c1DiRck/CcZ/oXSAHSAUBwQthRv9oI0pNe2ftWSa45u+hRK5AVFzP9UOVKoBBNloGxrzKV
D2FdXwFJUYr26UM6X+oqvocL16qzydGIc7R/pYf7Dpsf8FxAjky20DXhwMfG7qsgjaZahbLbqg/V
KMtLx9nHgSzeeLRT1IXFYOnL4p6aNTwVqob+wVJxAoxVc3cM6+QWuH6zmS65HPtdrthsLyHsI1Np
cShYqBNH6ucdKxLD7nZu3guzfuXIy9mupaloSNiPpWhvfcmQcNAQppkVGWH4ZJ+yjtEnoPL+rOVQ
flpDcbm7eb0d5o2C/wNXbSRQpH8eHQ0xc0m1nbhjiBezIAZXgfQMRm6VjUa07+Zx8MNU7w+58pc1
hoDbui+QaRLhpR1Co39paAYwvuKQauoXGbmoQHjOsCGRuWmi2U/SkGCtiDZsrSakT4uWZ0H9C2V2
g3aiDwI8NbumIbohzkn1Ry1A7paG6HdzSBfWUKCPQww01zIcAO0629kpzxMA61XVFQMxbem3ZNIS
ptl4hev40xv4RlJ6iD6hHjeVYuNkMdVsEgZvBZoDI7S1fbR8ieuvCs12bw/JV2vIo+pyjWbcAH6c
619xflIKi1+loN2Mh/p1sqYfvc4e2lQFiKNk5aof9VN7NhVrW9aQHzSa1vB5kHClDapIBW0Rztco
66HspPVHgePetVH8zLcmTQ5tT1Iqzl1bTi8DVEgVuLev60c45B+dAk85Qo9K8KL3QGofYRoMUJgD
xSpZZXOUQ0R5sIX3wLDkE5gtrzCsZAuThE4sZBN9onPde82SIUc4AeWNYw5nYmV0Uh5x2svqUOXu
Qc2dfVLQHtalvbXM2LcxMYN9//K053GeN4Q+BXIU78Dh15rtPZsO8iv6xKP3BEzlm9PnuwMFAcDv
4r5417WzBxi8WZzIbC2umlMblLe5Y/lzwtsc6Ue4Zi+JggEaz9nstjfTo3Pa5c6Dlc4+SbPkRTCP
gGGPOA2DvUv0BeSRw/Kj0ry4C7PzpW0c6LsxlIcFi+Z8vFp2fIKFcUtn/a1sql1K982S6ORCVmiF
IDurOpJVeiHmEPXSCFOWdQF/Nvn1rl0HY6TfK1V7Mepml5vMU6PM+kKvCCz9PCvLcLrOQMQY51Q0
18lRbjpAjNZ+7wX0JhgpkRsSi0hjtAGEKURyemvAzWFJUJ9AijAMZFUm1q/SbRZv8zo25kddiScV
60BUh5eeYERF4VDobKIx+yCWmPNebX31hXfi/ItyIh5pI5v9NwbXYOKIk8G/EVoOWwdqestBwB7B
IyCsScuLA3emaONvzxrveQiTLEwp+3TnhhnTN4R8SjDKA1Esft8akicR7xX4qXZeTPFOKpui1490
RjOc0dkK4o+Ha3tYC6U4jJV+6DxjFxsC2L/+6s49+k3W9oEdaXnNlcF9QpO/9aL4KRRnOYhPR6Vv
ieQrhDmBu8DB3ebden14iaRYixaKe5gKliDYqNYzx4oXuhc5xyiqZyUOb5ktA9rtQLKlaT0+CDtu
sKJrPYpH5Hh0Wm8ZOL29MXCeouNyVjJVPSVWu1WruQUvwaIhYk4AM3VUBefY5W3KAc1E0sMy1goK
ZYUgNRdaRFcCxDG6M2G617GnA8DGheFPFGd7UB6TSg8UjLA7JTRvJewMTHdc+FXejURqh8cyGk9z
5iwejAIyfP1T2fwBIXwug3toHok6bmuMNwVRYRVVRGzTJR37FmFIiuRuVuYLUbWrDGK63gvKVzX+
bDjWQQMA01ahqtTcE4M9uIoJx7jIuFgxXWXnYrvnpuZYkMY6xXx85uz45UjjSxn2bcMxLh3YLbCi
pyh77cs0LSo0SjQmwgkKqOpLJNLdF6ZAoU3UwForhgAm7k1EZEt3SvVK1OhxdJCRha361SjD9KQm
13rhjXthSSR1Zz2ZEXnZcX2TRor8W0UGPSlPtlSuvTGAoqIFU7V0q1RBJHiiXx2LpLW+mj+0rEa0
ZMRm0LkTd1u/47oM9EbFJFCggRrK7Jzg270kkXYktIVmPWHW5ErEByXLaeujCsPOTbuJ646RVr+N
hf5hVBWHaPFtLulmRNIiHMitvaE6m1Q31HWVVZ8V3m+IEX4+Oyfa2NVFjZLuqUyyfYg3MI6RU+d0
PH1LjQ9oXtUBwW4ibUTQC6nKziIfTN2x1EgfGCOTul0b/hQpBqHcweIRz3BMBcuGRqtzU2TDyRgk
ThZHP2Ji4SZjOBojGvKKcF2U3YfmouTtONigDVkAHtPe0kQFwKM7TjENtq4P3yLTJpJmcf5kaoDN
h7jExtB2WjNcqgR+smLRnEzmSlBR/IVRKda9U1NJWvLN7hCoVwN4PQU5UoPgI6lSVnGPqmRgZHv0
mtkOdKHc+1wvUcpAHoz1X9OGsx2NLtvp4BBX9mzt2FOdFQAVGgKypUrgcOalbLaD0+X7zLLA+5EQ
F5MkX+OeNc2QoC5UMbAbJvkw9n8wdzHeaquGnXugW2Wc6950odCoJMyaizCecaUoxlMnaFTmor0M
aXMDdbLVFuHKMMpxU0Mx02qg7LQCUzv9M482akEKOpDW2rcTWj+FA8R6yFEc966THqVQHxuv3amK
AD7WR7dOje5GolxCd5n8QFpZLyInFDHIdfuxR4+pLiKx9CZy8ztpcXG7qTwlVYS1NQyAZy+3qIHU
zamJUxaVgqYDiJ/+FM7lZpYOP5jZ2ziRFqjSvizT7p5XxlOPJmVF2/ajVHTswY566KRDHtACBYLN
dgYTYoSAwRMVDZ+dcG5TkRNYBdIDZ0sWxUvVRvRjkSoLj5BhM5NrUzfadVnQGS0jwr/RXKFm+aOo
+jP0IkrdNCI5x5LzlobqwqTZhQ51h5Jg9XCasTxEHRyTCDWro5HhVzocfsfeXRMTifF9X4ennDlx
19TfBBrpG9IIh6Vkunv5hI9leYhaoR8QHQE20dqbMXbaLsGUQUQyZ4vKdg5D3P7joyZqZhCOgEx+
44W5UagIqXVA2tH7/H0oYuZBk6kz8ZlqLsDfTyJMQC9jcKszuV6iPplGgf5q96mh1zgxtAsNGQvr
XNEeyGuOfVozKG4SUR3M5QE3ECYQponVgcQzPjQipA50YRZ9l7Yzp4QQx6SvD2KW6NLIOjSWtHVD
mjwsHw0dhxp32ueCDSy3431f3QutTtJNS2phCCIIwe/y22PNa3ADhb5dVrA46cnDQlp+7+8f8/sR
LfGKt/1/fI5TqD+mQt+1Fm+iXIIUB88J/aGZXfQx9H1oQ+uH0sYy9PsQA2MipcR+NTQsQKNl0esq
KkQIvx86buKgMW0TIOgJ07ykY/8pdetEwDFfaE0Le3WSgk7kCXZJXB9iIUPS63uU5iVP4/eh565B
+6R+/utTuuUeOOWSYaP3v0P0f36vmIx//K/fb04nzDlTx9L+ry8MFQMMA/rwCnDGng4gPHQzqw7/
evAaZFn8dXwySaA8NzqqB4+7AHQz5gi9V7ZOjwNwMcp2ET40t6gfnTwsyMXhPCwVdtOBBnZdhLjA
FqYaVuRclfNGg3ngqxIXXoO8Lu8L8rQzwK8IeQsyWKuSYiX1FChuRYbEMUpQkbHxD1hmH/KwuSSC
M1LKXroa9VlnPwVT7KQRSqOZJq+tZyGoWvuHCKpuJ0q5pyawTv2E+rNzC0A/61AZH/WoxoLN6ZYu
JOJwE2oityEUU7qKiOWep7QdtubiV+GiPKam8Z3obCyjRQcim9InLczFSRHY7zQn3rBGH7DvLpsA
GS+WDkGHYfPNzL32qM7xRqumJhBlGcxuDbh6NGAe0xpaCweBp/Ef3J3HctxKtq6fCB0wCTdl+Sp6
kRTFCYIUJXjv8fT3y+TuXdw86rinp2fAjEy4KqKANGv9xndWdHP4IWNoSBhGn1Z5qu8Lfe6PZTD8
qDXsJ6bW3KClWTrlsR/zO9aJFuClyj1kQc9yCS02Okn0NNudlvQUJZM4M3xj7ZvdVpoRY2+Q+SRt
VghRj+umqN5rs7xp9etQmPvaYqkC/zNziXvm9lOKqja4C+tXrjnfGhbVWV2dsmzODhYqDYMmgpXI
kivLMh/T2sciCGnK1Dugpg9iL4pxdBumh3Z2j0n6MJgF8RacI4NeoHlcHUY/udbjGZnl8olgPOv9
Ais6PNEeZ9ymraUELNkPL1Hu38qPrTw0YjvICK5T6YDEkveihHFCBJ9E3Pwc1MC6AytCmjv/Zgv3
u9AKiGYEZdFQegb3gVj40ryPjfXc8R/aCYERvMkvrN5sf0QzMezS/NZ0l2UPXopAJRY+c/td/ncr
hH+8q9Rxlh0Coa/uEN76yA/Y0qeC0O4RjV1u0zXQLFZuwH50+6EKmP/gssZImRW7oNIf627aDebC
KjHu39uxY3rFOpcIOGOleah0oZ3aDleZCSo2tln0Z97BrONdjLcXfSOjfI2ywhjnoK0FEB9QAGtY
b0kMTDoCXQ02doIj2ixI68wPlen/dEJ7ObUVMSijH/HbndvuBmFLMOxjzbwPYcdOixoiDju7J0wP
BsmGuAqUso5i57YgilnakEx0chkYLODe1KDIXSz8CwWZPXnrSBRZrzWGdwOM8WtshaK1GZCEcHv7
GX1gqP7ON6NPdmQpxZVJCg4esLYKTGLegUHAN6ivGgfYpvw9mjLGEzQCxKGVLQxX7/vQ6K/0lda6
KK0fQ9l4rGX5n2uYdKCYfqYNIBKUFkKzCXfdCEpbBM2DI3BaJCHKxAbAVVFV23GswVoTF8ZjFC4V
wbq946J2nnXJ21x45ELau9hpf8NY1S6WBfHcHHOe0EbpNfbBa6ckInR+RWiuMMsi62WpPH4e31vV
wr9c/Po+6K33MceTrg2IuZao41cdPieCitwVx7i1ALt+N4FKlp54cqRgYhAPvI7lU+MaN/48jFs7
HcZNI7RdVj+xyAKkSO4eHoEAFIaY5MEHWN+mLCmlWiYZdQlgJPjrjy4rNwumoFtvrCQFi9hC7/Jx
iqnBhSz4voMX4jnhJ/Ea1HrL77pmXwvoqWvCCLiOfG8HuLUCR1cj3MbYS68s0xPY1PcHbbSN/eBE
D0lk1+BxJGq+IXnnIZAfhsBAO62m48RAEUdHCEroc7YOgRETFQcPOM3wjFVvuA08BvNT6hqXKJ2/
1EzBWklZH/10HVTePaL+b55L5obHprD6X2a53FX1rWuWm1kQBpwCnkW5I7FTEsF18Cwf+CZaNn3s
SyvYgyW049TC3Ix6cZemyL7MyWs7hHsfNDlfbVn3DrE4cGW3c0AkhskCZJV5eoxKxTHX7vM0u6yG
Ny1E+dkbusNi64e5TsTKaULrQhgkD21vY7WAAm1cys3KAwWOCE1gafvUma+JU905rnNrZd2dRCkW
hYPTuXWjPnfugEzraRqx2kNWwC3vQc2CbAOVYCxMuYWO+G/sQNhngsSMCGFd0NSPbgQ1IM9A7ZvF
/Evzu13pmRDAiKlcTDZBNtusN0l/3wKovBjQt1t5TYEdTHDvGOnamkc8nsQrgpTVBWYuP8Hi3Y4z
WdumfkzqZNc20ckutGts845xRK84+bce0SSrI1AUdhE9mLBeW4zPNdxFOvz/vOxNLwPJc3MeCrAP
bZIAyXah7ZRk3Rt9T+eKpWRDhHXS98vYvBDGZbHoJSwju11BR6sV9WsS5veAKW4ayHQo+C77bgDb
jajlsmEOcomF1FH3xYOtCxCn3DNEKy+YWx5iAJ+wotwX3CugnxB5r4BSVKRhLjTCp8zJIasOx8SG
MpiT7sQ1GxvC6jEZpuMQ3+t291MPmeOYEFBG9Hd4Txhod1k33OgMBkZEykbMh6okTGxItoVXGfmq
Nsi2N3CjkpmcWJWYOxT4CDGX5pWHJv+sw2VbdJm9Ck5lILVC5k3vzhmrRHIpKN25dQUDZvjepohZ
m9h+WlFTXXQgTlE+fscYS5KA+2cvqzdt177Vs3jBhOWpyJgW9DEI6eGHcCFTDcV0x1yj2LJ+hFIn
RfqzMX2NOmvrk53A8YFEQ9G82fyeAVIbvAwoEUFrxMM63XvztzDROpQB9ctqAplcYwZQTdZNFhjZ
ipEGWnQ9wBflVSqtdezyi1ZSL7oYY54EG8pnHlfPBPRxqop1El4deUkjfe1qEAEBAwVpMWuL19eV
npMvFtwY4ARQVIeR/K0Z/mg1Z6vP8P46Zj7CY6QEQnIi8nprazqYzuiQTOJ1HEDOJvODNxuvBM0w
OR3xAZPiwFZe/JTvd4Ax16qFRkqIrVrlJmDlSTgPiFxBqh3ofaDwY084X9oumTavQQDHMXF0DbN+
H7qdfYM4IQtQU/uJqIezsrWngl4TYDK8dhCKmEiJ70AD9qJwsNV0DKB6hIzVdN/t3k2H+FQXas2F
rxlyaL4p8KtfDTVd5lLgu9P91ATfotWMtxZE8QKxdfHhyCTFxgHIszIbGz2x0DiknLfXjjUo+tQs
QN2Xqc3C6lYH23fqyZSgeMaUZSEjU5IgLYMHP3ae0YVkdAqmqzkNnjp9kEbdcKdrmKJ91PIp1a+5
hgZkmstdkSw71Nkx9MCtvmQ5RFSBVAjiD9BoE1BN7is6jwgguvbanRKDQFKycdJpX+ToBZHhXxkl
2lQRYRD4SdYIp8r+Xi8xYthtTpTOID/pxt9rc7npmUTuAs+EB2mmd0yBwCjM7jPAm32z4IbAdAs6
l47WR2mR4+5n6N4FXLceISV3M/S4c0268zIRrtgswMzX/LhiW2jRfV2H9cYIcJUek62DMmsZtc/m
khibcYITpwFMamEpmsgW7gz4Z9z9/uiHHZBGIgYuGVeSQaeqZVVRtva1EQzuzvKmRx4FtG7QxbfH
8QDs505zk8dRz4A3agy1ccFAVuMzmUwwTIGHoVQ6Qc3rkRQm0h8eEG++CGbiPm0LDLriXYERhxHs
4GJ4Njs+VupJUe+r8LAsiECGLAj1GtD7MJIuNTqESPAkvvVngCGlHWNbYbF+A5y3G4z03q6stwpT
h0vdPvjpdcMi+643lhO25VD94Q7r6OqGXc7MhgErTwaMvUJvQZVnQTBOtyE4J2CliOZVfc48MoLc
70+PHWGh0YQ3X8KpHkzUfPXmqWthKlj2s1/9dDq3XWstGmcIY97n8XJfWITpGnKWcxuO90F655Xh
aSEm4mqExUqi946EBWeL9rtZFlJKMTS8akHdsjSHg233v00/d9ZZMO9Eoj8K7SVLnV+6WNBZMYuT
VYCcgY1xuQBB3/ihaTN9t5D+L67NBSszm8e6wJcHEfkNPt7r3MtQr3EiZ9tX4X5skUYxJh3MsUlw
sIMvFhnxhni0d2GmWKkuFjos/VysI4sxhF+NuU1yaHtM5nArW81ZIDH+O2eCGFTiVOFNT4RniBE6
GnjnbnjDt8C8yKvgG3Ioz4YJYb2vH/sClhlYGKR/cud6KrAbaOd3oyEim/VMaRrJD8/w/UNiFAEB
7bBUer9LvX6EsB7aa8ZQHtOsvUXrGJZh2aC+g1Rah+lJ7ROrD73kdclYtfX585gBfwr6lzbyt0WH
uS4S5jUTqvGKhPjVPJE5AOTr3JGbda3il4NSKvr4ZD36fkrWI8vPcMn3LYZ9XowiBG4IENEZsrHw
NW/sUDDRItRpW9uoRUpkhBhdTcYbqjTdKs1Q8giTPWNfCNfnsfcFhqMmk700y6GdQqLwMjwQ7QgZ
Amu4w4fu2+C+t0kOG86LVszW36quR2FiFVRNfpXZCXMb/hYgS+howyoKguXS0nuWuSZsGswgjqS7
9wCToQsuxNJbfc+qTyPuBzsvuWomnHpz+DpIm+Wo0FSisda+DjAffzqMRWGLpSU0+RC/j9h5wyIC
Uk6eIJgdG/eR0LvDNBZ0zbPz3L95pRnt05psEiHG3oVbh68w4Z6OJVdRbaOAJW06Pno2YsimE+88
z7nolgIyT/0YB229w1Hnm2Nq6THm/WXCl6FlZ1Zi3U9Ru22QqN+AktmZXUdmrdgbVodYAQmcJQxM
XtYbG4vUtRHEr45nxofBHG5azSY7P/XDOpvyZBXF07xeBBzsYnDvNXtGhVq/TDSEEyLCK8ApsUoq
G9isk4BfgYi7OQcbdHOGvY0CQzX0d2nINzOTAYTeQA4X6RBLn94V+vj/Kr7atAwLUPPfemn/A18t
Tduufk3xz/IzuPqv0/4CVxu69S9dF6CofUt3pHzq3+BqQ/f/xejmIi3kCeGazhlcbbnyJF24nOVK
PzVw3v8GV+PoZvqG41mG7+qmIbz/BlyNVfc/sdVQXHVh2Oi72TbJX1t8kZVj4ZItY1gkly243rB2
gvKCrP2yS7PpMvEctLh9TW+AHvg1avh+ayGJSHAYQ23iE229qSP7JxMANNbsy3JspqOK8KrCEvGE
7KqHzGE+v+QGoV6r0uqjX9Qt0RRZLTyfrIqq9gGUTVVTRYrYODFoWEmszkh0y6BrZdW3dd4Dk4aZ
cFSF0bas11W18t2CRPi7Vw7F0ZdhVVUQFv/c7HMr3MwGXVIgI6uLjLwWo5EfS4z10CGQ1W6RwJEc
ZSFWrcWxn5mu9TIYe26qmsy1AYNa9rFNyDOUhZV5xafC7iEg9oRrUyA4LDy7v4pYNkGza9slRmRO
bq8Ce1qhNIcNPW7ZwB2LiNLRBoQIhrK8J4zfbIPBkvECGdf+qLqkYQ/pxDSgIR1mtazaaugyH4Vq
JjHzSSNm1NUYV06QBUhXti5KPraWTCfXQ5MvAtRrB8F6qYZ34CPg4qwRGlMBL9LPr7qov2kSPdzO
GOJ6hNMvXImbaPq422XTIEmUO6xc9b3h5Q99hOIMkOHr0UAUYibUoFdJeMvirAapD4gGO2ZZ6/Ow
ZAJjvGLuwYCkSYUJMWytlBm3li75phzBQDILSrIW0T3JaVG/TeLUj4A662BBo0g8qd8vXFBkBfbr
Nd2tKEdnDXqaIWzsScYGYharUnd+dWXRbpwg7o88z/1R1fy/a+dtVjUiMnFuq2POzfN5apvuB2QT
oUciLN5X+/Nx/5/LfN2tLhuaEbpZqvqxH1mIJWk+fVdbfbkv30E1//ttDW4n0JIXeH/yrqgib/S/
al+2Dag+7DTb35YuYWEOP9+Wj1twbn/ZrZpIRgKbJ1O+Vs1oNKpdg0tgJl+XWL5fqij+bqZtRPjg
3Fa7Gxztl5U6R+35OOh8poiX3Uz+fBWZRE3/dNkv284fX80zn/dlt2qejzl/GxamHRiLqVurQ9SO
Px13vp6GAcK2Sf3L86bzqedt5//tvC1tzZsGWwmecHlPTMd9ZCIIvK0isK/J6H5FNlbf9AZdZGNq
SDl9rZpeXBGbCW8S8ihb06mxW9ON0Fg5zNiQoOca56t9aaprwb1kOqb2+LxsiNDJD5+DRJCUIEEg
P/pP56ltHyerY9QX+bjCuX0++8u2Mp/MA3oO5WEEQEsP+QKXnxjPEWJtdcR8biK/Jdtx5iDh/bVq
z0HJEya70a+7wKWhL7/rZKces8wlliut8uIY3apW9vm4KBbHRg0Jnw5iJcihap8uB47zoarZO+C0
5tTGGSurj5ksPNurPorWiOmh4SUCTJ3bO7VDHadqdjtJevvfp6iTz83zZVSaUzUjHV0cptL2apF3
Jy/q4ahqqrBLCBC1txTAE/7e0bVSNox8TE/04UgP/bn407Yupd9tQHrIezKpcVDWTPmeqm3pIt8b
tSc0pn0lBmMHrAdnypjUDh6VHm6MRXz99eCP89RWTT3WmFFuEzOLUAUhQ6yKngQPIOcQIkfk1kdH
Dm6qiE3ZKcqm2mGkGnpNFeHqZhoOuha1R1WYrk5at0hMb2P74fMkb5XVQmqoQFMeQ/QSNpjKQpk3
cNZxWSJi5EX3N8KP+VSobVFpv+nFJLWRzeU4ucFyHGSBS6mxK4B7t5IZmbZQF1UtAZU24Pp3mHvP
Po6yMKZu3jkwJiM9H6HwD5jKh2K5b4IS5XOEMUhr8sCo33eWuewsAF97oTb26tmx5SCIOlQWElUL
LAzA08KBct2NwOvVnVA3JmCJiqSBuwsWXRx9FmNHVYsIV33UZqcvN2lPTizPC+TYLJ/uwVyElDxC
ZuGoTw3tCKgDuj8gJ+a63ZtkKu1JLOM3blR5tC0N3YsKRUfbbiwW5IiebmKJzU8jhGwnyNbIjMT+
Mct7PDg8ciSTh+SazOzhH0L+Qs7qhJq9pXI2p9oqq/6xUbXVHlUUkEpZcbLIRr+CaPhH+7z/00Hq
IqoNWgZQjNldfVxyYWa4BqoGm16zvnnGiCqu1i3LCu+Lv3ACCiwwxeR7q9HaG/neMUL7YMr9qlCI
AlVrrUTqRP2NMDgf05FWRP1SXVPu/qhJFIKqNQ4UcHPRA/AhQBtUsfQxfaqq8pSBb1AYgz/unx0U
tcvSQ8xDTonPx6ja/2KbOuTjU9QpQTy+h37YbL5c6vyvDtMIUXvO/ZX6B9TdUrU/NdUdJAdvL3ed
HBXOhSEHoXMTd7XyGMihx+iCrdVMDg+sHFpKNZqdD1Q1sHeMa+dzzrs/LhtnVrH/stHFCZce958f
q475j9sc5vArTHC2jh6SdoFOclRFFzZc6mtVtUEy/nXQ192tbfNT/uf9ny769dBP7Y/qp2tP5sRb
p/VwCOVH/4/96tAlLstDa7x/+ow/V//8Secvnc7GA5aLCZA+bsana5wP+XQJddDXttr46fSP/Z8u
ZWU7AcLwmGhgIs5F9nczhxgoag1NX7npvP18rCt0dCaX7OW8KRCdeTTtDJUsVVV7+swzPj6inFkX
5oh7M3M9qmKawf4AbW2OaSJIWquq2qh2I3bBavh8pKpFWQRQJiNWlJx3O71cLKv9ny5nSmCOOUJ5
W6mq2v/xSaqdNMvDUiGX2Pa9b2zOp6vap2uev5K6utrNz32vGUW3NfJJ2wyN+aTelfMboZoCEDmC
d+q9cIYEeND5KD2vXOQ4mIUwnBbHcWhYDhPQpxzlXOdceAVBNL/owbRNNVxLtJ66Y1ISR1eFNhBO
vlDVfEltHXQxu/xfTW/HWHPJ9WwmH1whp2d4+1b8oP9u5tM2SQCSefhea317bL3ohckOEYTZQsIO
Z+S5F++YRuKhK/0Ky3BtG9/CHCGrsh+eye3lp7hFvq0zxAtQDZjNcrRKuQweh36HlXMj/zu1fD8X
aoW/xA3OEiHDDICe5KT3WLamIRPcKLWOjsVgTtAbXjjEaUS9d6NAJZT/xbanUyu6LWDf4cizg/4R
ht9oMi0awN0mvTmvXVUoQq1i88keN7UDG8AfkUT4vx1nQyIA14H/HGe7SVFmL/N/SBigqC5P+ivK
5ot/CcswXJvgG15Ati8+RdlkAM5xXNs1VbiMXX9JGKgoG65FruPhXCRcGYD7d5TNwu8IHqTn8EHy
3P8qymYS2vtnmI0NBPIQjDL4GgZaC9Ld4ZNJUTOkXjE5Rn3UYmzTIWaDTauOriT3Z0H0BE5wVU2L
hrA6HpC99i31AGshvjeBc8svgIeOJ95zB21xkQFLZeJegwKFRiKAe2jaURe8LUKgKhw21qY3D9FY
kBu0dqR4UvImgViNTfc21eiuLi2WCqRsgMwvJEQMWAN+uhWO7wEsy31eunBAMXhCrkvCPyvHfqrs
HPJNizZ3oyPuMbQIeKjaudAEQWsCfjNqALbro3EvjzRDA3CLqtYjWiBpHkJq19InhT+tZtCSqlAg
VDir+Tq1AdSqZpqjtZMtrbk6H6x2qCKWsFVVO19gLkgOAGPYGBO2NnnzO2rHZaV5OdlVPctJR1Ho
Rp8TVwkcyJ7mRqm4+1LU/aOGDQIOEGR8FrC5YLs6JHUWfKEX2PzQaRGN9QFZI3a2lUqlHpYAQwsr
wrPC4nQuEmPAnN5JkWpMgwT93Rj1+8GH+mPaZnXCkO+yDsA1tte5Y0PWb00Us1Mm5EmT35qj99Op
ZNivXshZ6tlztoDBieLqxfPQsQDYcBcAql7rkeOVBD8L/LCRpmpCd+152o/eI88i3byHWsPLyJ+W
fSmV2z1C/GPTY0851bBWOpg+0zijQZh2AbctdPQtjsN7PZrTgwalyzVbNDSr3oiwOf5tFUZxNfhZ
CuI+vxpbqfQsTk1i9ZfB3G+SznwLR3w44wmh8ELXzatao2k0sCAhVltXVWMvFxosbkikCNWWFSL8
/nzpTDCAG7tFOkdDmsscGp5OnOhBfwP4HoW1b6sCCeXIx40nb4adhU4TIkopWuB2M5ItrLXdJMjt
exKbYebjZeEG4tKCYl6OU3tCbsO+xBfP2bne8qT2+dXI3UPjAvYR6FR5gJM4wOgabWfwr1+Ra7Wu
DPmtuzZ6GjRz3jZoGqh9sImsKyfGmsCEChPpy6MTJs2uEx1CY8TTLhsMqC+xbOd+2NnOBz7gLl3I
qh+y3WigJG/P/ZWDSuKyUlhZPCPcbeu0/9g2Nj+aKL2Ou5CIVxrlJ8309f0MxcwskOpp/JKlJh+e
ka6lqjaeiyJyCboTTKRr7CAHMfM2BJ+cdPNJtWBpV8dUBxc4LchtO2YIqgpzl7q5W+zwEa0H0DjA
uE9ApSapE2lPvCz4UyL9aazJxM1HwhnA+MPh2kr96djbCxAzLHXXIEQY/51CGAcPnx9icccq8czN
4OUvkVzCjuYMfwYEq9+ZhFNKGXL/qFYuNgBGWu51yB3L6mfmZcNRIClyBK48HsfsVdj8cjjLAS0k
/HbM5Yq7wV6pJV9BWotNfgMBE9QbEVkL2AVdAhQ/jVwzEmMR0q8G7PkyZB5Qp0h1+HXLdE/GEzIn
+ZlOWBdFEpOugOlqGa5qatsEwyhJM8TLDBgibYCk8GI4e2Qv4301+MhmV+j1u4H/ajVyGidDAuor
LXn4aiCRsfm4k/0IYZRF8IolcHMswGjG1jTuZ9+t16aNhCpZH/RwC0DkEw/2qs7QXtC7MltZIUwy
V6UEzmvWTq+dgxNsVWii1Qs4CXCK91aMx5kdIlWNDXTvR1uAufN2SLpHa5mdYw2caGuWxYMTcNNx
kAGgrWFIgsUQHLAZLRyGSn7GzvLXY+xgvzRbPgw5wsVhcQkQMEISRnsnnYuMLQoSfWHvyWd8BMec
HMTeR1WFeFScTNXGGu4m9u2AyIHykBmdyLzIB2CWc0xVa5nKdnpfoVfFDD2WwQHHRnlx5cvEDmbW
DF4Z+E61ks/dbkYYtBuPWpOOR1GIHhk5BC3DzpqPJj4apuvqG7sPxNZa2js3G4IjpG9r36Pm0f6w
21+hAfQdLYWZGb+cc2KcYfOmFr6briYjAjPtOb9jL2k26sgMrNt6qtC/UkenTgbtKcAsIUC82M0T
LDdG+O621W2b+VDj7UNSanRJEmjLxptnbY3BDoIn92NNtOrL/66agwL5p0t4NbeR93Eb2mSQrqTL
Xt0UVaBngETy5Fxm5vw2FgYzzgRWpSBFtLEr6EjAivWjmcfuRQKEIdMXeP3yAU3tEgYfhnmNCY8f
pVnQkNrgH5frybXKvaMZ21YS6byiuRyRxMBFnHRZD6hl0/uJgTgNBCgV3iMyiMQPb4tB4k/Xt5B+
cUnxmQXoQ/RN7+ggegJ4Gz8ZG+ACbr/XsWip64UbLotlwmLmoiwAgEEoizY+Rh5+dYhAhakoTo7U
dJLGwT4j87gnxfWfgx7t0t8hMdFtVfemChXWOjdVVCtHBhDXCbdZR2XI2ErORr39oW7QG6iqKnDn
xvg1cMFZie4yCdHsrSC1IkQSjEdVdBjE7ExyGKoPyhe69AjV9qKAmYJez41WOYiTCv3lI5om+1v1
Xb40l0DXdoWTb9E+ZkLow/XsvAOsOETGBxB+EGyz760twG1K/1ZVtHgIrducO1LqocB+vK5BD9i/
c+Zf4My06GQKbb0U1YRLx4MWOKkOw4gnMxIh/KyBd0nFsH0VeRUSrOthWbpSQWwI7Nqhko73EamC
MfyB0tom4cTYw3W1dfE7W9VWeurRNNqpwK+KBucqEKyqQkaH1Z7zbkJpLGutw3mfOlQdkODRc3CH
FyvTuQNjYu9HcgqqpQLdKgx+bn7ULCeFMUrXXjshGWR5apmGrF7VfaxspxxOSV3uRIHapMV/DIho
Oook0y8TXIxgk/uHodK8XejmeDU2xS/kjo2jgQzEsa7wKDN8/w4gPBkEmatVtUTWiliGglRVbTwf
86dtbjshIqjB4TofrGpoJTZ7oyYNKz9DFV/OV9uchUWyqvVTrZF3t8THq1dVeTzeqLewbhy0C8Fx
ygk7cJCJDr2f0JIM9Gw/WahEn4fQc1PVhgWb9Au1W7XVMHtu5hh2ozs2H7upAbhi6NNGxfc+Apkq
Tf1Br5LvkS2wXs7RrCRqwDpYFR4kFEwEkGTbD/W4GoEWXKpicnHFwUOefsnBKq8yqukiMF2w0sB9
huM890BTlxLudzykqAIjbNpjRCVDBk6FExd0Pxk9+BJN+LTrUxWdMfilKtKgzio2vc5qfnHpfQCt
Mvi0Mtujaqrocx0tJVWtUmeBrSwPYtVS53tVVVlnIwJitFfV2Zp4Xc9XMVubLIM7DdkpLKMUORDW
AheGCql8XPzzlvMlv0ASptb0Dr1kADBr+nJUNEfe/LHno6o+/eOLqENVO65djlLtj088X0oHc7hC
vA/BFted6SDk/6j+my/f4uNrn3efr/6/2Fbmp8St9QYdvjQ4LKjptKxHYyQmTWcNjLnCVVYf5wfE
YacVeFFzPYGgBwC4rHH6ptNbiqck9gYUbauntLKQnvJRLy8aXYA5cG9blIueWQr/Zor+Suq33iwR
jhg1fvDb0uRwo8QoPDdxlEPa93GyC33dY8J1dJB0EREuanlgW+u2dWYE7/xu25Xdg1XGjDREmy5w
eu8unGF4WEZvXPe1/h2CynLRGQZ6YO4J3MxJEsoh5hRIBsp/U0ysAsa+3WYaA5/jbrtxTuFYpSzb
0dzjXegwB2sLCO0gNnZV0f1CnVYqtCGsGunDD7Ob4o2Db1bSuRdulQBVxzxBNM12nowXS8PAEyGz
cuqZaAMWWRycbl3SSjmvyz5t02Okcd+yVpzKsuvp+mKsirriOorex/kt84NdYkn5OyzBt2ERfe8G
IOmuFR0EoO5NUU4Q6K2d1VU3CJB3/FRIpuLR/Q4ZbF3pvr0zAyISCBVuw4aVW9903zUXzyUsCh0Z
wMhR04s4FRXk+T5FkMRKt3ZDzhEWvgYHzNlEmfWWBtmdT2jiacjf9H7Y9Ey5buY+e80b5ro16rBW
rN/WM2SPUqJAqMH7GwtWHALL4NB5WdBhXcO3QhM2hRqlI8AFnXRCdyXqdlMDdDZ30FgM3WzVZMLf
+V6HrlkbracmfGonPzmloFhWBE5QzGP5uCkM4OMgbS+m3N6g75Bt4yrCPcLyXhOe9CPiJnx/MSxb
PYoflgmpWNcMmJFoV4vDBJRcGvlAR+Y/A5hekGQjUPP7MTS+eWMjdhaahhESKPex8L55VXY9+tDU
oPemPE/hTd8mu65GqAUSIvhWjGsDbvkudvydNuKhHOb9ZYFQ5bs2tJf81asmTaWIUFMCAKSDawW2
aEtENxkzt7qopdsNoA1bIN+86Dd+3Ogo/XfNUXdBCw/zDJtISw+5ll1XpKSmlufVAD69EpWzG+p6
bZRZuxHjzMPZL9Z2Ml2MiPwRxxmxEqGAH9J1b6ZcW3q6Ox3G6rsGERzaVLkCotysE+Gt7BwPjqLo
7CtPaslkAwIVpp8mJ2EO1q4GrlgAtJ31rZYZwa6w0+fast/s1r4Xnq4/g2z4XtFFYUaPJ4lXE3Me
p6XZmcs4XOn6VdwKELoTq0gkg6BaDGTeMusiCJrpuizWwuk72PbGnVP27S32GvoSfythHp3oWS90
PCBP7oN7Wet+et9U5aEOJ0EAS3tfDOOpiIMtknJ7v/IRfUqQpcxDVBnTDEW5OcXrhbzvexBl9joQ
/jfbJUlan/qkxT1T4DxWg7K4iFGgZ/iHcgbpg9fNPi5EtZjmAVPVkMvMh+CyzVBnGoP+F5NcpIMm
oFcBnVOZ4zYFHWgX9zjQ5K1/zL0IzyY7ua4Do9s4YfpSpjpjgI+qN3x9EqP0fG7NJLQj7gP7v9mm
UfA9D4Zk1Th4hdnZPhr1b5Wrgbzp0m3k2igT1OKU6m59p01wKRMEQ7YuFLSx89tdQB+1wj2038Qd
a1wxsYru2mvAPLfhYAGtdnZjCQ22hxbhO0W3Btb/HjvmyZ4tc4XKxesyZivhRSQJzDBCZR/yPXD4
q8BsnqzGRohPnwukz7jR5tMwZL+rmIQ8kn7uHmpdYZNHFNUrYQr+pwF9PGGkP/xg2i9O+WBELvi0
Mn3vEbWHQxllCIFM0CaFlX/LHW/r+/7aM4z+NnMvoUg4O2RF74fZKJAhRwdVSnVuuirGBBmLjyqp
uk1kICwVT68Yu75MXr3yl/Gxw6CH+FXGC5J9g8z8CMcJeDQCC1MbnWaUawrTeRuKLQI42Sp2k6OP
uM0GgPFF6WLfMOm/xwga6mgMvz2yL2kkfQh8d9gWC48fMoHw8Krl2pA3qPCidIu97AWELkzmUhFs
NGRuVijKF+vKKkwA01Cbpj5+q0boOqWkdQ27Me07ZsJoDIYsPT2GqmyX+f1VZulQ0Xz4xVUs6pVe
GO9zgeNYEj8LURdruxQa+dbhDWQWNox+xXuBwlkcGe0a2OXafBnc2iQZnrp74lAV2vGt04vrsI1x
eA7xy5ul0YG7Qt8wXAHfT8l6RD+EfbXkARL9HuHrsYx3Iuh/CCs9lqyGtwianHrHca6NIroC3IO4
tQ/yL828a+LNoEDyDmn80C/WPeFhMFnVXZ0BQx+GeuN3Ypu4sbUxkwXftqS6qJMO1LaD6EXEpPFi
HErU0Mb0zgFrDX6bvH40vQpT6OuEXwQGxhN0wIkMlAl78Da0CUMJkNDrCT5Xrj05qXlqX6soeRSL
9opuQX2cAnTCjGVA831qrqF2mUwLohtrMK6E1JKzq5u8MG69pZGULjQ+B23awOhF/aODvDMLOuMI
KH4/WI9djc1ZHzEuE0C4F5r16AZ0kGlc6XdVWPQ7IG7oS4bavSiNZZP3eEkMaLX3HfZSUSkG9JQm
yTDSd0vX3qYNDRcO+tQvl7Ge306lTrCanyx3XXTnZnoHkaGw7ronDQIFDnMVCiANBjnI6QVZesPM
r1uFrvtYAczsi+gW4+T2VA4CZ0BkliryauL/cXdmy3EjWbb9lbZ+RxocjvFa932IeWBEkBQHUS8w
khIxz3BMX38XkFWpqjS7/QGdD7AIMiXFAMD9nLP32mSGwPk1tgPE/yGM3a2tsgRfrp4fotb/FOHw
pCY+Ry3GKYbbHu81wHX6kg36/oodbEc8uiVPVhBfJ2fCNSPh7YWO2pYNEYIiDjdml3+kRV/srKpG
UwtjkOZvtwK78+7HXUQTlS2g9JqbPkJyG0qCj6Szj4m5AjMX/KLmMIyTicbutdbyRw/NEKwlmBOu
Xt4T3NrnxZ5A2/RkxNGcC61728SQu1L1j1S5LNRcdbXQuMPhB+lhrq4GM2BMK8Ynir1vhQG+twej
3sN0ReMycDf3LuFchkzZo0XVuUl00JpuQsyULB9EpIuzhh++zPFqx0TcibpUyEwwTUxTVT54XU2v
2SVHMJBEtQblsK6r4kxLPKz8hN2tQ82nfdccOnANtRcQz7HAOevu6Dbl90HkObcx2g1t4f3gdoRD
nM38rmyFh09qgJxZoxzV9ZPnsYJHIhhYafMBi2PEBKbfOqMlj4UxPpYYH+4dqUMmwqK2oQceYSQs
CdWiM3kw7RgAljoYiEOCPCvOY5N8ORZRXIo1aaOr/LOIzZ+Rxl4rBeywC9haYRzTB4Ir+m3SP+Vs
CfdGUdpb/C7Hsteh0+ZiOsD2dbkhevpD3w53YVIZt8m1gAHQ2017b8s2SQP+RaYlNew6s5prYoY1
tdeAk6ijQek5wJA1fXaitKQKRWZ97InyATAKqbdNS/Jbh42dSnPdGpG9K5jcsHZ8KBv+8QRpaBMZ
DWigxr+LQeSz0Qq/ouYS52KXsb6yjSSSOisfpf3N8YR48mtCw4IeYL7rlFjfcXZUb01H41yBRTNB
svGK5EMWWK+lbDY08B6ES5BaUeVoocQE2a3xfOw802NhaCAhMmzYOp/4GGotHR8kPTGSxHQ4dwro
tuXoNJOHR2UjFNOKHjDvcHJUSKBhZty3DDrXrT58Wjm+kM4lcxkLCf+jT1yrXk8vLviQ9eQb215C
kDV9TEa91vxQAZM5UU7txilJnhmZi0VYljChEIrLatO36dOY1WBJENFLnD/AfR2besxtQISSEVBU
Bm27X0aYtTvYrXhpEoVu1zsUtW1B0qHlm2CTPgi/StexU0LkhcRElYNNE9Q3s8UL8UUQPQqrXHtN
zNogbzq0IHZdybYkrWWTRKjHSZj6obj3r6VC0Bsm5LS1seKG527RysESr9W7PbRPCckKZkVXHVft
2hU1zh4IyOgsV3Ic3sc8490Z3muXQUrSiVaFIGmv1ER6FFj3jDO7J3DdRAEPCoIREy19GkCZ6yE5
1eZ3iW/Oim8+ccWk9/VN1p2KcxdFH1bkEGJSE+poGS993ONnY1WyBgA6QfcLcusVFgdfoF0e+c4o
28x8nWb1uOu94tmt5gjUzHtNJrEvHUiH2fBshMERBMqebT16+HA8Bh6b5dyzH/UmJw99AOaJTDvV
2lNrqT1w53FDsLyV6GTHulyQsEOjDVxkQCo9ABCsE4PzbkzEUJR94AG0AywXBQyaA3jHcJEKcad0
o2REWQ3n1rwyGgoQ/KPqDyfIIYnP50REJF+ZRN0y3qhd6ARZ2rllT8pd2KNdo7fqZcplcaVKAaAC
62jiIytHH7hxbcLdbz+Z236Fapp/ReMxMDi1bfOZu8RPApusXZnJveiCigsDcG3rcdfGO0/+ykAC
B3zByQvcTcxkHQMjowXPgjSnVS8o4LrdJtYC95Grp7dKokeAj65Gl4FeGv2EngLlK7PeyDZuxskk
7ZlkUS/6IBOFph/nZOMQXT0wroYIht83n6KNJmgmNnXxFU4V6XnheAij8QNFDaC9Lj76/vwC9A57
VljjYIeSUWnfVQDknsX1yh7hVbbyW21093BbH1wR3byYbymLA1qpWf8pvQk8HesThXylJAHDUYiz
1BcIV72dDBLwniP5ULYWUiGHgEOMQuzDLGTfFxIKoFI1p4VBhIpaqDgNd7VRGOsBLgWxOfhEDXbv
asCNx0dBSw+MTl8QkzoEzG7CkVxcfSzAhrmmuEvoMEQWQpfU6d9l1by5SgNsA4Awgva6Svv4BU91
aIi3gED7Faph7DAjq3OLfawTzRWwl5NqDEoGm7ATaPQlOIvBhOWAnGJi3H+m+4SmuvLSQ9ro1bVL
B6K41XM0WoRD9qfUxTPbGcZHoUyCVBRRYhplPI/6x7F0dqLV9W2XJF9ezXxaq/ST7yB5bySJfqGD
NdmDFsg7wgyTtbDSx9HZpFpRkAz4OBTas+q/vJCuty2ee6siU9Z1f2jWs+PYrHISdLhZOAc/pVpk
TgSFhDuAE/Dv10S9rBl+HcPSuVolELupCMRdPnb8T+xUsUuxcyApdyiIrhcNdxAdURCZBfchnih8
6ia3h/jeCwkOVPqHgBKxH3kJoB658/GaQ+kW24qZuWA7Wnv6Za5RVz5jNeGDfycsh82HPrwqRWqx
rYtdrM2BcxBa1qVdkafo3ketHm21HjC8h09PTN5z0tRfbVZ8zZoSK4tuXV4Q+PrMisCWtwKsTbDg
xogwfEZE71nadxmF3ko11ggW/9PEm2llE57SqQZKw76zm1BEG5W86I32jJyKKbGd55sOhJx4yXy1
HigFuBlP+Ua04afWBdGuSg4D1T1RCeUTi+ZFltODE3B6Zls5f08iib1130neY8oH2FVGzT6as0UP
dagMEf7TsGRv5j3KXrwVcUpiMfIXaR9LEHHrUDrfQhrQK9e8JBYSg9RnOBiE9/Tj+pXVJ/eOxfgU
mUXV9E82uKWomx6HISJkdzxGbXltm2xX11crMd4ALSHAxuBefZYhxUav3TfWxOml3Q1Rid5mcgAQ
gF5CxcyFy4Y2EDeZBO+GL58nQwmYQ2qv4uorDh2oHFQJXdYSkqE9u954KC19jpoQqzoC3QsHIyJb
zP5hTt2DwbclfXOL4VwPzW/uND1V5hAfxBtDBZmyQaQqXTtxl+3ajDOmNuEzuqTltmQMRnr9Y3Kc
H3ZW0UIQF11kX6rxfkilPvL8o298SHUMODLdf2aM9FCBxczs/MvgxaZT+RWEyTcwqk95Jyc0iB6x
GrnzgQ0/2jeJesvZYBO0yi0prsZkJdviPY3rY1073/KIEZGZ0igYjiYu6dQov1lWfIac/OqI5lvv
ZLuQEJFN4foP7kBKHjqOr8RNHrzgpTfVzWi0u7CNj0pPP0udqVLtaOdUw/o+dc5aD+BH1h2wQ6vx
yo0hqlctui+n6C0hES4LrrKpkTKVJemnrXvBDLgqVHjzBYIFTYIYt74sQTJGAAlu7Rry2nWgx5ih
0UVipx2W29aBp9++kkZ2CIPvxG9qx6wdydmkFHR0FGjR4xT9784TMkyak/+jDq/+FRT5v3ld//wj
//S6CvsP0ybzR9qujRTP/BcVnmH+QVaYZTu6sLlrWb+9rqb9h2HzO3R7huHgk+U1/EOFZ4o/6NGY
jkO+kOmYNqq6//tfn8P/CX4V90UKuyVv/vb8P3KV3cN/apv//k/h2byA8s//8fjzv//T0i1T8hIs
AzgOpaNu/M3smjRqSnrlRfe5/8PVqwYWHlNoO4XF1/TjYUwhEBXqJZSVf6K/3NJ2T57dIfoZ6GGz
diM2coun9PdhMZv6sbwbbEvgxpb3ixd0OcBiOLdVQVvKmYXg1jzKG9p5dRu0SxoolMzzoXDAAkwZ
odhtgeyjq6ujLQSRGSGInJhIBagDk7vKghCV0Ix+KoF0HBSoa1+an3Gq+feVSplcSO8ld2fXvAVA
lNmI7cGQ7sd7VVUR6QPZ0WenJwbXvTOa7AJOuz5yJ/iI7BBr1aSdAxOVTKX1+a5aZL/LMGiRyy6P
FgesDdmg7GkNgbynBQJJkCDEawLtn0FITExJQ0908D/1OfOLwNIRUE+BsW429ZjuIGjQRPaa5Mxd
LugDlfPB6waJZ/a9z4L6XFEMbWqTDVbAu9EQAy8AyPlARwrjyV+PRJ4/DQltTH8WQuQEZx5aZ1h1
VRCckwk3z0QiGQh1sfk9p/LoOx3YEkJOcmloLW9O519baZQp265voy3V/FMv47s41NPzOBpqMwJT
QvufOCdXhdaGjfONghPunwnFFOGD0JBz6oFBGgp92Iw1rCOQsyN3s9cEucmIfIBlEW/jNnS4c8w6
oqXUt5RtwDt04E9O0gDsUNFWDNydkQXOXnc6cZRe/udEbvno//ZN/P52iihBIF2rL2nme50N+IH5
Kxool1AP4oHUaTkgJaq3bmH9Av+E1EX1zSmw0a2pysJMNV8My6Pfh2E2Uhlp4cM0tDBoYNdeDssb
+ttTRjTVCU2lCfZBQD2ZxQ/rZPYz/flwGoz7HrU09AHjzZxHBvTSytPy6PdTMf9scmrz4KL8XL7p
xfe9PPp9kPMpsDwlM4oxhUWnaLkil4vRmXIK0XCWDS0/XM4ORAXfZUbfcJmKLh/d78Pvn8nQYUYS
n/rZ6bb4udNF1rC4usUsa1h+g2PeB/XdQ1CbFQGLt3s5LGLz5TrPFpVAk1B7W04YbY0OJ1C9eIbE
4ib6/ZwkZntsH/Ao9QiE5lFvyASeSjZ9DxL8aG1XINDS3AFgYjudpCsmFPIclqfLwYDgS8pDSUKM
9RajtaDPvi+7PDmgQZMbBI7oVg0Xrc0iHXaRHs7R1GO+z4f2XPf+q1vQHioMfeNEEDpdKZ9Gd8p2
/aLQW16USYZPlEKE5WJbfiBmedZyWBimv596DZWLV+t7AWjkNM5/wPAbY08dfmGB2KRVDtOoDSDC
ZEzANF0LtposJt43B51g2pNX9dFuMofvUVZ7p0gLw5M5PfPJJoJFHoEAruvu1IUeFkMueGguFrOi
NjjXjvnkxjLbLS9xIaiGGbvGwTayzTBrzJZfdFGcVd8d3SOdoyc47Cr6+Gkc24krWm82yfTQeDP6
sDfLreqaazwNHy0A3TWhVRiZIQkHdb2aV7o1YOWfkSfSI409sauyFrJh/S119ehAaMCLblYHUr2B
HOXeO2HnaAZhcXo75dXpKcr0uz6L0l1e8X9UUUuXvQBBR/AYvev0UrqkgbrD8Db000YMyRv5qd5R
DjET68yFllrC2zfmU2EYbrJmnCmU/uaP7IsKkVEdKnWNjCLYFbGboBHFMxR1UbMPeHfsaUsT1zoR
CzlypSTM79IS3z0XUXRHgPAKgVhmBdlFEcpJr2A6UzIi2TWj49gaF1EN39ywEdTfPjLTDMR8H0My
GRXrm+UOh8rqz1Pcq1PpoiGtQZ2cvWR8GWpmqmOs0ekL85+JpGodXPWpIWQ6TYBRt9JNXWYtDSqj
jmASLdwaXvdMik6yL+PxpsVuewxAl+yiIad4TsceFzPteBnLs9NY2TFPXNKe0ZCnWD1p69hby0/2
1LAxY3qzRVtSnLUaEFSBMXZtDQBa4HwRXdPAcLIibB9BfysC5K4WpIK1JO8I9YvPhB48d2eBP1OS
ejmNXcE9vCCCzZRyJ6WSazdLfo1i0veBNz7BEb2ltd0/paYkrl5qaAuksx3A6FJcTJCf6Bl7wqDB
GpOGW5X8pWOT3rcTUal88cPZyBPtOozEvMrgZzim9tVNtZSw+pIekJ89D+UMrndisUPl8AN8a8B2
Gr6unCrY9G1wP5KjK1tX38GYRTtUa1eFFox6h2Gmyjpr1ZH89A0pebMjFmjcBIyaHFeJi1ta5SYT
IPkAaVcfKWqa1SR4XZEkIt0Ie2PtuvIVOHKozoWnl6uJFPgCIrquRz+TIGQSgyABVoh2of2/FmM1
rjvW80M7cAHBtnijn1Zu9Kl3Nl1ZiSMI1nEOAN4aia1deDE/HRNsZGcIjcxThNLTTyJ/753MfyBt
5pKkfKa2XvxgTPmGMI14G+9CkPbJdLhuE6NCgBQH116G7sFIHXrZXKpYKdpNGJLuZ/nqrsmE9Tw5
vrYbQYYZFiWBnZfPkHqPytJOqh7EzjY1RdYA7rc4JocqRMsF0eOlsL3P1IhZTvSZIKRb2nVqt+T3
xnuSvbkmRTatGbWmWysc1oil1b03j/U7z7LZGfSfAarfVZL68WFK0cO0x9AWr32jG5tSM98otk89
dhLUhs9tlE6bQTO/ktqxHvL6qR7JyfCCYesEbXKsQUqSc5uDlZ4TvEn/PjQSUKpvgTQsXZBMxnBv
JN43Xuh9FAVq3aAmuMQyXEdjcGwy+1c8yu9TGZCUSzSZ1H13a+pdvQ4k/L7QvCrB3pIBGyw7rLyr
OgPplfk9aE+ieQgq+IKCSCej08MdsEyNCTImYAIB2NICnaR4/Bgs/xZrHhkdenWJiIPZkmpor4dE
ELA9XOXILF3lyYPhMIXX02TddO2TqTayCW8M2+tzCJivdjLagFaBziDp4EgKFFoUrtaaZG7izNog
WPkuzeCqpPvVDc1rn0xqU96iIplxSAyzxtnqYjfpXiZKu7iWfLesH3KM/HPtV4DKQ2IzdK76tqJr
niXJfU/EDanliGAEO++8+aA5n+4c5oJT3uxClX8Pg4id+ETvNUUnLBzvNSQSjvEIstAJiHgZ9uqg
Sv2sDaBGPdNztpjrfmJebo98ECkjs1tpkf5YavX95GaMJdehE1v0ybGPTCXLEX4heChA7/oCyBOU
PA9aHagmSZqDwYp9HgVm6shXV9bSYF2q+xqZBDMFYgmN3OCDHSEj2AL2mx4VByeKKXP0bkvsNUPA
mRzOlIDiZN6PLM+XR0HCb5anPZzPZtTYks3ly3Jgb4rk46+nLImg+pv8ZTDpCndZHhM/NocqQrXb
AGIt4GxyWGzjf3taqME6BgMqefZ7ktUE4db4TcoayH4MPL7um+jsKOYsZcXgblE8AydNqZJoVTOK
rvehiVshT59loY87zWsI/KTJtaoYXe5UGn4umu1olngvcu3lEA8DO2CXbdAh51vKZvC7Y1oEkTbz
RGR2LOTSJ4p4PgjmUPsojO5qE64OncD3JNDGrTSyY9R33X75cS2AJzkGIXnEDsiiGk92gGySGgOf
hG5BFpBzKouOLhLa088RV9PWRatOKRCV1rHTT0r09b8c2nlXbgQZ+jHp4Tb5p1N8cW9nJW01z/aA
Zs92/UXn3JrWiJ1zfu7B0NslGSC3WVKcLarY5eGikv0NlRCzGQPfwLyz75MWqAD+l+rEvQu9hs7G
UPXwfYrpOjb62Y9M8c2SxQtTY7jIiU6DcdCDS9BVl8nMTAJE/HUs3XstKzi5C6HdGNT/VKFM9rPz
i+GhKsj+QGzmt/FwdeeDH7a/ptROd6nlAI+FxUqiGfURKiYPDUMntH3o6z9AOzOLtT+jYCy35kjo
DKJ2C1Ikp0hI/gAd1sy+iW48+HAgt3lov6vChJaP1j8No+AKGJDSNENHlmhgG22bUV5TG+8DJZdD
lsUjM8is/KZVBfGC9ato4+DJBnO9Qh5ibajGyW20cuu5Q0p9In6c4XL3BROwuLSiNVZNinQK7kHK
/dAwt6aFNclzBEmlKqhvvQ3EbtALhvuxdebMY/oYcsu0SbrnqiwmexPZVrAxtXC4GN74MKTNBXP8
lS+C2RowvHtT/KIDllxNMrLzCR4y+JWNzHGi9izxq2pCP541TrFrPBB1VRmNt3gK+52w/XWXkBXV
FMPwkCmJQnioyPTJqP85YeibMkEpK8JAlDNsdX3CZxRk9XGo3Y2fmwQVjlFzVcVA3i39VGQpUXxp
bFwJel//skaaBl7g7511W00tXinUnMNo3jeRSzguuYqrWKOSyRpeuiWDtelxC2a2dSJ3LwLDoYMd
b/Gpd67+NDr4EKzUMI520fyEFJrCA8EKpPX+TutCc0vORLQZSXHVPDHeE6/w3XHN+5B593FE0QGB
2nqIh5CAmWR4r73gh5aP8r4dq+6am+U6d3LtYunS33tYiCMcZmS/YjwYqbEepM5AZrQGRp4+7DOD
iYXI0zN4D/Zz7jrHfYMMc453k72klc2dKubiWispqhuoa9uJbijo73B2mdfY0HAPJ+PBHLLPVkob
LzdY59CN46vhMrwAMT88JFWQHzoW6Z4DVfN45wzGSWdHse3ob62nWohjnX4f3ZjypOB7TfFgbeDa
AiHsfWMTNnGzaXlHhBw1pIvEZbcPQ9dbZRWvJmIHn3Ob2TfkQq6Z6PFOcYoxvYBWQNPhoKr4tbAp
ZKekvYPEqSX+A6KHx4ouzYG/Nt8SbVixyiOj02qHoSNpXnxvW5EMyc2ICCqJfP/O9Qe5HTPzRBv4
gfZwf1fnTn+3PKJEIfhKi/WNbdf5PqWiJmE3hteDITPtmRxT9V20MEgZMj528SwG8XXSXjx6QFoR
B2gATHEq0IeZRaQuiGvQpNgOALhx6xOKtNUrBteG7Z3MrLK/JYkKH1E7rF4r2GMocGYDmb5P5hpH
C+Kb8m4DJgr65t1zOPj6o56/qZbrqyjCXdVl+rWzCzACuUvGYP0hkIuucUe0SNZ0LKFGNh0ZA5Ol
1Sn2ZL0gDgqt1o1Ao+SaNh+9TlbC0Mr6GLZO8FROwQm1rnusav6KNC5+9uIu7Vx7jeyWmVHdInsL
aoKLIDfG6NJWYV21Z8zy704q5J2nYjxPCkddLCy+1dRn2GM16mAV2k9VOjP6G8WZntsvSV2AcjTj
b6r16qsIreKoTGQL8z22mZrHAEXBUQus/irijPJ+xLkx42vavF7rRTaeTD3lRFAhqmtX3JtRH1yU
Zexk0WT3odSvrEZvjS9wq7nDg+Mye4gKzkACKVaqtIhJJMQPBDtdCKgBIGDTodw5jvfMjSY9itE4
UgJ/lladXgjDRDhgOwR3pq2zP0743LaIBdxN0YNrcEO1S92ZXa+7Dt9sJDhjvicYbdlikuvVGOIW
JR5Z2UknN3SNyXPJMCxpdoLYKMQcWBr1bZh6BboW6PIhVbHz2do9rCd7yzWFocCGFoQqbT6HC/L5
PsxeJ+Ct6g5o9cVpEB9sMfpDko/4EOeYijjMj5PtRptcNdUuTxiua9FAWmBx8FLnV8y2/dlkd68q
qkjGgDbOUXhaWXUY8/E9dlJr7dtcSmQEMgVlHseyYvjPySXzrGMc2em1Swrrge11h0k7iYHaknql
6QOTH8P7aqaYOAG7bdnqIhR3bMtZBxrEPr9gg61E/jRHh43TqK3dsEflORguwyMUjkMUAdA32MBO
Nrv5xRlT9bXc9bVxXbZiDC8nZJYt6sGieWkZy27CuhAnz5LPFfdps1WzSnDGg5dBv6oUkXIsZXcM
/II7qx/OSTTSjGGz3rb0rS0fmiAhU5fJsARNHw1Bx5TtA5V+DvXobTIipBwUM0D127PUzLMXq/ZE
TiPI8KleOU5aHl0wR09wmGbp4LvZT+G5T9FtlKPouI1hu+0ISRdIBi9eNrKpN1z2nISG6yKZmIqd
SQitL8yoy65w2Pj63c5yO5Dm6MWSJu4PtKLg76C/3BakMCCdTsNrarH3dswpIUw7+knIzqoWobZW
ZfZV65i/UKT271ZNanhSZlurSohut30EmoP/NI2JpK0Jyjkx4/DiMWPeWp5+h3bF3+qOFh4ntj+M
+z2qVri3tvHVTfpw5zRzMnVBsF9RGF9ea9A2MeSxJ39KBxa9CZLMZM2Ayk7WKm1kw5LbEqLmWaG0
8mqUVmAG8mdkXsNNSf9mm+9tHKtXU8WsbBP5Xa3bfLoJgJIVd8mr1oZ0onLLOufNuJO62T1UNfJh
DRkRdxjT31sJoZlmWdPkbMRjzkIXVMQXBl34OhI4fuqr2UAOehaPa1GdM1DsTWdqGIPSaR54JqyH
Q1oQPIYPG/OodhdYhNzHXlMfMtEfSoGmPp9PWEn6amJCjLfL4WJ6jbZP8vK7Xrk1DNE4PDu8+kEj
pgDBloGpqBSHdPLfs6Asn0cuROLuuMla3vCoVf1+KrXgW+znUJ4Bpmc58w8RoyOaGrfYk+a+wtdB
4n3Wm5uU0nab6YG1blloyDBG7tQ1YDgSJtOHHn7uOayxN7DMaxu/lcYlmv8Vpo942sXEQoqmYuMy
HYcWjMO4tcSTZAoN8bvp1y7DGsqHClVU/FjYubfN+UfXbtcYqEnYoSZVcXWD65DW1rlOCFJtqzQ9
tkn6IDTsul7PF+B4rYXYDL0VI2QWAErstQsM5UiY0DokB+tCYwL6CIQFZujNGRNcuzMb0DRdOMSM
ghxxbO3iEyfxQK/Bbfe+ZvlXGwjxOiWi4MCuaIeHnk9kQsYbEeCJeL4rj1bhUq8Vdb2hB9ltnF6T
mzDX8v3yQYsQjIQQ41WDyW9LXz87JftgyjMUNLspj3ZmXLmHFtCAHzn1g9CNdV8SwBwBjxrtH5rp
VevcLZ50SJIHK5DaKQ5Qt45GeyGx8q1LJ8FdFqmyP5h0FDM1GTv2yjRIm+S7WQ04GbJJ3vlZ5u2r
Mftos6RGAeI5B6/TU/qROZMTmRP/zeaCbJkazEEdA7MvdkIrNVrfTCyPCdq3I4PCs1fEN9bk4OwC
MLzYmYm0KCmurd7uJO9sXw4RhaEVPPr0Ni85iouo/06eQX/nJi0xGb6stuacepY6HkVaoT2Ss+Gc
l4NbdzF/XR2vdWlmN6sswWv0GbfzgC1klbk1acmOc0GamJNHd3RVRFZ5bL9BQffgTfCsdeK3gfPh
TFHf0cDnXtBL+zUjwOOKC6JAo2g8YoSrz3HUduuRmnXrJMO2NMb+Ebxz/zh4zTbN1aPXUakShlXf
KvOldDx1Ni3EXBQPxp3mIDaYKpTSSRpX5ykS8bHwkn6Tp+LeQHf2DS0V5/qINC8aJtRapsDEwRe3
DhuCpDQVu5DhzV1pMbDsppoUIpe9q8e9a10pP4b3Md1wlohDUQwfpB1EB4Mv9ZoTzAAUOLp4AVl1
yKgFf6v67AfLfIBnsSF/Rf/W+ZDYiZXXkKtdqXmPk+5Q1CEyx4TD5jw9moTB3jzhEpVSIvDLG3Wj
QVidezQf9LfN5GznbBvnXMV0RA/v1hv0AnO+hYMMkSSuPLHqY0ns4zpDXHfxoN7HdJzu3ZaTSCKj
ZZt5p+q8uji0DiMLf1payqfeMs5lXbkEZwXRkehYImyrluFJ5SW3ZOxuk0PebUo7sEnIUjC9Ijpi
D6JPg7O5J+N5RdYybgjsvQwwvdXIzRNRKCOeFoUy0V+53M4OVu4fHtd1h/88rn/psQ1LPHc/QmKy
+qbLrkWLG6yPyZqp/EptrXoiAIAglAl5FFFfqFdK5sP7cRjavZmy1MeUTbse9CV9oYqYQq3cuxVK
z9AI1Etm1XdKs+VROsybp9Ep98TAoZ1M+/Bspe2j7qpy3RUtr3Vgm166ivgqz72jgfsUCNYSNDnM
eiNkyLZyjuD+iqYCmzTLjam5OTkU1duIgjGz6O2KqapZ13CFtZX7gO2tOPQW9gNN00xssRa7HkVH
qRLNLxkMxTmvCNfVrYJ4whw8OYtMo5rX3C7ekLa1a3/s35ViZ+sO8XZ5H8qt8P5Ozmsf5pzAUZAe
eqGeQ7cjvp5sWsZut8l/AeofINqvJm6BxK2HHpNbNLBI31vzqUzOwtSH7yjDo01fm9lOs9Tpz1n+
7Nz929xvmQAuPwt89RRW5LfRzaXZm829JNKeFCTpYqt8RqNFSBCIiwWW4VO+0TyVcieYw8NnRJbI
9WydOrMGYXkeN82aoRVpErOrf/RQK0obtIroQ7bvpjmc0Jmn28ic4/YIxwwQhwGFJAZ8GR4vrCv2
UP0BnSzS7Qhpgp69Z9JVtGW1g1ff4hqpQjBbd/sZg6CnnrPyg9LD8iH6U2Dk2aaSszgoxuy2HMI0
vvot+ZMarZpTM8LcMAdO7owp1tknDG7FluaBi6VedXb1Yk29Qc0SIfOilinOcSoCoK1BttE9lzaG
LcryPHKFOGFCVKOE9h+Q7baOZzyHA1r55C26tAl3FH3QZxFrxP3ECFo9aDdkhIHyiEKspZQgUCrm
d7IcvPmPpnOT7/fPNEmKPSTU57/NoX3JLimhGrFmo//yzpdHRYl7/PfT5ZFTjvGmBuGOMNRhFzwD
KJZH7l+Plqfh/IEVhvE0tdU1rODRZeUA9iDo0u1ohf6pnw9eDkQuBau56WYA6XKwWL2OE4YKdzZF
TzCs8LfPD0vcPX8elqeTwWY0jgtvZRK82rnJeG6CSWcfwIcxvzZMsZx9m0WGAUYYkULC3ZmuOkNj
phVseGNZU/e54b4p9e9ihLYWzk1TMjaaU7L0S9mDNCfPsV6AQIS7msnyKZuBK8ujZH4U5oSINm18
W37EIHE4hs5LO78d0ir/cQCTB4alw6XXzdfPn+h02z1lBQHSGfEdq8muPjqXplmOnnqVYj3BrfbP
QyeLO2WIet/NWDZpdRF11dwRZjgotp6Mk4PW2bQR6WQSd3BvuonY/e/mqwE2Qwj1/+erPYbFz1//
cWzS9/znv6m7/vyD/1B3OeIPMRPUbGl75MkBG/uLscavXM80dY8Jh+061l+ENdP4gz9BRgGEtTn7
wOBXv7VdwrR0QSUp+PHfdFz/k64LicC/y7pMl/8oWCSvgdclHVIb/hWuVtWBqjPPo1foAPvBR/dj
PIU2LUW3Nfa6X9wjU2y3o6w7ZpBg03pvwBOSx8cacwdTAucar1WQ3btV9+QWDLoN6ztbNSBa0R05
Z5TUYtUkyf9j7MyWG0eybPsr1+oddR0zYNbVD5xnURRFKfQCYygkzDPgGL7+LiizujOi0jJvmZVS
DEWIlAi4Hz9n77XvqRcfCQRcdYpBz+1IYOu2zk+6GT6WmU3MMfEznInXkmGL69IDLnPHWdNnucDE
cnZq8dh0xoruekyF3cED8PyNn04JwwCMGienk6UnxIjFCFqTVtza8WhXDtqPHttrqRi7WE84r0Uw
XITOkEs1P5tSEKWODzRAxxiImxJZJzdrRlrCEJKmc2OEDjuXKFAzLfqMBgw0Tm2fioQcIK1Xz3GS
bBrD/iERUFcEm+NFZLZr1cbG1VOSGAl30YwFI551WbXXhu7FjK6ja6cf3TBw+qrw2/sfA6lQnFKZ
OpYzk/AaO1SebHYnkA7yGHv53qdnPLN7ZZFl8pG56DFskiOprZs2I6CNWbNR0qBCqxZW9kkJxT6k
Ncxc+ex64hYo5kbPhjMlDplEqypVb5XCxDqukPMMOKQ5EjXhp4olyFXCF68eLiGliYYmpI39JXgH
r17auXOy9X6d9vHRiqO7SuTl0PFjxtmxU+UlEN5W84lQ4jBFOjGeniNUyLMRDfuI7pFbxbvODXdV
BOJojI6hI7gqwmOhYmnHMYuAvTGoEJGVa0m3NpuYOYp76vDl5Lb1Wg71ylaGsxitYzO8iIT0SNcI
PpkKofi18n1vBlvPUvdeaWzIV14ObPUEVIkGWpK6QbK4o1vBtterC7TMqK7111giEDKTg98tXZp2
RWBuiibYRUR64SXdiSo+Tu+w6nW3tmbyMcbfITx/mn7wWTb9Zfo1Fsp4Kx0uamO8quW6isX7IFp6
rHD3RL8eJqgcKocki7dl3LIbdxc3q5jL5Wg7rIJNlnyjWndpmnXnfrQ2RObuUp3prHnKR/OkBfwG
i36vBsaGFMh9GCSfjk+3SaB/Dnt0EEZ81E0sS1yTY2luhBBzA4YQWRjvTqEdHWfZx/3VCoZLVxiv
DJNAnKtzvYiPVRndv55jaCcAuc7QoZyU3NDoS//TqwnhSbJ+7ffJ3Rb93iKa3OBdwTS8iOWckuyY
NwNx990sFOGr2UafVVyzSDSrFA+vQH0DDAC1VXTknLLxcigeFfIVpM2pxNUbjedwjI9xhxcq4lpV
qicShWTUr6tSXoykvVZKyqSF5cD53gfjzR3bCy2V3O8vGm9JZSX3Wn5zByw93Xizy/E2vYOtGPZK
EuMsTe/TL2a6HlW/u9hhR0d8vNVDu5Do8WWHOoAfydNbZE3VjJiZDXUWaVHleEZIcG60bo3wR+vT
ra9XfL+K+XO8ixlBRw7JyJ35Wvf1EpjGBh7Bd1cFHcCaQCvvqVUI9ObajuN+P722xGct65jJh2oP
CVFbR1F2jAh/wck67i2zXYwe93qbtgyhks/eMJZh+NphX1fD/qqpNL+5mCCtrSDD3bwGX3F6ozW9
1qX92heYGrBLIZTa1or75BdEIpnRTomqFQFwLNPjmZzzc2D211SYiyZbFmlPQslws6OOOBJMJ14e
3h1feWFu8HioezJLK/EeYF0PPX8hNT+ck81z0u3+3TW95wzbuWtGn0027JHyz0suZsUPl82wI8Pu
pMLEVc5elx90cOFWB9FfazblGE+mFcZYsEBKccYjCb6LT01IX+Ne/46//lHk0a6p9E2pJce05LX3
3B5DwCXBb9pKxLx6q/XqoW3HvVs0VzROmBGhc3n9Hvg6Y9T4qIQhMeg7Refy6qGHmL66L832vfb6
cz8hxYz2WtLnmEVGsfYINkUVspkWqxAYAxIdoqgnwzoaw+u0YNMCWfh0OghYvTbReKP9fyfV+1nz
bvjOrpTzuL2N/l0LPurQZRRvMY2Ij9OaIFz7ROW6mm6iWuMeU1WMwNJ3XtuWXDk1Y6dxjdeyNTfs
iYQ3iuZiGdzzLFSzWJ5R+98bniPJWN04ewc9vXp6GNxq6T1yO+6P4FAFp+m5Us0+fd1xao8PHq2S
pxhvjaJgEfcmb2rwIEMUrVY0wYWGyYJBE9KHcbYD4E6i36DjnWT+zKT9xYnKO3ZG5iGR+h75lr8t
GZTbjVcckGj1UAmsXcQSe8Bnx3lpYGqO8UmP7QlW2jwn4QhmWhIgF5Q1xsr4FW3d2UVFsh+A2TRq
/UaNbsx0z2mWhNWw6aFcIrA4JLA4M3tKcAR520Rc+ymVQZ0UcF+Upq/Pvv5sGKe4+rQB7WM9hkGk
rb7AbYTvIoGbEG5fHxSj+v0h8jJe9kxM/GjXoQj/AkC7tv8i8e8upN4cMId6RKF6CgoSAr/Qm4f6
3K1GOvnTB8JccTZGUIq90XxRaYmOQ+uR/cnpNE9eglCrl37DgcfBOr1NZYzdTJarQYQ31VaD7cB0
xwlGlpBWbIjCXKmOshwzuZBjvMwMZQnwZsYeANTv1ak/rcpaxdDihsycR0Oz4AwP2nCw+ZOGphOq
GEbCQGrKVqn3BWf33z60nCH2vLhxM9r1yQ6qfkVRhP8MXE2A3TlRgnOWG/mS+uvmzNzEvI+muwnY
BZZl4NyrjPS3spXOLszat7BnbqtEBKm7WJ2mhk9r9ezGicGB34b5UhB1DRMR57c5xXIjwyEFmt9M
pL1DGN/JzDw5RgFPAl5DXBH7VwyvbTEJm7jNo4rFg1sgG9pL6o4Xvxrm3GzLAZgPWgHnW0I09wMt
Zto/YF5Qe7D8EermMW9mcK1YJzPtrlo1XGMjPyWWR4Kksx7N8B4ajLwJSUJp8Iei/nc/xE/+h/8s
k10NsohlOF9IY5UC/o9lchiRyBF1jNRbO/4sYxzTyZVZ7ZUI2BPm2VEZ9iV1VE9m0988MxaOP/ou
KNBdDSWj0E0m6jiff/FduEbXZtZgZxvPV8845DMmhNY2WVg4iRMKnZAGXJ94M8W1TlOp9DdP/4vt
Y3p6oNCOzSsQTHbEL09Pq7XXkVjmG62hiGetyYJmpZTF2hWXWO0uJIvfCZlq+sfQBA1ssKpR2AbR
8Jsh6CdHyk/vwER5/oP/5LcX4mi2RdHmTv/9+R3w9cwNnJpJxfTmm728mFQmibJ3sCANBYUBTTYb
qgl9KzJ1qiXJvpdsKEETsfskFKyuAc/TWBb2y1//iqYz2n++MtcyhW2rpmqTKvfTtVHEsHujwck2
bssRSpC3GeiP5Humc/SaFKEkJRtx+/3r8ka3sQ+T4Z1K7OrXZ4g0d+H273rAAvBVHjrmePbXmqW8
QHG9NWxdIH7m1kAZQm1npcPaLvv1VIJYbreOAf4F3ABTlS7wFztJf0mDaOek4jzq5qbiveh8Z4EF
GV+uvERttVSNV0YDq5LNz3MQw7bEwjv1pRy6TdKQamVgp4TVEEhwM1a1EuDjSp1xcOrfFJ9E+FG8
0PVD3aLPbRofjtpePIZ9pdvy7aN7hXGfPWyuGTbGT66aWSJAEiac/9K8j9FfyCtz0mz21+/Cn10e
BoMRU7VUYWq/2pM0AGRprhnZJtBqFA/i3LrJLk2+f1XW/U1tqu1fP6Gq/9n7Tr7NdGp3MEf9yiV3
O1wifDHb+BY9oyR6iiBRRvotyrtLzca3coz4PvQsauNEF2jlleMu6XLpTqeuT6S5VcenoM62WQ7z
RV5cF3Oolj3o9nQxCArSRA5nvfM4SGgPtbYPG0b5Voa/sGXr6LLDyHqISHE/fd/OKUgLRYxobQwK
0OlUkHAluEG6U7V+z1RgjkzoJjlV0awGKwqnO32zUKEraNU43xMdmxwzNEJh/Z1hOGVK3C5cy4Y1
TdC5ZhebcNCsZd9Bm0BVMY074U7TsNTQ+VcJEi3HOxKK2oKFi9/VpgUcIK8a+K209R+yuL91tncN
w3YuOYJRgeuvWkJ1XOXLxNS/VRxH8yS8T0VrU3TryExO6VC/VO3wLjXKsSzkyB5cymobYgxp/a3k
dwxl4BiL9Bg4xquWQ78kzMkYDr0SfSpasdEIgnX8djUUyV1NvJ2NUUw/w0DZBIMJEXrYy8Z5tSQT
G457VCz7YalwuyIT+Don5dZGa0eW3WBXZo+9xqbFzwER+eRak0I6R7jaLmxV7jtHvHuOcbJV2gR/
faX9wr//WvkMhCG2im5Dw3v38/oy2kpegrvJyHpXUf72OLeIyb3ZXvEy/cgMgjfZ36y2f7bqm4KS
03GQmpja9PU/Ive1IbQTzKobM+ZAVnMwzf9+S/2TW9a28NYjNFE1LDS/PEkYTBRpAQnHcCTqMLOm
iZOM16pH9ciUDBHgDFVUeSHxeDk4NTAQvPFB/DlV2ZU77iPoRaHuLl1TnTotG1fRTjHHHqkZrzYL
oZ0lO5xoAN6reR1F3x2LpyllfETrvDNINpsW4jjtb60PQCtiqa4IrSBfaFkMKUo9d9bb7UXn/W+9
+I66cN80aIzIgJzOZbY+3gLXOMWFASiUkhzahGlfxq7fmBx0phdpUodArzwNunXFyMcls5RO8QxQ
gmIRtzCEbz06ul17VW3z1U/7vWNFx6zSycLF1lMP++nY1AThUYw2cP/qwOWxH/0Hx6P1UdMv0CpO
SXT3Zr3MX1Qi62deAKITc8OMbOlPk+1CGTiThPFR9rhYUKInvJNOosNiQJfM04mKhUbi8cqs9kpO
/DIu7VdI2PPpUOL26Kx5LZ6HFYMV3OC89tcXtyr+pMDhEnMNh1ORMAzzlw5kpuHEmAJlNmrC9pml
cp5POSFhw7kJS5KFhFvsc0aMczXgPVL6EKAIoONeedLcebLAGn6qOOYhLNu3hnVqDQe63s3MccFw
Qp+OblKe67S/BIp/qB3tUDrRN5dBNABJWnKCeXD4MjjxPdL4/rbGr7TL2q0Bwy6n8ZeZCLU01ryS
FoDkzqcanYoKTA6X1jNP06pajvId4Coq5Xofet27zcoPTuMOE/poFDzT4OwUw6T46NcqzQW6d57S
X1xHXtS2XbRmv0rzt+mQamOhq5SeDKhmVdAcqfVp4ke1Q/8FxceNkPEzB7webQQi0fVUjXmxXPgc
5pD4n9Az+Gq7M6r6kuKVGFq0VhRBZj21LPRXFwKWpfN/z14DA78RoIB8yeeW0L3HghZd43yPTQha
RdMs/vqN/pNVjMJt+p+qu3S2f3mbO7+0k6YDAtIxo66JdTcKImfsDp00F7ne9GfD2nmF/zfXF1Ke
/yzPHMpndmhV1dBq/7J8loYOUM9oibgKzFuKjG7a5xBuyKRddoI3I0mPXtfgvuGsEskFzuBNRcFT
DDRe6HBq3Ch6bUJ10VCx0bKiyI5pa1a4YqZaTLW+WzRSjJyge+olh0ap3Z+n7gZuqlfp1quujHbT
ktGFx1ZR1rW01uiXbAw2oLqowtLh3fesU6Dp6C5ajn0VOuTkaKbiNq27ERddlNFCzDosJCZauWUd
pUeG8oTsdBefood6Ii9HeO1sRhnvZmQcLByRsomPGVAlWOCXPhn2qc26Md3Dvh7fp59ZH8VtVMUt
QoRUIler4++KjdDQ4NjHv41DuH52tdQsVl88d1OhY/di33DZ15xcR2DJZXJqMKSZ3iv9wMnM4rxO
HQpfCkaoAdutccIa9zm1QxwJ8I/K/EdeumuZ9ke8vAxhPyGHgHpNj5ZB1TGM4ztadt1jJYqVuZXN
EQxiEeKunMo6DF73EQE9nvMHP/AsVj/GuUGpzkaoFzXHXWIGdgPi5MARxyKhExvZp7aP7+1gn6au
tUq/buo2DXgflcFYTk04zl7v0w/NMPSqxeq5VMKdsOmmRe1l2uFD7o1OmiffG87TY6QiyJSxsCY7
onyPGe1kCc8lqAl8mhB5YYw0zQsGeFrGZlp9p84aSMOr0cgHTCdfh9ihvTpD967m0dNIcwb74ZOy
m1Zd+EFH4UVHjdEBmRd3A+G4mrUcNoO7YfCqFJMVmu5rKoc5QaImURJ7Enlep05bir+m4u7NhPnK
Fs6kmO2D6rIInqLSQlbG90qGG2i718gPljmsK9R/7zJgq6OakFm6U2S0C1z6iC6JGZiRfZsoAX81
9dqaJqG9WOL03lDd7opiILmFC56hx1RGorPa9B2/T1Yvg66AkWWwnDiAgYRxk2ZBDxEpcLedNp/M
aDhBmidZy0XmvwuFvv50wU3d14hNteg5O9SY0VCWMIKgvUDy8i0ZmfAEIJFkyeI/SmirdJ1Zjqc+
4Vh4H3+9aqm6/WfLh20iOzQtFhHxy+kuGXSYgIYJg90e3rOaX+TYbXXvmT4XDQ8cbbPpMOq0KTEo
iGK4R2NupKn3PF1YNYqIGVInGJz4bjDFJpcEffW0bH99A1v7XkYUuFX4mbvDe+QojHT6E5v3k0u+
kbAcH6ZQXB3oB3VLVOIKoSsiB6ITErtjSPacDG/tUiTYJvp22OhlgR2zbc+pzSHd18RMkG+9DR0y
n/OQ6TRdJNKpPVy9abVStfJeVG6w8Ak0m9k0NaqcXmiT09sU5CjPThln9LmFJ7HX4ACCG3TpchOF
cnPxSUr5KSq9ACCafk7rSzDCxosixGsCbJB1soxmv9RYnKY15wld3gk88SyvgrvAU+vI7oZ54NJP
SbjFFJi2k+iOpz08CRvWYdKO0JSUHaXetO+2ydHlipzuv9p2n1T9STLXSCJxnr7bVCb52nQ0Dnfx
A6r7Zc5MYLoqYts4Td/Epd9f0V6eOgMK4wTm7rvppIEA8KrGFtrw4X1IeQH07dMBI5urrjZVQRWU
txdxCEv81+rQrSVByrgdMQzVn0nTXnULECBdqcb+d+n/f39qe/w2sH2nB1Yhd2x+efjf64/8dE8/
6v+a/tX//K3//vkh/+j3b7q4N/efHiyzBsTkY/tRDZePGprFv+fF09/8//3i//n4+i7Xofj41z/u
P1KcunTFq/C9+ePUW9eZS//hBpue4fd/Of0I//rH9aO/13/yL36fk7v6P03BQFpYk17X0KdWS/dR
N//6h6IK65+WDuVEOBwWMHpxH/47iwx0CrwSBnUCcs9vgJTfJ+Wa+U9HN03DMQRnp6/B+79/+t+7
fn81LcfG80uxSgVhGgzwbY1eA8uBNlU5fzgYCRrrssxzsTWiCitXLZ9KidO38dMCZK11tFwdP6xX
XFLoVTN3HA5Z6y5Cuqxy4K9oCZ10YOOQ2CEeOdVFN9N7VfvMnoRNJMW4CoS8uqB6YScFj4XpPHWN
eqhyGIEB2lyPZRrCkvEcKxaQHqHVB1Ov7ploFwrelnIoF32oPViqzfydRIaICXFbeJsKmZ+N4IsM
eeJIsasj04lQ/ZiPpV6fzIp+b54BUW9d/JFKqXMUZsvP6nHdOSDI6S1rLbMnwuLhfrxHruuvoL3a
s67C6B5A+KB/CDMNYSD23eVob0l8Yj0J1WIJ2HPdqijkIDKNatzxg2VrRQmvtWsF885GnNlGtEhK
KtEu7BEd+ANWTCgEXv1WOmgMKuPQEnnAChRsMbBA29U7dDk4KnL0swRYlylSVYUXoJHIjQFBO6bp
gMgWgeXXI6MvtePXZ2qFRI8z59GxDfU0DvyeWRXdNfEXOj+FUR+EqZJJqOjWYugJKMMfozxkcFLP
nj7655y8rCzvxgPGoAjKRNOzpTHS8kcT/kTakqwzPWxzrzxPAkURwqfTcKGHZmhcbcTMIGukMTNT
GRxl7r34uO5AAvrFqvVDObcVx3v4+lChW34otPwJykzq9hDXRhu7HDJpEIl+3u5BNK4LI+XPRFUu
FY93OQqViGNBWlizMa7zxRQdxratqcG+yGzadVzec/jWzgGgq32oBnOGTrXYm7K3D26XV3DgPJRO
kMbPfWWHpxACdTqQ+0kp17bzSrC+Jl12di2MzFY8tE8cQoP14BND0dpm85RViFBVvEDuNjDU6lko
OR/EG1o07+nrgWZW6HlzCXKMWXkXWc8ydWZRpoSvAgj0XhcS+olVR/iqRbEY2JWXUa2/9nk9XD29
uUmgJN+jLi1J3zKMR2l5uJxKCK24HQlKbkW7H7imbcVXPkpL4QLui5MsVYOCH3ycED5wk6w1r5ql
08WJmpMlOvwplfbUK/nwwymZ+nZFiwyfXVJVrOBb3nGLJy4zfoOGO02/C16R6A3onDLr1Nx5GiKT
7QCf06ruaBs4mWSKFTX+puR9fhy9jGi32DHfnNHfFmRyfJcamkvw1y6eqmfMh+Mm4Dy7cmq9fo1H
GmKepT2ACaWH1kHv6lGhL9yh829x7KAYTnNj6fTgwdJYd5bS9AUcbr7qdtpabYEuRPSTkOK1w4td
qy9DrOTn2sDp0ld1vHU8E3dYXcsf6V1RC+8C8UcnYrrcJ6l0T3WfMiBUYecnfegcAlUL50ZWF9fA
atdmxFMnNWABJvfy6ngVDCipPbuawUE38e+pgpSgIpz7nKNqPQZx0FDx9Yh+uNn2ZaHbux7cMwuF
2z/lStc/ZZq2aU03meODlivYdf0T0z/yf0JEaV9/w64rd1NN9ZYM0rkkdOYRR3//aBpNR8cy3P3v
H/FexmtgrcQEWmJW91nxIgo9XY9Oriy/HoIlIpgvmOrQFOYJaroXU40fECnUj+bYxs9DPsysuHuz
SIA/dmWQXessOYVZ7T98Per9jil8kPibmHuiH3rnygqEGyYd/MMQxuIFk8TCqUzzimQIT7np3hBz
LWxhJZdc1ZLHJgce09UkASDvXYqIA6hR9YgmaJszt49Wjq+ReUICQrj3tKuh6WggQ4fYRNsznwps
dcyAvPIjcNc4EeVBlvQ1LeR/8zHhwJoh5nzg/aM7K2UAVYGhiXDzm28o9ZOSqSltEiEWzEwxmhUF
cHpLf4ALGv5wHPUB15/y3q9alSGT7Q/kEkDep5lORTc9XMAfIGiuLbVtVRv2a8JVhU0mfjE4+e/t
0URQn6bOa+diABRcXhDFC31pW37+2i7Z8qtXwBXePgkBXqtF8wnx27polvpQdKm8kcihrESopttK
eiYY+hpRL46tx4xEwZlb03H1GpusRlka52qosSYLbuESd8SshfC5kG3lbSwjKG52zpuS2k2478Ps
5OWF+9CNLS4z3/axNqvRs22inA2S4VXzprrS8MOnFK/xoyNTJvsieCo7g7Xao8Fq5nly0KLmEJeO
PBtxoXCbR+1LZSqrKMyJWVPa8LmvIXAbdlZv8dyHz1pF/FMo+Im+vkpFibqWigAvpO8LegaWXY1n
02ofVX9s97/92fQwk1GOVEPcPJDDAEX48PVZl/F6OIcGy6aP5b7HNb//+owEP38ew4Bh9O71S91n
9wXxAii5qq2FAy91FmpasYhIUJilblqeE+TMZBV8qkIAHJKI00Gt5DM5RXcbFnidzPMZVUP5HPkl
cP04G31CnHDho9ktv+kIm7dx6G9wGbTbNA9XgxKxsYOUnWmV7R0KjCggYLHt7uCjn1OlSR8VVtmp
3TR5Dj/UkYLIYFNYp2LEKKHV5V7GRUK2u3jqvDDCieSpm1H3rIXtVO4qj4utrpfffDddq74Eqi7j
bmN21XcWYZgwpeI++INRz0iseClppB2lAb+ec6LRghC3TfaHNrbseTE8hTLhbEu0K6jGhqcFBm8b
AG50+90eousIit4d4nmn4ACrq/4RyRuS+ar89EJ1Dl9ULEoLgRno/7PSeJAuNflD71Fec+CYpbYa
rhoFQV+OsWfjRLYxN436dYQaKaIW7oZItJVt9SUtIZRgQUAivVu8+yTdzLhbb0pD3Cd3DQJQxr0E
Lrqhe9NL7V1NlWNjY+sQXj9vjW/YZ9eMoR7bHF9mlHQfAB+CWVmmSMRC69lv61tsE7poeda6bIG6
FsNHXNQWZnEsek3/YnrFu8wtSVyDv6fUsPVOXYhBLJoeg3wQPCJHhzy8Eh3mL096REErHDl/tKHF
xdy0CCUKmEith8GwUteNBrwYCDxxGWY9l6H/rsWIT0RqPiJOxrH1jhnjdTQgOSWSziQ44C7E9aQm
u7IDHjqa6kveiCcPnEneuu4qJWLAJgUC+Us33LwBH58WLwqfrpmm7BBXPUDf21UoMLmaQMITVivP
fe3MnSoduFiVi9SVe9zVBNyJLaRO2MdQ7GzifliJZ47WX2FeEoGhFLCdJ0xt0NZEloxzxGaMMZPL
NOXXcGIuRkcNFjQDFtz9/QytwDu2DBzzGrdkFW1LzaxneiQY+qaTy8s6lLFOWkb5nNucqF32ep3c
z/Kh9IkiqIL6QP0Ur1nV7MADEot8R8s6Io2Nrl6gtg08U2MK6JXrAGI9aM+ZXumTE9/bayWfTWV3
KFhgUh9ZkJedEld+s9NyD1n2PWtEsa6V4Sq4HxdN1YE/t/VNqo2HrkBIYZbciC4NTA5i9jxz6WoN
neDlg8FqmC7AhoLOEbRPQ5xiVgRknDmCjJhJfgDQfcWlTqqhYwWL0Rc3keunWDB77109XJZm9G0s
dRu0Az83gchzN4zgUWs9hZy81an+rZ6+j6qa3/wqOemt181pv4NVDz5Kg3tEV8p3WYTd5FGJ5taz
nbpvtqN+j5wf7ABnr4JxokOXmJXgsmvn00mH74alHbSmJogvSyucqe05rqeMlARChDLcpe7AZTY+
pNV9DGF5MIqPuiZ/Pc1TgF3B1qx5y4lRfA9QJDcduUKA1u9qbuUHOxjYvsAhCvYiSZCwFXEtsw+s
HbPf5EFwpGB+VTv54rfmpbask1O4jwRLYo1Hajyk/TfMP8ccSqBRTqTIUZtaID/wCIAI4AJkYOkx
lqlXsmXuMRbWA2SifTsOBDTAtIZMQmxJ7tRnHELclFXGRTIylNB1HindWVGjMw2zN1OEzEPl3FIg
9uT9mK9k3R58WnOl1INljQRNRIuoSs8Se9i6HW3iE+DXVGn64FstSxbWhGoyEbUBkMouWBTOmxHj
oirH8aN14BZVcbmvrZOS4v+MPERjMsTtNFrxRu9CHP1as7ZUeXZIE8mT6s1z222u2NHKkPCZk5rB
SU8PvJT9smlUdW2FUAuQL2+G0lzWSs7w12LwYsO6zIRinjjvr3BZVNQbhLca1hQt6PA7cMc+oI2P
IIgYxrNdMVbOQeYONRhv+LywsFYeevd3/xI9Oa3+ZLlZeI1z/cXz2NrJhyJIFMWWNMEaU2XVWxPk
3ixzW9JxGMAbZfNChzI54PUGqx4O8YrkB+SAJUc5xozdsS4jcVGSa0gMOPirAnesjiOplQ+c/IwF
rBXI/BLoUOmGO2MIXHAijjeHhm6uld4JWLutW9CE+dJ0sgcbbtZKoh5ZCM/ex7xre4WftG5Qj+nS
XxYieVAU/HOl6Tx0AMg2vpikBi4RE0blEi3WjAuHpX+uK/2bVdntlnPi1gwCbzk6TrqpzPhbGOXa
rko5xWe1+IEeglTRRCFKws0h3etGREE8rBK1KV9rOoNN5WCw6ZunOMUVReL3XdMxxvk5a9+bqeCn
dQJj3DQO52aLN39W6oLgpdB+DAbSmjwoO2XlXEiz5TBR6TehWWyXVaKBC7VmfuM81Gb2OHgs8HYi
jnULsz6LPGfvKvuO7dVJ3WbnVAYH9GIApO2h3pduiNAewXGS4Fo0u2OXiU80jciWm5AhCAHpS7U0
OFj7jAJaqEyVBW4pSgKGvf/7+OsPddd6ibXRXn79eZdmxc4CG/gff+/ryxE5KJzGUHlP3w+tAz8o
zYhfvuXXF4VHRWj0E5uQb/n1Rx1JlX2Jg3BkAj33dNLOhT3UswgH+9zo1rVubkkiO0UDjaSs+whS
itlmEK80PI4hyl5Rk/vSbPO6eTDQsQDnJR2LiBSYhK9mKL/HxfhhR8NHqcP/aQeP8RpGxK77GGOP
lSAPJqnaPg3meNl7IOPUCoz8CXUwtA9ibjhTBouqUI/5EOZz+WMcc3uVJOwC0lQPJbgcI8yyeQ4C
Z243bjCvHaT7oIqaXTx9kEP8+2djAlpBdiV0+9ZuN20nFl9f/PoQNE26GjvzuYx7cG5aeE+DxNqR
dLuRHaTHmDSnpMe41muNO8OQBSwSqMpCnbSbJemaE3YKBefX44Iz/o7YDxQEj7mpijUTMbRedQ7N
jm7S4EK9JF4Yr6NJdTZq6UtijMFqtKFqliNhtFkQvY0OofJS97W9kLr62wftfz6z6P9RSvncxH0a
7x2pxduhg4qrRU9JCqqs1k+Kbf7QLHpw4qnR/FvS+fsamEYTqjhnq/eg9p7tsMfAzi+8J69+0cXp
odPFUlOynaG2axmNR13tcuQw2sFX8EWTlaC1AjeEXIcQWiUMPfyWHtcGh5S5y4v1cjIN6kJbpgZH
fTt8lIVO7Ge7BA2ybFzlDac6O4OdncLe/cHoeQtTbTaVCKZJOVt5+OSTx1Y193ZW7ZrysffbY5GV
mEf8lRvS9BDKG4rWBb0/Snymx+SJlW3wpjIl1EuyfomkkPToYDSIqqHZIM5O5paL4JLFmrfR2+7k
ImTCg0EhlaxG8hTlyrFwN8ZKcTBEhJME0lxbquz72oPmRQ+x34MGiYBsVhkddg7URKrH/Jg2V3BW
Jte8pXGZE8fHKcpJ4I0aHAw170VVJCb9iPNFv3O1B8OuiO5Omu/QLxlGRp7J7C4hdm+ri0Zl9ll8
xsUwd5OJ5OLUe63BkGrREXAyDj+9m58KFn6wmnRInHxL7u0wSwoc/tAxl71TLJWmPZSp90wwj1gg
8niISlgLefEwGJmzrv4fYee13LqybNkvQgS8eSXoSXmvF4QsvEcVzNf3KK57zzq9Y3f0i0KiKJIi
gUJW5pxz2G9zFD1oBUGdXJqOdXYrnARdOY5vTMWJQ91oHBcx7IhaoL7ssy3Biy+RwKuBAC0s0oQO
a5I+NvZOlB5GpZZdAAUHhz5IzaZjUghAwg9Aa3RubK16e35KSK/B1t0R1NO+JbQd/GUTsWNalV3/
BazhONg5OTFp9pXVpb+mcUtnEmyXOV5hanlXjK6jRZohU7gOGkizZ1yV4LNECMgM83ueLZJQbapH
q1lNOZexwg9eMuQoq0iIxwzFmOeKhR7R+NoWaZgNxc/o9i+GPZM0s3wNQcs0mYCArWN6rAzReCiX
hwLpyjrQye20pzl0dNL/PQZedlLD8hDmqhPOSU93BeHyJQrPGOhIxZRDYjA4GAMItn6vDS+CaHqL
iPpRtAcolvcZwTOwoozr0RCgfVoyXHwC7juC7jUV7NpmNwTMrajQr4qoZ2aMNoAeynVfyJ+WyPw4
uyWV6gVOebOumrJUCUFEvrisaI5DlOOYnAMZxW+iqb8MF4oy0fwTEf1R/OxzIuJ6J7if0ImGKH8j
mIJ1TCniEvLfEvZPSt7JmaqHmDjdvhi5RuenBdxP33kPJbAAG2hArugBuuII1BZEAShBb4kdJLtm
sT+jjCxHzyeTsAREAHfroQRMkLBQmAtRkgALdMAFqC1hdRjnSREN6uoTmdFnxKJAxvCvCh8aRHOc
ASHMWfMOeow9ZrfuFSmhqen9S6MmudhgWcHzhB19Zb51irEQAFvofeOhaEMbBANn11Otj3eKDdIo
RkOfQmsYFbfBo2tG7O4+mJ+E4jrEM9xnVapGTfU7aMNOvzAggEF0XAIEcAhbUSJ0DPcG2IgafMSs
OBIZDHcufVu6bXeFQUaZ82VyCWvAT3AEv1nGtaB6c+cKt9SI/ji+y4BWuDZF2UKnWND2AGrhjvmt
XRObmhIMMQ342RwL3qJ9lRo6Y3rLe2gVIQPavAM7ko6vT3faeBtBaSR4rWMwTxuP2pCI8mU1trix
PUXgqAu8TLqicpiKz1FAlKTgWerpTr3FAoxHUOBodFkRcjfZmgr0oYgfs2J/VPwLyVu2kNsQ9NV6
mPEk9VnwZE7G1ejyA2kpm07xRFxFFnFAjPjpl1TEEQzgwcpxtNciLd4soCRsrQA1LvlzF5NePz5B
azP4s/TmciINBYd+80vx8UTqX73B0LXOFAGl9W9bF/MQOWJ02xUlBfgA+w+4KTMAFU+RVEzFVNGA
q9CR4jIJn8002Be5+ZnxGI+FvdjiiOGKDrFCsVoSoX9GwFuMPLlNR+MTBz6LfNDexgacFxPgy6zI
L4A60rADBuOr7TYBZcyzY+PsNjoNwTy45tM/yKoCRqGoMtqEPya2aRvl/IOxj2qTa0foKhpN5Dw5
sEEmh9BOz3iKFLVGjr/UuM+ieHCErLfpTBjf6CIzUZ9TZBGUy9iJ60rqa2vwXTF15Iz9HFIOm75f
Z3T1TTv6WDDm+7jh+QuBPbERxNyPpvlZKvZOj4V/hsXjCPE0FhN8USg9i+L1DIrcg8IbGSN+Q5eN
doCwoxSzQ8uVurSn+aT7zM3JWAJKs6RtvSXBidFhRVBSahpvi/FRKoQQIxhyVCFsBGqFbPs3bZIf
rkX0oT8mG7eUxtkvqEMLH24UhwqZP4pY5IAumqJLiis0I9NEGbgsZBUOvReSVREy9tq6glwKbGKo
/hQXiQZ3TKfNL9c4IA3SOmOG2XCUUkVUshVbaSCycCw85YdNnjrlA+oBMXUAmRZ93lnj8CVaHwiu
vcycc/GNVwR3PTAnG6jT0E4vjRVcy5hZRgH2iY4t+XjICZK62pM+BqgnSbnOckFLgUalwKNUXnXI
Nu93QaiAoIg9K3O+cFbMqcHjQjCCoaK/TtxL+knb3uMUWmimD2FlmW+96qZw2fieQFrZpccHl+Q5
0hD8V4Z3v3J7suMSs34mKX5TD7wAmegeTDK6yksgNkZZx2cNlJZQTC1D0bVMCWeL7IFda0tnOxjB
F+XNE/mkgkpIA1YEpcsH1zUlw1cJvmtIPWrXgDzUyHDZQEZb1DpkUgL9MgL2T6K/QdLCx3vyYvpJ
cz3eaHVirYVkENwLNJpd/uRdiGJriiViET3FGpOKOlYQ6HJOFIksU0wyHTEpbRA4ZUzYShrkHzYR
AGEsxdGL5FWl2Ga2opwNCfksC05an08J1d+OqQ0brD5YpSDS9Ly58mLWvAB2moa76+AFzYdtMk4C
r4YVjSaW/PEbHccw+yYjM1cgz5+mMZ+3aavThQfW5rgNAeLQ22qijua6/6m01tlqvbVFTojF+NkY
mEu7igA3goJrThM51qhA9B1RKomT3bhljtd29n9E79P/Z66nyHKaplaA0mYEDRhR0ecInSUVQ5bu
Kq8U/S8mRssMcCXwjnex/MDSQBTSsAnI6wgHCwc4E/tN33t3bGgfk2j8MHMS8mageFZFyNOgIz8v
vXkXDSIO5YTVsKC/ZaSCzEjF1zMEvuDZuHEYFDqR3oSJz8pnaXgOm3QrpwT0E8dkzjRlY0Zc0inZ
GwRDAUOczqUELfx9s/TU6ComU2LAdt3v0dbZwRC9YwgkehHwl3XmGsZa9tk3NsUpHKvs0SvYNpt0
AsKuAohBQG7HM5MoP6wlYy7Srft3R1EKJ8Ur1BFzBYpgaHTLc6zhOigFev9RcQ5dRTwU+vQlPG5y
gCFC5MhIZj/GTF7WNMa4dbqHkbdsvASZQQKxL+j3yIMWKI+EqRgKuqjoi2C7FRx+uZ8VmZHQ9piM
YWiNpg+3cQTgiKiAYtJ5iQA72hPJjlFKl9A3fNzv1VuNqTQQzyJDJ5WgetoXMjJOVrczKq/d2qag
tn30GpN0cxaYY7kUyFrNbcpY3wWYx5nM5MnaZ57mrLTY1reRJa2tmLjING43c/0xflI2f2GCmDIJ
nG1X1yzZpJwSqJjP8zkZ+3FfFkuxKWz3MAZc4rKqO1BL39WCYU82JleaxbQhLaZDmgfM6Ar9EBfQ
N0FtfpmuTTSIuYTEREU7TYC0REG8rXpKBFsZ76SoucAMXZiB1OSk015rqKSpwpM2zbqHVqrHYEt1
POGhpVCm9pyZR6nMEFG+sBbViEbnYf40FRWViIM107NirZf3qeKmtpp3FYkc9hYqLYZGm7rO8nMV
pQ+RGCk8fF6Z4rC2yPsJStL2KYjWjOnkaujEPfvYrdChuBoZk1qpyK4gz3ZLeuzN6tapGCw07LNX
ml/cA6sJXsjeoYcD/Fb7pju3WQZ3V1xi6bnMkD93Eym+rKZIszzfRyIbVk0pWKlLxvF2U29B3Xzq
KMdqRaxdEti1hgbFFt0015fs2iGAnUvofeO5B+mRlOMM2OgnxQHPXOrNyLVdkr0FzTbvC/0PpgTF
0B0VTddQ1L+6Nze1GTF0oOMzMo+MPeOz0uL+JBrtpgXOm3jekz9D640Ut1fLQtI0tw3/ErGVkH3Z
lpw0BJHMD2iHII045GCAkRzBAwYMPAMIthQpmOHOSgcdXHY5ow5k1IaJx8mULcmScoAzCPuRT3rZ
LHnyYPkkL5NTCz5MEYp9xSp2NOuJaMh7qSjGQvGMpbSeUgDHiyId2wwdD5IshrALxs1Cz3+r92Rn
RVhiCu3a1oZqx3F3ZYE2QFSA8gOosqnoyjN7OMQ7sNQcItZbEMz+Kw19/HHPoz0fLEVpHmPHDU1i
XEv9xxoleVl98ZwTOqV6QUwcxIfO5sttUAghb7iTigYd5HySizVRufrAIGxXYzxojS/S9Bm/VdZ2
XpoWccuyz0BNS8WcTmLo08AC8AXXEKkLEsuwSchtr2jVJthqJNjkVOTeKSYGeOsQSwBR4C1VrOu5
gXqtg792nCsdGDbdQXYiio/tEoZrCkhOg1+FdpeQXpvb14UU4ShCLhfu3iuBdpQMl7WwdfEgD4rG
zeX2RFSOETa9/HQVsduxYXdb8pW1vWE+aXwbPbDyzMsIlET8uSkDcVXu/EgSWJUg0icRYlKEcDiL
uwAbHdXhZhYpWyqa8q2iijOzhIpuMhsNFHMcJeGAPYm2uqTx7bhESbVRNF+TFI9dPS5PU2NA7BYt
3NW23Nte/xsbxPwa+S8SctLa+UR86Vobt02P5Kugi6i2XmJ/zul4EwBXMI1sEymOup/KpwHxcKa8
LMmYHSOQ6zP/jSmH9zn9GJwBjCw6lE0CHCFxvWqLHrfY1KijN4sc1ceU3Q8WdPcS/Y8B7T0C+17x
qbHdLx9yRYRvFBteKkr8AC7eTJjy6ADkI0DyyCbeBON38l1YiIK2/1iyZE8lrXuLtyf5gHl3Xf8y
qHpe5JalnOena0swlnjGJnXVz360jWbadcQ462FVlwCUiw8XuT4rp3kKTP07cisqWmp/6lv/EeF8
Ii3yZ7Lxdp5bTPSDu0KBRMB+LDYRHddwBDi98/P+G3NqzuaTCrjQvfZOtPYp9ZxgU0K9aj2NdHPD
fBiGvWSqwqBQJ+YuiV4YTJF9r1F/toMSnJtwdfumC0sunjYdDZI3MM353rAhJvQa5PzEuh8cM67j
+L6zXVMS3aBxxXTwBK0bF9hiXfY/jOJqdh8Ir+KKIRJ9OrDB6OkN6+hOTLZHhl10NO0Qi1K/4qFZ
GbLe3nUn12vpdNjBg5YUDuKL/htpF5so4A5E/M7DbrasHjUPCmPH1HY1phXdMJ4XXfvuYAMf+6Y+
dHqQ3/tn/9GYkop0K58I38yl3xk/uNaPW2QYUbOF2DOQLXW6jqZkup6WFacIO64ekrRFthxBlMsc
QqGI8CqS/9F3O99C54syXF+17lCFbV+/YL/QX93eue8s57N2clxN4JRIgtG3rGrSu3dosO6sIM9O
SKNaJjkUnFiqHGIkWSBzG+alxcBH9yQMeMc/TM1L3i/TISLV/ag77Wfdy/ZYQjEXkcAoaKmUHUrM
WtDwaTqt23RkvMD83CUkeQKFIV6+be1VpRXX0azlB0PO843hZeciHrpjlHb6wV10ImALutnZsuvq
dQbZDrSmaIn3MYiOS0d9M9ChDwkyIrB87Cmwx/5MLlf0nZSM2CZMjpkb7DQXnm/EfGmtXzKNp3FN
c2QHxONa02KuWRaHgS+z63l2H4w6sgg7qQ9EVdq7KTYeUmZR+0mvSCQeomPtuMauKqujZLB/NPzg
SvNMQNiT8WTQIXQIctzmka6FeTUSGGz5Hxm023DuSIqdsYnETk7AsyHZtQwLrl8xcL6T5Y++Kz8F
Kp5g6ZM1UQwffWEHu4SVpnK1cj13dMigC+xya+pDo7DRrOWFXDlV0B/QgegsJe8FkoqwHCtty+y9
C5uUMRDfzVzD9Nu+LXN23cSiCHwRTmvcGEJuxvIz0p38uYiKu7SwPp3C3QwNCYZBIWu60hjPQDsl
433BoYCiFlcJuX7sfkmT9dzvoRtetFZA8nSrbeQlAD9q09m1XJf1pvt245LCNPBIHR+am5HwKsQx
x7FucMG08YF1itF+lbyMmcbqayHtK4NoN6kd5ze5m9W1naZvTc11uaRdnWpELBQ9bgoO6r3l20cd
ZdLBaqmtgYmgI994FuXTHC/vFpvhyWPs2mT5Rq+ZYqTDa2R26QYTwFtvdlEY0cILqZB/xq4piFKu
kjAYBrKg4L9zOwWyGOd843lbQtzizTIKIpoQkhR6x4uFfhXGaQqKuMoYQ3gn8jpDD3Yr3WH9Rae6
X3tSPupxR2yWahMT+N6sRT08lmkA27B3Z3pOjrV2EkFAIIuTzPLoODuVvs765KkynTI0axvtrGnJ
sFu0aqsnrHxoSXB6WPNHN5S/Qz41CKW827rT7Z0bLM6WOE/GAEHznKeUgKQvP4uR983GMrkuvPpa
6i09XhNCJMC3R13KZQ8J2yCwHtwTMoQefA8jqkMCkod/1E5OQTmVnOWgxi7f0U9BrPn/vw1gKtfD
v3ec1SP8fZiGUghCTzJUJyOr2vByx8t9GuyZ//OH9PF9/Dr/ecYIBGpOjcQrSOeEX13+4L++/fv4
f37jsNiY/uH/+Sr+vMg/z8j1TjF4Li/7zy2xHWVrrwVrcnI7CEOXh7k8+58Xcnk2M3HrUgWr/8/7
A3iAEuJy1zZ3l+7P+/fnwS+3/n2Uy3e6N3WcDxykh0C+x2RakBRAekNVTuZhMKaaZQa+4OW7CO3D
n+/+3gZyN0XV9Z/7ZIis6Kr9556X72K1Uv+9rcf8P0VYPC63/3mEy2///PHf5/r7d/94GEdTsh4j
NkLDpY++SQXJcwzEbv6+kNbUmEBcHuu/vq1x/uqglnk9lwcnfkulOjlPeTmyNZc52Btf6DechXzI
6kum4IWJ+vKP2/7+ePmuGryzl1cBKbD/+6eX7y5/f/nu8iB/f1yoQtn74B3+t/v947bLjwWNLDrw
6vH/8ViX2/7tT4KhxbXfO6DbCHX4++R//t2//xvRsOAR/vEwf+70bw97efp8CY5BL5qdiyfnSALN
sDZsTbL74kcvShmjqS//+BESjlUQef5//XrUt9nib7NAdVx0Ai4vf/T3yz9ug5oYrazJBlrzn2f4
x9P8/dt/PNW/3c8IACCi6vzfV4u+EP4mzFp18+UP7GZkBviPB/2v3//jSS4//vPXWlA2+zkTm399
C/7tdf3rw1zu+Pe1Xu5zuS1BQbYZPetHpMIO0fkiI7yQZ6txYPRhlFY33MYDKMg/y8VoPWtOX0TL
VWI2T5fVoKaFB+mtrg82EU4JV3C6D+XGxHZJS5Etm2tp6iKWA0owyKOK6x3T3+40I0M6Oeo7unWd
zRbbbTbSUNiQsrk2c1pnul8+6lGn74Mk2+WEfbUipeWoQZ7yqooxYo/6T7jxtonkTW/UV87ChSMS
1Mx9Od/Ojfy2o2idJ+gJrGxg78Eclh4gnrNinte636JIM/VoVxr6d1BMj0YT5NukRRRRTuB/h47g
dDheG7OkSsLfXELAASmu17hnmgSrXldekTIcJrXVMwUpIYChBWCI7RB5USEIoBRmig4yKR9wRrfi
MOmzh2d30e+I7DTJYuCVuWxXJ++F0oStzQBfc+wpdEy/j7fpoCoxZuCyZKvPe7qu2auw07sh48oN
mflom0gbmOXSj8HUgtB/ebLs4lA1zRUqXQLYevutHYk6Bjm7pYBKNw7XdiqUcxIzkcowQa7Zsddr
EkTmRJzpSrDHyGgDanrd4+gzsPAxBYBcnG7HlvfOGSwiX5LkMWaGuDTmGILC6NcNG/Pen29yOf32
Hm+ML4M3ZuqMRyUIgznPwrTgcapMJ4izmXbMzs4m0DpETxn7li55aeVvFlFA6joVwbQ4/o7ARU9r
hv1gMv7WOn+X2i7vtE07velHe9NO4zO15LTtW70Oi6H/9tLbMmZojy6Qv3VpJe8sjaBMU4sVclej
Mi+W0Ivy914GyYbxfblvyKBCiJBgu17w1dtDscVSSxPW5h+P0TXuc/9uSoNu7/e86GlB8xljBTjq
FR80gSmJFxBfasABin2dsQHn0mCys0+03yEql3U3XakjyMzc4apIlh9G2JTJPeOB1iZlzYuua1N8
tYT5hianH3HUzEGnGakcqMQmtPXMZj/lnRlTjOsOb4jd9xNUxHILG1PbLbmO3nkgvZeGLDMcc3iJ
0hwxv1sQB4TwihBxXjDP5aIkW5NOKkMxyRnXsYOOTtuWcR/dzQbxda3/2RSVvYr1+GOWADN9TQtH
g7rMsK7oJySnpMLKFSTfmlK+1lNCX3taXoN21lGf7A3txwsqxCeplR4sgwTtINPvliHyQ2su1lEi
H8E54U8LzsKn+q5J2NzmEqu6ln/lrSG2S0thTOOx2Wo+waOc0E5WRrikKrG2ZUUvRKvPC6d0OA4j
TXHDuIknuhMl01ehfzitTdkzAxcR3UOft0+I6QsYDgSiB82bMUiSHewy9AlJKAb5XOuRBRGGGJsO
zABNGsl+w5j0VRCDpBxmxh2Zl+wdW9EgWuPezWwiXmmKYlsrCvZIfdnqRPk35FQa8UY3xN6wEFwW
xfwSB/IjiltCKNL6O1teFzMfkaklX3qaMLs3n/w2eZK4D05VOhjb8YRTVHdl8DFMwl/TrppAuYbw
IAaSFszfqkBPrbtv2YgJfFpeZBGcbZO7Qfa4snT0d8NiQ/5D0jI0/TlCH0Jrat7lSQJ0dqmS/fzp
4nSOisecdDaCCokhJ4DTzrT1KPAMunQSMUmwdtsMwlqgwdjFabB24zrmmAi7WqCOyz6kwj/iaDVW
2CwOzYQFC5tWGw7sERPgwp6H36cHP9ZsCRqICNgDzTlGQRaqEbI7lYDTBAuBRsehKF4BYRRrIyiU
Mp52RN+XL40DcNQZZnDuueKwwN51oRn7OdZYHZX9pteKZzcz7+SkmtMv0mXqi0EeKyWCiNT8rrUc
96n51bcE7dNwDYVOmL3wShwzgnKNbCGIMQhp/IKpVjLHr0QrrqYSXec41w961l63/RyW1XxuBI3O
noaVOfKCE3Mb9Fjv9MHsNpPm0tfUmxvmVqu0donp9WL2rfF0qGGd8olUuduQJpnRHh3cOMzgiTFV
93oP81BRX5c5jS3LO7St+9GnzaYmLjvxi3INDWqfGASxxBEmfDFG6D/8kWhL3DiE2a9JzDQ2wsrQ
tY8yX7sasxvEfTP6hmrC86x9kU5zTiJJxCfMbXse0Sh5LhyC7tE2lp03lPautk0CQsYrwMNP1aRv
baNAiJ4gD5nb4i11OMy0+jVQKQcyjBOflOD2Hg3wY+kUz/MyEJrS9aRwLV/15BIihK6G1nDptls3
nq4WH6A6DVejR8pquO5V3SCjqXsmqTVDGdfuD3mEQiV1dyOkTNqQu/SNqf17EBePbiPOk+sQqzIi
cC32vV285RPHRDb0W1NQG1jynCyIiGZ8bnpHUytvzNsUqLHVKRAQctpiz64b9WHBrC8dXST29Rxy
br7Pw/Qe98wEvQJJqF/TJkiZ+Jb51+ilT1Y7vcl2+ckY0srY2i0yBeVVPjJfVZm89X2DqxRACKqq
3OCLlTzYC4KUeklhehq4w0sMr3YQf/R+f4gFthy6m5vKL5F+DN5Pb/cwvrjCqmwMQqFtxk86cgvN
hu5U6dU6Uh6hobrLY51dEsKIDaao3eQGh7eyz1SDzD/UE2N6TGowhWe7BsHItVkzT20h2C9HCNpt
z9wrHXXbRNWq8WANOF96ifFIH18FL+qgNy9pA0+O0M/noNNOrHwPaQfvQwiPtz6+NhrKBMfcDdm4
n+po2+97Wsg9bwuLBFKJFMvVamRM+J7MDAaF11ynvlIvECCn97O7noJzXtcPhbBQM5gASlPO3tGP
fopiOtb56ITV1L2gCjmbwXAr/CL0xHjXDPG7UyImEAFtqGws3ryAfH8ITjLsF5palk1veOHYyIk7
X7GIvbQdSWc1IGYiys+ckjvYxcshwJlcl9d4A1DbYAbCM8PpIl7cgbbcUvjTqo9rADQ0SHD58G7a
6DmtMn6s3eKHMCGEb0MxIr0WTymN+H2XMFVB0OPhWsBjgO68iuUJ6VayQsP4jg1mzZJrbt2y3Xq9
vLK64GqoIZy0EVr6IsXzxWjd0tAVYKEGGo/1KwbQYS0OTX6LN9njbfQ8HAQlKqu1MD0Q5HjY6bMw
WS0f0FM3HHOImdBQr5y+S+8HuRkid3jkAkcleRd8k+oszqQzhAT7O3s/Gh41e2Y3F4h3NL+rGawV
dlnx3vXBNpY+Uw0wLUaAZK6gSdMxFSlqhaaBR9H2FGEtmsA2ZnzGrA9Bapnvy0X6Bzj2Lx5FfcMV
XMgGHTi1MRhwfJ2kcGTp2caPBcLtZgoyhUhN7w2WnzX8UfSnoMCRrJzjtP71+pT2uMG4PLeeCIy+
llP1aUyoUpaup/TGJBSl/pZx75WI25NLsRjTZCNl+JoSZJV1DgSf/Jla+9l3SZAgqxd9tDl90ZVi
2EJSzLVPHF4EoTn3xUcMLykj8RUSIe1xt0W6TcpgA768o3frkCVDMV6QbUOeWegW9ha2zK/cBuRP
OLUBKcWZtBXJbE9QITaGCR9hLjWurR77YFfcYkNl2Kvltxa9cWaun7TEqh1jtpu2XZhiLoncocu1
eubbChyGguiTnXIbOnmL7NVg4u9x0Gi/ZmR+QE0mjpzpYJoQzmpD39HtMEgQExclhejixAjucj8M
MOVki3PVieCx1MQPox1S+s/pFG2QvK9nnNIrrEabQca3mbRtRCTtG1imo6iW+8WiOSObd4LhUKsG
iMb0OnlqbCSjUxM9+SMC2laPqTsx5aOVxQDuo+XQiRBAnMJ4ZdlLd16llfORiZIE4pEM1tg1t7Y1
P5o65qWMMzDhHQZaHyvJ2Y+DoGQNdxA4NXwLFyXI9L5MR+Y+T4XHWVqWY7uBCw7vdbSv44mEIqzM
apNkUo71V33uvAAkRT8o+SLlq9mfoA+6+sQYwNEe7NreSpvtGItUjTEQTmo6P/vKuzsClsxzFjbN
OllJ/yYT65OIzHlLRv6DPkdk4xpZOMdFEZJ1zCA44OivtTnYUJjEnCE5BZXFxQJJX51bv9BfINlO
4oeh9mXdXKWtY4azqd+lqOuJEyJuLWB2rwUcJZ5jfhCU95MyX8IqWB8sc9wD3wqYPBj3rRMgnTIC
RMUW1jlohOoPSPEGdoYAaz/5OYNxcw4NRJGeIX3qgKwJjQAJD+KO18xoD100nDQEim2N6A8i7lNW
VFeJ7h5l18I7oH4eh4AZPHEtK7dQlr9svar75ZpWwGtjf89IkpoS0BQDK3xivbjzqvHN68evtBz2
C0Nt1zTe0Xc664aQprBaCIqbOmx9C0G+PQdPYz/I3LtjkkpTm3ApiWNJY0a5qrPgLXPQn6B/Aop5
L2ydQShbd3Jn/IJRX7RmqHRVOPbZNph85vGwcRcAYJ3u3ZD4e5IES6wTpgIk2T6ZUnvSA1Ft42S+
x+Em10Qb3JURMDOZRaQnL69+cO/Ta0dkUnqkwSnDwpBRYFNguh6+pMys1/PoHJGNrWQndoOXoB/C
9Vw8tThAjzoYd47JsGsSazNlBjsxieANv0G10UyXzvOxjzFdGj0+vzhdNoHAe1p5m7HVX7WiOPqd
MHfRRBrlRACcLDC9tB7pW3L4Stp+PQNkor7AE06BMXorh6qS3dd4o+cHKmnnoCnliUwDFDISYj3o
TOp9Dd9H8Fq1Fho8P/ueveQ1GZLNPGNI1qSwwiwwEV3NL7WdFpvI3BXEkKwq0phWPa4WN2O0Z4vX
vGLCHjHtXEcZn1rgdmhhAuh5HYTHwNtzt0yJr9z8aZq4ejs1gtZmpOSQ7hAGPnBQhgAVIqHgaNff
TeSB70ua6yFOtlbupJhep1OTm58EQeyjJBNs2tAjt8NXOs5POSq2rVaTCd1yxkNp89gbBpxK49iT
5rwN4EPPcxqj9RxaJl8kx2p1FAPY2tiFbKBfuAwGInohafpdR8VZ99A0sQVz2NY7DYmI/T6ZYHn4
1NnkgprfI6Q4PliD2fUO4du7h5rFWyb6J0F5yK3mG/6js/Xq4jsrsPqOcty2ZnK9xAhVW76EoOfh
Ry83XRLsvduJqymn4jVO5Y/UjLamI3+JZLmOAnxeKWuUQdhZKb3nwJhOc6eh5GjZxdcEz8vORlfG
9M9jepUH5k5TrfCkmc+FAyClIDZ7myJgdBk2r5pmfOYcRQ1iNIhcRtvddDG0DXBl5SLidZ4lB6PQ
n/CgauuU6d8zMfQR+uLobki+g+ml9a0X9DOPXkkovSB1xUFnEfZRlK4QdaBIQkvpsVug4OXcRLNb
t7uW5HDrTXdN/B/W81QKjTe0u69581bVSCJxkc/rgdRVSe4HXAS5XtBq8ckE8RkLwWO8uEQwUqDb
cUJkHGSoDMGIzx4WkyL+LmGV9OFwPUrzNkjiu+aHhTeKEfO11nlK5F1hs1NzOxPdztgiIdBfk643
V7NZXzvF+DihU9jOSXqbefJsBejIfGayNmPYNZvA84jNGxTFg/GBlPrDw7nc6xyYufPsJe6D6YJS
jtOrJAAxPWBBKeZj33G2xFin/WnfW/qrGBzS65CE8H8dMFVtcePSjMm4/ntLaq10Ux5acZ237lXP
AhDYJDR3g/EWqc2rTzbkAhi0NepzbroLjbv+q2knpRV4LgTgWTqkI8M/Cm+dBP0y4mihigHCEuwX
HTeVwwS5jobPypZ3TSIW8gEc9jTiwSvsEyKLPmRIQU2F1N5nYskL08jQLbMfCgCDoYxJXFpWfyVl
ss8c8szwFuu58534HX2qroPzAvNrS/qlOTfXuZtPYdcWh0ZO+En0ZtPWzkdu9MfOZBIbOOmGHDzA
VoP1mUTVXZc6G17CSSQ3HmkI/TKeK430m9xFupESfzFa9xEp/GYU/S6VRmyvXE84dh61/F2icXCg
UWuxTpLlaKLtLJu1NRhfnhgOZpA+kIgTH+oq/x7gHPNGFe+zIV9yMuVXlYXTuK/5n9Pxes7HqzpL
oRPGH5QQH7qSOXs1mNlmfheKkuvrXMi1MsjDZKlBvJke8mZx6VROu4klc23NtGb11DyiWqebkLwH
WILUTPVcFvEJFfR96Y/2ytO1tyUez3obkGVHiiNLOKEou6GukRjA6RkRLKZj+poWnR3+tk7z5VjF
Z9Q0EQV8fVdq7QoJG4uLizsmwvzhAnmsRqJQ2RXQ0Styo4HTXj4ghlxVHhqSCvXLPGJhSozoJctQ
xTqC5Jdl9E7pYluMqRHTa3W8c9tqDPVwWKZs5Xlpvl1i71TU1Ydrt+9Ix29kGfmblOOUM+QFt4O3
0YhiJiY6FT7h4MAxvVHEG4CWoZUt11pUHatCLrsWzq0jSPrhkqdtnAIGMmcXKkqIDhKFudJTTz4W
O/VPNVZwP3k0b4hpYldORcdRXF1ZxTMJMuukAP2UDK+JRPuqDsFlbs1VRXm0jV0OFHr519j9dnTE
XyNvuKZzexP1kf5/uDuT5UixNk3fStu/brKZh0VtHPB50OySNpgUUjDPM1dfDygzFRWVf1v3tiLM
MMABxxEcznm/d2CUIPe0TpKrRcUhUdP7JpBf0kFXGegFdGt7YhOtyQ1U3Hu7LLyHvcB7WASUATwu
tozG7psxfS6a6Aej34febJqdgR5EySbPwUHgWSuOVeG90D1od0FAF8UDqD8KpupW8KhsyPYxVkzy
Fls8YL1oVOgylP4xHYVjbhTCmbHmdUjBdqfWWFcFTmcwLXrG9BBxENSAjJNKtM0q/PIECgQcAA8r
4Qfj3tXYdg/YwprbYRLOBaPynZ/GgJimv+/CnkGjUK2VsRbsIoJ0X4zaZqxTiSRzuMzlhN+kHxsM
1MxA3KSetBlHi9xnwYSOP1qmjQIsvRPGGk4NzhybZfFrnZduI55LyjeOkYQxXOBC5l3VaAzj03yT
BKbjZ8OzqYYnCj/tmojwEbHnuMuNNEZxYLzq4MgSAuqVobTClt+zniQ6qq3qgfRJOAbW+hO5x/Wm
o4de9bzDugoAMmzuiyF/a0m3Bu7h7TMJ/U6VOmtjeD8NY8TsJaE0VIIbT3XZQZeERVCjTSFjpkHC
RNde76VP1MA8NPSwU897VyIV2xwCtR1clVSislaBCAWr0mmWTILn+rnLFgiQNs2t4Rk/AktG/KKu
opFG2Gu9nTKFR1EFsWos+WrF5xYqAhrhUzl/XThXYBRdItszeO0t88lUccTAnF9Ff2N3Y3ScRP0u
LS5FhA0DzJr7zEfhjpBpV+Em2PvGBQ3jqjLMj2rQDF6GOHlpyS3ZPUDyQgpsSHCsKvo9KgiFJ8LK
RrcVm33bwXss/XJY5XNsB0Q3Hmtll3XqJ9aSjN7wT4EnXsYBSKiOS7pkFDV3lkJU+4jwDgupSxV1
z0Na0x0aImSNSvqzD6f61MTNxgfeFjVGyopv8YIdMWFBVeVagfgcjgZZsD9hQUUHsZq1CAw4i9DM
aB6j+7R/8hRkKZ3JGC3woccSU7waGuyRhxxmxmwJjBEftpV4pUahKF1ji9Y6bjCpi4FYcIPSNmQV
qy3oi96pZ8bYD7qYXuvUTFyhQmDQSVhQ+KRHpaZMTinslGiOkApIGY0McauCHAJSwdME9kT4OyXU
SpA0F8QMTvgmDlocb2AGsZd8UKiFrUVTf5sQJKY9UKXXUVzpfPaqZ4+3ZmAMJyg4LGWJace6Lrne
hIEjvtbUu0qUxTj9rBQAK634iKPyprIykg3GWV2UoBmR1V2TYk4/+hSm6gnwyTAwhwXk422TC4hN
QcySPNj5UTd3oOUXTUf/Clrpb9i6uhFTOEu9DL1tLj15ryUIC8Ilgb5rc0Q4gGgQQaVPlExLZ+TW
w+YFkznAzlYUsL09d8JsQZO2hUuieEWfn7KH3vXmri1B/MKp7amXccNYih/jwVE5kOcwv6vi9rZM
KQLVWs2fpicl1IpOvoavQgtuMyTQkXtgTfpSxS7qkNAwmtoEpYrtQBuKp4ayO4pSGjFDNtDY4Fqr
iherUJWNKrbluhuJyywjBBpxRgw5vqaTz8vB99X60IO3xyaShgj3ez1DByo2j1TN+PtnE2ZzILJe
WEek9gKrM25NEb7qh0rp1pmoVHZfZuGxMaiflhWgfaEMwqHiLsYDDLNAksJtBhDPlpW5mTb3P/MG
l/Nup8W0pEmYP2X6pGzRnBF7q+bjXq3nmlAlCqtWIsa+N+KKfm2irfIWWE0NuC2EXpUP1BvThgeN
YZaO83OCbMwgFMk2VTuTcYnQ+gLdLI9oXZjzI3lJBr4iHnmElaTSbFVVFVh05RF97bXRubae1Oi4
7MVwaHjsHazjK51fXGp8pRwjMBt8nWaNkoxudlcNY3qo4OnRBJQ8+PmtCITCHUWhm7+KG8S4BStY
Irge3y0VBMuXNKHS3MsyqPW4ugkTPPK7rcrAfSUKqeDKrZptKBYrgZatLWiYhHrwfeUbXv7NXSp7
pKiNV+wYjkVndLgmRDl8SqQV2UiJaMJAYAgnNhJ+qqnAFdD890LRMY02271PDRXg0JKJ//ZHYHO9
+JCbhEs0RjfdrNQ1PfMpCTpzi06pw/60KFYNHFRHLsttmx2qjDtZ81BN8SDhzFKc1LGhuRkyeWfI
KDvpVmjcc2ohfQy+9ibKP7th+iBN+ZYEUlfTypup1sV9HSIsr703uHvsrco6gu4HD2cpZyhoMslA
P+tC3517asw6+qko6Nw6EF6sSjWhKlSiTXsHpUAVDDeZzB9BrFLToexlw4ylrzHRFxnpsTKu3cg5
bWU6jLHDa3sXKd6415HirEKGPmrW0pn182FNBvomKcL7RkjEdWXeyKpAx1Acn7oBg6paBBUeqsem
oyKi9+ju/IxMnh6faX1IJs7exxm6eUl0SmTKT7kLb8j8GRkE81bsuuGqygwHWvRqq8DCxj3aVrkW
XPwcVUKuUDagr9LX8Hnz7gXzCDjd3iluYxzU24/eBNAvIiD4zhceGkCBXE4ssgUzkjoi5bHzGB5G
SZOSUdW/CQzdq8AYcQ4L1V0aRbeCiq+yqeFuY0xkQOYW+LXUMebDNQ7wv8g+RaV/bzqRHotOADJt
zybOcrw+k3cU5R77Ii4RsD+2ZaMiO9KLuKvQFVWFlmwCBRvPqXRiIdqmIt5ClafclDXW0jm8ZFsp
8UdCCzgW1oH7KLMl4sbcoOn7c4E0S60gsgxYZwXt2zjmF96wEb1gZYWoJMQTNYMHUqzHKK+PKMtA
/a2oICWy+IhquCDkN9/LxHrZQQn0GuQaDn0lwAkCuvaS6XaYCj/A2vtXwd9SfYXGLqh4UVNmm4bs
h2HgD2qoDI2q+lzOypxIEqeNj6vdJZwnGuhbKljGflmFTuVHp4E8FLHOr63NB4wLhm0KQZyUcqzL
kTSuTcHCWbDqRqcoaYe9QnqI2nAO1xavNcFejiTLBkGRxDKgGVMn6+qHAaYyFZh2XhMjVnkMZFJc
11fRqhryclcO9UNnFNNGRoDkdpgpDbHqUzumOocXSLnh4UFFbCJRaky0vxKVOLpwtLE6LHtGXsQu
KlXdnrvCvEsyLmg2oVctpOrcWAQkxCGWlOwPAV5oKG+UfXSpvBGQH5gRReF730p4khqU5aNWelL0
0oDd8VqUmbcJBgTWOdZllXFJqYg5SNihE8Oc9wph3VFilRKhdnJMyyJEW57eIQ0nE7xqyUJIS8zD
vDOmZCdfZ6zCsAwebIFfrBCDx5CpjbKjoJMzfNLkYsZmmDeSUt2WbQwMo+PEMVL/VHkv+UnDSABt
ptfdRB6q8VBTOpIQU8zfE+zfSsn8aWgd2sPmaWhgmqkV3Q1jhGFbj7TPyvShDiaBALizRj8NnRt0
SpMf5YCThmg09P0EWP/Z6B96pXisYsgUDTeXXD8McX2wCFSgEhy48MwfydORod+qP9SuQievSFjL
WbJie7JxlH2Cvam/uJ2v7ywoP/siGh6lOTjILwSq7TkXwFA/8A3YtIFgoxRJ1oNnRk4fJQ84RFA3
NVDyQyOHTjdeOoXqgaZ6L8ENDBRaFdsjD6CVG0foqhPGY8kGWsZu7LxLUVMgNsAiYmmAqmNwTGRQ
1zTTPqtpOKnYG9BLdQIvOCBIJmBL1wUIQYQgqOi04rl3Rh3lokcBku64RrDZKdtSa3YSjkkkJd4L
4ySdWrhAcqHxGgi3+FJodN6VTzlWsDPGK0LIyd1tp5iXAddNJie0hPRUmcGhoZYG5vYmq01zhP9J
a2+Oa6FpLKfGR5kgWO6W8DbJ8eXzaevzalOr0k7vEl7lGCS7iVS8JnqItI7M1FEWPn2tfYvV+L3B
UZm7X970JX8XNextdFDxWp9q7GoBIaModQW87um2oueTcyxBVFRsIAxUbDUucwdnGeITLew+aqJH
/v53xnuFXtLxwQuAaQH9a0tEd8iwSvM/h3q4q2Xjs0hIWhzre6oQuJBGAmG1RkPdGXVZ6TEcUKWZ
vUMdVUBzravYG4mBZa7adCoZ8otUnQ1PORSl9E4+LTZLGTyxuZqVNT7El8TELCwrduQRHLpqPyok
hvEEZbD3UhpuTxeelTb8WckosfGyHjY5Rs29h3q++syM+kqKIWh0ll9KdS15vDlp0xP867ap2p0G
DCXQzvYUT9zWDKHUiWqx9umolgURhdosc6Hx+TDkTwqaphtM1mmAkuZkkvqDtLpbxMLBHg+h/aBN
i6D8VGAQRscd+3yMAuOsTDfNqIkutDmN3gWOjZlOZMpAcktTlGu/Lu/QgbmilvP4x+q+YlDqN6WA
UB7rgdQqG1p4hGTRZ4DjGqKFZqdkAr8bO0VVB8Whe8sgjCgeYeyRQATWAWTDHmoS5E0tlNzByB6C
orpRWsUZMHXgNEKnR0frmKDldgXmp2OYuyopl9vhOIeAKPEx0stbH69bgqELKlYDRYwhjQCrkk3Z
CBiUFJdmEiVcm7s1qgns1WI6ZUW9zcmZRrviO2GG804zZHNY5CnEv9r2gjJzxaLZ+2a083wRojqM
IwkDRhf/mmvIYDEhNhFjXLoAjY8PHJ1+DCA+fAp6pAp0UKGE0BFG+U1vyosqNtvUSka3kejvJg3q
EPrVBG8mOV7b/U3jK++FSjQIreYQ9gblsJ8WHIdc1XCs7KxPY2zeAL/U0nyigrIZMmKMqvigMCgN
fLoRgy9fjGi4BD2U6r6F7SHtCj9J1xLwgJ7qN4OMGA54qtoUpbjHVwZrs0q+1gN+NyWAqZZis9J0
kW3N6ZCTcu8p0R0h9PXaNNpNXE0bq5DIN8aP2CR1PKdApmOZFEWgkUjgIiQScjkoDjRKlkyfzk4B
L6bGz1hs0l2YY1XdSWujIYoEbJAR9AAFQEiO6lB9eFH3QWpH6UXTSirvkrJteWhGpDD5M7z7j3DQ
Ptsudz2czhUxKTaiMFAvI75UKhm168E7kCwFewRkgGfCRcmnh0AzniJj2IqyskOUWTpCIx/DXpjt
ZeHotLwQtRqt7fEnXGq3FAteGHVld5a61kresGL/DmX9JonfVWU2OIh3gLq3SMJk/n75dfIsp8L6
AKmT9GjlFWwk6yVoobZT6TwK2CSsINq1EGeHo5aa92itALhT81GsumPr5ZfFyv9/bFgBlpCESP6f
vwIB/ltYwWPzFvyXrIKvHf7MKpBE6w9RE7/TCogv+yurQFL/EHXiMjVJJJZAVMkU+TOrQJX/ECVZ
18nxtHSSZlQCBv7MKlCMP0T+KaJG2hd2lrL2r79O7f8hq4BcuN+Cj0QT8EwRFcg0c1CBrvyWmJmX
eRjkozmedAmqSxKjIac0bRb7X2Z1o2XY2oVtuf+a/X0DNdmA0Bntuq8hh9u5QbhyMFP3rLzZZIDq
DAuspy4H7mpzFbZwGTLYFG4CA4PhqjWPVSX0ezyDTFeQpp9DLoQ32ThVtkSlcFMPcbTOK0G3BezZ
eKv4eBhWMuIFwz+n6KD2yLxfAmF6xq8Z3qbX41atQhKO+2Ejp8AWKR0qegFSvUlKPXZSTG5Xddjj
rrL8EmwEeZUtswJO7dP9MqviKdAdzCnvHQZIwI1CQe92+Shsk78uxS+HWT765SotWy0rSWjZhPUk
bQgx6ETXmDxENJSYuudlFkV+slbV4EGbP1hWLZPYl5EzQoX/x3Vq36CrWTZM0AX9OasKHYY0y57L
R8vu34vLuu+vyZYdl+X/Nvt///bvE1zm/LDQdmNYDbumr4q9uKh/5rlunizrvj+oY/HPdd/b+VpB
e7xs873L98fLLssiNo0BpR2sxv9pY0nTKYQun/xyxK+1y+4a/UQYCfP5hZgoTGXwdbK/ndP39y3H
+u2rlsVgvinwuARb+fv3FBiB4Hw3L0Nhlu2sYLBQjPMwOVum4Swb6uHkotqZZ1G+ZwS2lvvEr/LN
suprQ3BL9EV/b/J1jGXrr43mj78Xf/k4XiRBVGcYJi2zy1a/HW5Z/PcfL1/xy1kSXe0DO4QANpTv
icObBUfxfHLLlqUv4Dlk9ULhUCrFBnBZzmdV3LLRsvmyOAmkjfZ3y9plxfeRJr3hIMtyMh9+mfve
M1vUWN/7mAI1tDaVGeQGvEdnmLiRMtg42vcsbobVPoUPs18+HzIUpwUZTqt+FouhTFecrjVUpxeE
zonV21TTiFudnSTJvK33WVgfqV4I9AWEcYtFml1MGe9NM/TS/dcsTL4Mt8GEM0eB9NfssjZojINK
eNZmWVomy47Ldt+LvxxyWbl8vGz4vd+yzpNn4/8oC9alP0Gq6dL8vRtLzJW96jC1uUJLkTCO1wwK
IEnzas6N+DJRajLIoTTNTTsVlWIvQTXE7aZq8Dwf+n1vhcNeNTx9m02iA7R5ntTyIdcSQLvub82k
rh2rtB53WPqme6RDKM7mue/Jsg4nvMLJsZughsn1mCoqcozTcOEQKuWqRmXCe0LSt0FVKhs/6Ie9
5zNJqMWsw0l6CFOcsWFO1uIeBhhjVu0WpI+uK2ll+yasFJICytBZFtOqXEF7BErrWohdQzzt53BG
+k2mRO5NF2ECFxb5vpDRLBoVcXK+1eK7VBIt1j4xwn9TzFZapzXcQ5gZ9KvqKraxC+ANISreeiB5
1wO0ha1MKDty770l4s+sCcafc7VZqUDOra3MbbQZ4jih6TVUOiAjHmgab0BjCCDL7PfKsBMvCglw
62F+gpZJoPG4fi8uc9UI8U1JZ7yJB2mZxHAlNkYm7fCVGCmJ6aK4F/xLKTbCRq/0whGKnkdgTGtQ
Rb+ubQFbmKxqb2Sr679uRGX+y33ffsvcsq5MKnS/nYqDiSGCKebJBoeXer+YqGp4jfzprLosL598
2a2OVjVuTSVxYFUMe/xZ578wubirDPdUN1yWA6ia+6H0+Kv0cgcp2mhUt/ZabK0Ak1a4RgsUriZ1
2H/NNuUWo2N5F0zT2usrde9XJmT5AkYww8iVGWQWOnzJ/Jqgu1L7kRdyG+FDVtVwtxRCB6ltESPW
KAiDhgmvIQMwh5I1wQc8yAPYGD2arTTeYq853iP8VvDqvR9ezWBD6IKZr8LMnp6SrfCTEYGvYO1l
Q/rjVow/QsagNxDaC/8ZSLMYoLFtx/bZ/aEU5xLEtd7KaC8Ctxtk2zXQZMm1q/lEKRtbxorhdPbF
G2l0S/Wj9d66dD50hH8CZLDMTQanecJVuxJcMXhLlWOLbxV8s+HQmtvEXweZg5mfnj9jv5VOn9Ab
IspyRUBJdK0Rd6zbs9gf84bY7kyGkeojsh1VIxPh0PlX41MvdiOOeJabt5TCt1V0yjGZxrUsOYJA
wcJMx4OKUVBwwvOgELcmPFR8LDpbDTb41U0YBBTKpuZyygIsRHWlclpUlEFArJ0A1WuyhZ8DztYG
3q59+1wNDkaFHNErLtCJ0wxxkC20x9G8gxzXt9cUFnDr3xTNB+qVam8eDDjVWJlCpg2R2lLldLJk
FwganLgtWmTsGf34zkDtpdqeePa7vW5u69Sm4K689f5EGW0jtsRJ7OT4mNa7rrRzEXcZGwYesbeJ
gkUQVewVlj1AANBOLBDFVQPFyxafqydT2A9UYX9GsPLor12kU1o7QrL1NFcnoQm2FpE3k909RYfB
cvuLHzrSY3MKHTJ2fGwmYAMSGtfsRn03KJsiAEBfadUntlNTQnnnZMa2FG4h3OvT0ZTfo4kuNc3k
bBJ3FK3bXHByfWPikzjtK+Mmbg8RyTUTzwXxvaBVUfwz95/U+uRzHx0Ic+F6MxYV/U3EbyMG9ycc
ekNzaMMEbtMh2Bc+aLGLp7TabSZinMjgW6kwhmBXDA7Se7PZSz/z6jaLd9AaFFjwpMDDgkQ8iakT
dyeFwNLcRYKL0ymupXjVcbDmlXQpDVBvWOcZNlQ2TBjNsrMI9omLFUGP+ZV5AEyQBkc8FneagLkE
tlP7iVJv4NQ7KKceSCRec/khmdwe+/bmCE8ElRCOKNgqrFSSy8eVO7wOj0FFvUOyiAC/beRdH2DH
1x1h2+CIjtAwgiwL+ziBFrIjwU9nsP0ZvYI/6vgXAavJIqFfd316NCgSPUCmU4UXOCyhcQmfIXkr
EzZ3e0mnB26nL5ayr3kUfESjN8WcShHeTajEJmQYPLVEOIhhgVoGXfNabSmA2Mh5euQ3voNyAkS9
IkAZv3qcADAfweBKOEbVe5NuYh9AXnpozQvV6opKh7XCKUX/gLRiPeKbprnKGXsWjIxnLqFFgAI9
SLdQ1/0LnBLdQKmNGmI940aVnT8jzsCioYXHqzti6XCUGlYn0rjE4ZqfuZkp95+VA4qobQ7Dcs4M
XgEiYJmBjegK9G4wyB11Qgjruds1jwycqPoXh/ZZU57LdgtQ12zbO/nDU9y42nJqOHEVYOFYNVXF
hnPysNBJjzIh7dAMbP+xuALYqiG+LYeE3FPXw81FvqeU2ohgNRWF52PXH3VxHby34XmyHGQqwlvC
n6tsxNVI5G14Bo2CCWagJX3Mrump3AcX9UFwm+kuCPHlBrl5VZRLAPsqbwm5pw8Hecfpyo2SnKTh
KKinyjv4JdUJEprWpQkUesDGGgLZQKn7NqSeQAapCORD6MO2ubGu4FjWj/wJahUs7C30oHtyEQp1
599Oh1hdTWB9Vwtl07hBu9PHLtRsACgMHaNnEV+eyQ2x2OqsbZ3wroM3D4nfiWdi4AqsKzgWwoNG
iMr0oE5gWbc9g9L6zRKPDd4gxHdEK4W8ZxWMFRnk2ic8AyZofv/QBg/jtDdN0M3GDmHzJ6RLIIa+
96Of/fjS4XjPeBLxwDWtCSluTrKPSg23OBZEvNRsEejevMNsP8Ez3Tvqw7ajZQn3Babh5VtfHCUB
E/INVwiLuMpc4QkQYp4M5BesiNCy0IoyL626D9zaotUleA7VA0ePDwxoAgV9FqzAVfCg2+Wmv8tx
PpSdqcGcHy9U4jY2iQMplxp5846bY74Jqg2pKg8iTB9b38MSXEVrA26M80OL7OKKkkG/iV3cjW8V
iG7ryMkO441eucqrRza3nUN2cbnTDBeJpfhBITR68jGVtsV749xHLmcu2TwMwRU3ZQ9qN/qAR/XG
/Ci21IZOn9UVnqt2jiD4+5jI2FQRBe5YFgRXsHHiuqudwfa2qc01XQW2tArW2t2P1Wfhtj/wYXR2
gbiSb5RztpVvRhoFOgCPCLp4YrJrdBWVFXX/6qrdIVoAm09VitCuh8wNnYUbJCc27fN13e1IKkWw
DNB84xmQXB4TamfRBoyYyFstXUEl8geb+FS6ULmDBanfuztYVbA9A1yXXutNcQndgcA3cePXdwyX
ZiSd7N1qPbrhXnU6G02ZDBKLSiI7T3vFQG3kvMPFtnFfk6ntrKXrTkUq8ArlWjmSHrIlNLE+Cz/E
Jwk/KQSabz6PAeSMW22b3oqP/j4+oe2EB0MKgxedqXLmj/km4qw24a35QmWCzyQkT7BL7end4KwJ
ZSatj3rqDn8mHyNMum0kCHBtKWTewmig8kHejXYVecKAiRg9PUoPMraa9/ITLHEnW3c3GnzhVXcT
H3RboYyzWrdkNHHRbO2oHOtzd1PtvM0rXnPTcTqWZ2WNqZm/hWN2RPh94vFGkRejBTsOJOk8NB7v
jBVsKzKgsnu2yFcYGJyno7YOXpqd1vHDR9fce/vX+m04pufBIXXH3ND7OMr77IgkfVoD6NuxLbiJ
A0d71a6ik2eDgzuwA0/J2lpjSXbT7HTTLh7ic/EgPId3g9O+RQ9EFTxQwPhZPvVusdNWBQbrq+bF
v8IhRmP+gN00BGwtcpimzapypDVvjSstGbcOVxjRb4JoGd4HAPrchvc30111JCOk2MVnYas5xlF7
KBzo3na2sW4yO1wbLwL7Nk5wQgAwvbS2bGOQbdNC4eEJB/tFULZwuHi5vKT8qo2/oVOySw7cDk/R
Q3Psf8Znc9Mdy7eEXg/I17P48zk9h3ej6/0MXrIPTGa4ErQx2gHr4hPyhdmJ9z67b0+ZbK/bV/Ex
vMVeCzdkbiseqnD1IH4SeyzY4mCPj1Q2h9WD9d6+4uurugT/3aZb8019rF5QJyDvp8/yVr1EP1S7
P+MKOdzHh/ggP+p2d1PeEm/qUn9diRv5xNSeHIEveC+g82/QbdsZTior7WhsdRu3+Of5ptsKV0qT
NG8taAU2SK/YHbQniJWsHFbprbTNLrwS9+Un92r+iFBhR6rwun4kC502prnmsZufeDvFn8t931yj
S4A6mrcLT5EzHFL+XpHTkGikQwe2CcooYJ7i8s+Y9JP4lebKZzxMYevo0sFkjMKlwRaWFxaXSVjB
Gx/ep/foXvDsKKYau8IFUBJX6rjRKBlDQHoU3sUT7bJua+thR+GXp+VG3/vbYTfwBxnPw0f1gjqH
lKk193sGNdZWfsC/H+38SbgQGLP2tzlvpEjawrgTn3rlGV7dzt+Fu8HlXdxhM+kqe+GkwFQNXeMu
/URhqNVOYH3E8EX9VSrzyhxu4ivuuLq1Dm7HO3FjXKZjS+LiqcIWC1+7mGdFfKH06nZb7+YzvO25
1Lhg49wAT4Wu8j66hLfTdVgawKWVgBRCo4ILW/2Yf/oUuomYWGnvLTvCssYEnPaD1+B7f9JpCJ6a
XeYMO4mh2ltzKffWewrRDM7dHbRw84256iV41o4U7Yf5rKejH9n1XddAlaA6terujav4WF1gCpA9
m97O/YNX6b185RQpFSGCKj+78ThdeSF27xN/Rrgf2dwY07DRRSDeh2ZpdPFCQHi5H913KFiQaFbD
nXKGabuiiGIHtu9WF9pSXpOvU3rqxw06uAtNXnLpT1zXeCva5LIeWvgYF3kf8ITSBbKlV3GHrlU/
Wq6548FXMdm0Ye872XagudE31kXciOccNa6jPfjXak0IKngVKiYeXn/7HjiFq0GF55023OrHbpXz
wosunPdQuhKNJAlka0ZjV7gY/rvxMb00yDs/pBftYvLujtbWObsWB33XHILatu7kCBsZt41cXmny
Dd1BcBhu2sdhq9A8V7vexoftIN2bm3JDD5Ujb25MR7ujT9F/mvOvh/x8wEB22352tBNbktJtuJbb
aB3dh7fxrXZAQXy3rhCUX2VugXg1CI782PFk3vLMek9gi/wB1U+FMnHoik/j2/hW3FQP8V16bo4Z
rSC+r5fgwbiXLlViTztvj2Pl2bwVXazBX94jR7jDHZvHWdnO//UBN8xVWNn6k/yW3AiaGxWrfhaV
r5rOFsiZ3SrhKqYLZSOqfTaDE28a8an2jmazpl+81/fENm6wBS52jBduSVk6083krpUfCTiAdwEt
rd8ND/5e3VkTstm1bLqT8SmOs2n9bayP/BVxaDYemgcMNf29zn1U8cTmd9aVk3iHSbpqo6hbtwva
ig/7SpcNhbER46MFdhNmIHIx6FkmX+tIcVFMWQcrAH8y54LCMifNENUy94VGmXhx5H10yygEEEqd
4eRlsiBR34vLnD/25kruqS4uKNRyPqaY7NvAKpzekO5xcBh2AcXS0uuJX0QQKmEmv0OKjDotPNTC
aweYI80Gn0nnlsjsttBVqQzzVENHxUcL1pgR51uCdy8ymPymSnwGwPOEoQtBwvrOL3HognaDTdc8
B0kOmSxWQPJAgaGOZlQftRR1haomj3KZjUkx4C3Q01wms4EZRhlyaIJgmo++WcEq9SGfYkZ3l0+w
M1GhMOCdIupJowIjWAUbDHUQB2leNRA3uw8CCc/YMX6H4gn6Is8GO/Soi8GnQDUMc6c8tYc4OY2F
TjdoPk9QLSoCYiRStY5D4g29Aq/HKT/LikKDWwoXMNpthY6dhpNzUnwFTk5+HTpiUNoYorBmzW5r
xlweWWbbQQfSCFWsFRdId8F4F1x3mTOWYl1flofU89NNpAB/L5Nxrt/JFUD597pCaEOk72gOsrED
UpH6OetHq/bdPFkWl4mIMpjUBEZgCw66TApBKGVsM8FFdQ9NWgtrYcFlv7BaeebCy2XItA90/KUL
clTFOVppmJHh8e85rfXBPud1y+S3xWW7ZTdigSij4NnxKpk5QHf9GYs1DBITbb9BAxBj7iaIvGca
KT9IjSzvreqcNAW/awCk3I+WWO1RvUFgz6HleTvUMZEjtzijliqoeDFXbYaayt4yF5uQPrIgdqJp
uIFFkEEhJzods0cY2weMIC4tzgRriNoQ1OWi3OM3X4CR6k+GbLa7r6XlAwtthRP6YPa/rFz2+1pe
ZrsBpreBWGgCc8WjmtcKIHLjV+DHNWRJamPL/LJ6mSDN4tmeJ9+L35+WtQfi2iWbZbPv9V9HUdqq
muzvj/Q+uzVbo8HMBGFQR7YuKghRO4XQ48iug+QGykBIwaDqXF6ewcUvT1DJV0UF+ZInWrXJLUjz
f3+2zP3u5gf3D2u+5aNlUi6OfCpMeqzDOxlvDJ6YZSfQ62ayv7370CDx5/3dWvBredlh2XU56D9a
Bn5tuXz+fdDvfb4O//31X5sPmp8Rdtjd/7bL8oW9UUFar8C0vw/zvd3vZ/bL8nISv3/V93KpQbuT
LUw8v30Uv2Z//3W/GCt6y7bLQX75pq/ZZe3XD7Raxpk6xka/2DH+22uy/BgsHLgBl0P8cl2/f+dv
P+afz+D7K6bXqVEfKdO91HNRA0/adD/NTpXL5Ld1vy3+0ybUAMC1fjuMtBStvjdf5r63WQ6bL56e
39t8f/xP637/muUQvx32axtDme4a6m3rdv595lKA9aMx35QoH5r5RY55CZP5098WkV1QXKR9/vMT
c6miLpt/zS7b52BNsqlhF/cPh1i2WCbfh/n6lu+z+bf7/XZi//Ywy3bf37Qc73vdMFfB/mdThjRF
h+bz7ylDT2HlQ9R7+y+0oa+d/qQNGdofkqHJiqXpMhYwsgkB6E/akKn8ocMrN1TL0DRTsxTzb9qQ
Yv0By06VZn6Qrstwj75pQ/offIFiioZumLIMt+j/izak6uK//leRJ6OfZ7uP//iXpkIbMhSD3qbC
aYiwiPj8x9tdmPn1f/xL+t94z+fwj31p20zlrW6hpFPjLHJBIZqQzquPkREODhujLKmWGAdGF7Ha
keWaIoBepXNHa5x7Vb00KiQrnPMOzFwe6AXOvbm8qOJtF/NuweEbG29snDBKphL/OEmoLYhUciyL
vrZCrlIrYiOmd44nDXdGCEjfmvtSrO91+XEyKfnUkLgB0xgzE0thBOf45zRV18IbEKQWQKWWRL3U
H177+uY/uTuz5kaZdUv/InYwJQmXbc2SZVmeyuUbwq6BeSaB5NefB9W3o87ZHR0dfds3hIUkV1mC
HN53rWclb63oqOCPJ1hPBg2s+iPtoq9pWTcVNJAY9p8S27v3u85aA6TBIXPQvxOqmK70iDPtSlZ6
Ug56L/1gBaFPHkczYm9r05MJS+9SldI+dpWLeF+qdUZmPK2YeAI64/qH2WVu9SRy2agmfSfQFDTK
8rcswLEUvLlpYVDwSY9rjZUnnSjKDFn61JpvefDTEdSQkuGcJsErblCqU/bUH/MO7Cpf31MSDu02
WlaCILj5Y8RdYaR43QUJQ20BTLoCGkUvnf5dFc9sac0SaamdQc8gRJxqZnD0cEiuW9w776kxRts5
TXb9HLqrLOH/z1rW29i+8/3PgHcbHIxSAElS/TYLHvWyeFYG2JZ56czW5Wut+a8FEexwL7awObrR
aUgm28KQOtKa9SGpTQbvYwFTLYF/6FS52j7AuYOvbLORMBD7TSSoIbylJ59MbXCYvH2CE2fl52a0
LvBA6zT/JcbgZSSyaoyqn7NvfEEVq7ajTVSvGWr/rnU3aY5GoKspCgtnV/rlfbusgm2rJBgs9o8+
q3z8lWJd6JaPvMyeKstytlkEt8MAZ4POkxXo6FaHSSN+b11K8G1urSqveK7ntNsSdPQ1Tfa4Se20
PQZquI+8IdvJ5doWkzuuyQrFrLXswG6HtoCQOBt4Kuxlz+YBjF6n/H5i94hQ7ZeDSzmbBDCxx4nD
shmaWxt8d00y0lthIMO+c4v+R+b7u6iHAZa2cHg7l0Vo0eLVLFvSl+Cn/S6SVP25RpIOCFAF1Z9A
uJ+5LL61hUnqQr6B9t9tJsK6qTRL8zCGS9Y08ofbITTyA/qfcSc61sVdLJtjdmfMcKmnIqzW0vDE
Ko0NA/k/8IWgloAO+GCMojmnRfuapf0+bSfarpnoNungzccbPTSEIbsZFylPlRDPUpndtVUeVKnU
e/C91NuCe3hoGoHkgW6XUaePsmmxIQkqFSOQhj6K0LQ4pPnYbrLJ+3w+9FWw7SNz6cqqS5wGZC/a
Lm2bmgqzHgvKmCMSabKl91IZlAQ6F2uJC3Q4HXxn26LXaHC13OEZQcitSPxYKKdhIp4TJCzYVFia
libfkEPMYthMxiYe408/7tS240WWXPKAi0zvx4Q6/E8zC6ajvRzCGaYocqiRLs+oljYC8WTLhsqR
/kMdST5amlwkDhSHCRx6N0kNfYMLpTGsfA1dgp6gqo9kA0Q7adA4M8rPscBPpbT1GI0J2KI6oT5T
dl8YOhPSbKTGCWgLrqXmKlDur4OhvfNrfQgZ5Y9MbPgsI1d9kUKMo92IySEthHkEz/V78nH7Fpb3
azSce8CeClQM92GDB0rXInqW2MT2EViQlacxEsLzTs5B5+cPWUDYOhuoaZ/Oct7BUzBWHRbs55i8
lia2LlnQeWs9zdba9gLjcjtQ3FNCgs7EMwU6i/LojOEMtzOKLnuuD6hGYSVEJcaLMrzKzqbwPUln
m3bz8hACWdm5T10b3vdjD9ILTtEBJfc9KEUSREblvXoqzrfJQxPO8SHP7eHBaqKEEmjdH6aA3uzE
Vgl+nhtdC6Y93HKgTVpTtKdKA53wPRHuxJAnO4xN8yp2ovmqgCcfCAP4aRUNsWMiBKFo1cUL/kFq
kG0tX1PjHORk/9qMegfk++bGs+pm11vjDy+jAJU5PiXBdMif2Yc9fBChK76S0Dt03hYck3Ftxjk9
tXHxFoXoSeLZ3TsEhR/80EOXkmb63k0q6wGsyxkW7bPjp9HPuUjeXDK/rn0Wb0ZXDI+1jl99siEP
9qpGKkR4TtoTqpAyxYWAwe+NSn4Vde6RVKgoMZaF/6icawPkgdaJOb87VkxxtzAeCHbvL6PZo+Mo
Y3liamGqMqv2PDiQjZ1ucWjkNtTTyoIy4WmfaBpGgao1SXsLgEqNde7emzrNXhMn3ZVmQu5XAtSy
9rxn27LBIWPyegnnnrbpNHgMTZiahkZ/zpXPP9Um7QVT1Q/tjSH6vNpFatl5J4ZOOoT/+eMtzeR2
sBr9Asag3v09dXtxubz5di4Olt9we3x7xk3kz8SyP5Uzz/dWWIidOz9kwDLeYmqdrvyRKYfWS+mw
ahAxdfdA4MYrDOfsuch7jCpDVj+fKYp1F6PxAST36bcINZO4aYxLb9TbZmwgRcgUU4mHGApvNY3C
wQZN9++DHRU2aDELhpNVXipVQVnzLHs/1cqFyYmLo++N6Qkjg/aG+smrWv2UODH4jUj1q9tDqTRo
Wu7qZkJwZLbFNhAYo+HxGdCVLA+XazHtiRWHthyp6yQ71Htjau7JOMUyBZ6GhCCSPFoFLgj39FD5
PQoVZ21VFoOC373oQOP67elMeASXrs0htjc2LJxNSa7ItneAfWLWSnuRfig4z7DgSty0akQvFYHq
6Ny1nuNVJlJSO0zosHlouBvvNTdW01Tpe1KeKa0GTkVrT3qEKcVvxKeBG8zRTNmxK7dlat3VX7Az
pyuMaTq6w/DTAi4e46QgaljsnbERG524vxoz+CXyyUbqUfzAQfRlAT3d93iv1zbJWSv8hD1KR5gY
yNTbpaoqCdm5UAN85q96d3FbHqrk5LNmu5YzMot2ODKpATa36PBng8al+tDYpf4WRkS0zg1mId24
xVPhkABRRfpgkDAzDOoNIHSOPoZAdhFXuEYNSG/GCKKnRRE2976PLoi+fGAfItH1PzisZxpdGX6q
5zh14H0MW2NEtSNlW53EMEI2Q4I21Vl0SRLWD+6gE3KOCLgwul3m8oFpRkXIie13j0ysO9zP0Wah
D3IBzk+lkTxPQ+oDJzfCnXrXXTowVSPvby0kvkaYbljFoi4syR4zthjnRqAltEujvqb31cNLI8l5
HxMxtSpYSK2BZBOZNo8+UX4o5vDBBKvB+mzmoto82nL6Nox0d+RUIc5QdrtXs7niG9UPWQyFBCSi
R1xcDjDYU/U17CofViSuAtvwT0ZAWiJja/LdjoeDU3j5ByF2G3eBhqmkIUkscJKjLxnmuqkhIqJB
vdC2rLi6SXUXy2Sd5fMnrb04/IkKk9ZB6xUrt9VsUYwiPQxpfy392XnsDIesNp/wm8lheWMGndrP
KX+wlxjmehK6WwMzivctVxOMPmqd7h12v19FxOxuEQ5qud0AcDSIH91Ijbsxb3viqYFQkAIqzjhB
6o0ECb3pfToSM76kJjrnJcANTVyU41ECjDXOeCBg98jfq1Pql7vOUQW2gYGb2Uu2SrnPyYh2sent
U4sSawjES9XAxCmONLgyXeUwk7zyo4EQfBUFF2XIpiOqt/k49aRgAzlRnXUJjLVUFNVRHKPaBKof
oybU0dmmuVDAZ6K/SW+uW3zn5IAuszZTI/MbOEWuKvJ7v4yBflLQfLPIJW2U/iR186ON1K4NBbSQ
try0IyjdemboCWhR54Pzyqc7UFFTF2HX36fQ3eOU2uXYNufCdSCn0t4qfYcQAGSqTvaFVmLCpdSK
4LH2EaLYo3N3Fy7bucjrfruJBwqxQtFIiiKWENNkOLcv0y0iTuxYAJzYB7L04eq7KwnE5SZ+jUYN
IbB5jYkzQixjvMJLQtNGqj17ISSjcxxzm6nv5IEvcq8zkKyRRSrBh7njgfsLEtpWafFttPHORTVB
V2TgGBSFxVjsGo2dqkQKgYEWwWY1f7eTxzgGVFLn71yLH26BF3ooHfIOvO57HyOlsq3wLQjTHxmO
7R1o2FOt1QhyT65GUn9tF6wwaVPr2dbunZ1aT0KzILPhWHoeqVIZWXJyuWjdOLtmxpO00FWK0WFV
1eZvkQb0QwQ9GeYTgpC2sHcuHntA8umrW3UHO0eDxw6RyMDKmNcuH+TaMnB0dsQRVdpmGufrM8v0
u2L9D67XC4kCcPBe8Mf2xfw7N/z7LJpp0CBSsaaNX997hDECEMQtWKMw62hxsj/5Uv70RQwA20I6
3OTkoc3S5r4tDHGyrE1nRd5a9l2wwsi+aqfml5eEH7MHZrmdMr6n/AHdryS2GlviuAFMcZRBs7dc
cbIBp63cObtXkU37n8UL61eyiQC+cKnB7Rj6ce+PAg191X2EpABIC2KCOUN3sYLupKkv0Jbau8Gx
GQd6/xZo5shFQZFWNkvYU1vXPyKJHHeG0NyCVIe3dArG+cvMCwNyEcsqM0UnOSZfkTtCxPaBwxXO
Y2pq6zAWkX83EOjjKsYmXzr3Hk8x+cNtJHFildXdr7AR42VGhlhY0Y8Rr8m754PoMiHmikTuxnB8
k6zAV64RkXYYzgTJOXy0bT1BfapV80H2F11EQ2aXXiMhbQwyVXz+NvQP6EgEO1odcAfwxQ1rABMH
OlM2OhQa5GPkO3RW7AdwVOiBKSAYjnqDO46n+SAbVXyYjpGuC+O3kdrqqGauuHxyooNwiAw30mSN
nVIzSAHInAnVASmDNUQM6jUOpgkrcPcYSKhLNIjue8fwj3bOwqlCtX/Oey6ExnWaFwFiZ7IMZotS
kybAe9wB9nrWAQqC04q5zG2+kZKESgSV/kZPg4FSdybFykD9PoWIWDE9AwEeJrU3MqAIQdGffUfc
B2V9DSJ08uqR+PJgbRtjs7MktKnOXJyxgQ+GIW4OHTng5YSYCtzukzf1znZGQOC0kb1mg3H1Rtq8
FTkmM0GnRUDyV5TTvIlHHw6LwQ66qYzHJda5i5/IVKnYr1WXecyfZpPcxZQ48VX6ULQoQCgHuoSm
4WYnruASNVj8u2H+CG3zS9l0VFvAA6uYa4vhxurDameYOQq07isarXw7xOdkUMtEPuitjAQxdB0R
Fzm0+g1+8XZLoLncdVx/aR7l96WZl4eSNQEK/2Drjt9iHfL1ddFmUHN6cEaa1D3sVnh9ZJe24e8w
mX/rzHWvwqRcAw7qmil2AUnGpCCdbu96mLol9C/uHgD2ojVeZPMx1UwMYo7eY0E6Z4ccrpmuFumT
m87Gb9xG4lQkxmOZdYd+gkOfm1a/djECW2HjPAR2/cUVUYCBGliLnV2DxTbsv+xcBqwi2EIhv5v7
13GgRUH+an/v5PUBCO56JNcC7kMzr4uqfUuD/slr0GD4DVWuAoMIlR4EaF7+Webkf7LzftMVSqxp
bqy1SrS9hWvm3cuaNKZevhI+Yt1lYQWzlsyUfZsAoCJxm7kO/LMRfAVVMb7n5kfFyh88T9ztdQPo
s8G/sZ/nIWZo6sJ9c1DeuMrrcWtn8ps/Vi96DHEKB930bRwJT5ipGYYJ4gn7Y6xCgdkofrUGEmlS
y8j2rZQd7FA7+rBaf0PKQnGRRbSnznfHF+ETyBfvy+R9YCl5TpEYaUPo9ezlpy5nwxv67f1cIOgn
w30V1BoypaM2jWOoO5Dt/Av2k8EYuS0a6yUNQ+ajujxGoXfUcYMJJZhQmKAbb1z+pVppD9ND9asU
LhoCMqrrokZxi6y7yjDRW5NLOGJBe5RPjMwCJ7KpzyERL6gV7RX2YiKk1cocZjRXYD6ozqin3jbB
Qab+NhyQ9rty/Fl4cXs0ClNfvV5eh45xq5lIfm5hwApvgWQYI/1dS6LNPZFEp64wRC9awQFJeV2b
HSBTznu39A/hLEiYGO1dRG1tNUaFPoiu3tbpUBzRKHwLWoRHLsrDbtC46+XLMFevdq+evVSi6u32
Uebto2IsDtFgZo/1AAQ8ZTl4FGbwHNWDiZRLkbPgDQ+CYbVyPONCbcuribHtq/uhZ5I1ZXKQsYE0
i53diQJ/+V4aDEwWg3fW+Y9T0TyyvG7WY+wc4IxapN+a2S6pmavYwWfCse8Lgg1bosUfuYdZ+C7e
LyaaVefWrC4wdzne5K97oeFHtXClwYetR9P01qJ+8MvxMrKpuWNi1fV0gEVzHRwzI3y5eVcQoKE/
Qun6AEeFNdcsCPFU+TN4cT63BAESuX4bYxgIvLeZySvPvrPIw5hmBLkU3xsdkNE+F2hEgSuGQtvX
1kq2MB0iCkxgzN1i2PkGX0+398LgJXMn9IKAw4pWmdsxDO9km+Ogyowl9oI5IQX+gNaeqNx6ndfI
bZvYfY0CchVrxZiROadUsvQyEWgZVDwb8D6gTSbSemRONYWhLhbLRiPI4Jhg/+2iKyQGxnbCSnaw
xM9zYCOy1IhJ52RLGQ7RdsmFGfdfaW1ZaxmXCDpGE/03I3RldePDGHwNNbDidNYvsN5YFDsj8ROg
d93M/pVrlrHZTPkxNrw3kf5WqfNrnNt7AqvdzUS688aPSsBC9UA6TQJlbE4nArQseZWRPEAlB/qL
3DNo3sqWy7J3+jdZWwMIDHFJrBppflI4l6BAnDeGPzNpA4IthXFoDAmCYgROR9rIphFPlsU42sHq
8Gf/aQoxdWnAmfe1Px1sb3TZ7A4wftrqx6xStg1zFu0HjObQzvpdPTp8Gyx3IZJgdlHT50DgvDXU
wMvl5ySVWHX5JyD5PR3I4C6XfMaS4hY2SpwhKpkhRCmyXRwH/VxlIBYusCTYpBi2w8U3wyuf4Bax
yKOI7WY3ZATrqnDdjjOVvcgqV1y/2TqahscxaKp1KYC4DEGNsyizt7rFtjc7pKJWcgeK7JeRfWsw
t5QSvlPrOQ9zNiUbNVdoaAl7GZxrbcXv+JK6ULKh7ChnTgSRBODU94N4LP0+fp/mdsQaQxRGnyMa
M9nS79pyZJc4jxgF64cU9JiB6ZI64EjqTAphDTQmcvanyiyfgusMIeJ1ID9TeH599nrxIBy8DJkY
AMixiRVh+JQV0t+U7HRdxiGEWw2apazBUoaQsWkvVGPBYPfxk5VEZ7/BDYVEBYKjkMcerh9L2HRj
J0F+UEn3LfT9jTu4IwBFvqCZNcmaBscOyP+MCpv6e4xHqwoRNHrY3XwCWclKitjsT95dWjC6Vnm3
AZDjbyjmLGEJ/l3ftOPewHijtd1chip+H2lMgab/qLLAoG8lL3koro1l3xum86QaYpYrNz+LiDaF
ZVPUUaRqBNOPoogI19U2fRfSHK2cHaBnDv3aIb8B9j33W8l0ZOiV6p36PYs1smGahaxdkX+obhxw
mS0iS022MlfErjVNhYtA1etYjtZu8iEVe7EH3VSOA2ApD7PMAGrcoKzAbg+HWazfO78/w5LPT02B
ZitaGNBocaMEpaHFtsudJlpMOfogj6QZlbQobC33QRUBrqYSkfqUwrWMy+5DxWyeYoS7bS5fW0qw
U0ijD3MswCF8PeMUwMMvP5dnkxEAEgArwPInNl4b0kDIcHtL+Z8vCQ+1RyWCgBrXbaGUjdep795M
G+hfbLxUPZaYvLZfzH2XoSiP27PlVJTosqA8qLSDduk9BZhiX8IcB1WcgV0CIbxtmngb+cWArp48
jzoa0I8PkUTubRlIDfkPSl2fZ9y9m2UJbMtoXYZDsmZrri+DF6M5jj7x4iYrR8Nn8qizKXLW+2l4
niwWSVHgAv02c1AlpoeVpBOwGLI0wKtCj7DLqIxTOV6+NlLCLQr6mBK6+TGL1FmO5bANkzhZ2/az
oK2ziWqmtSosz2HcxbuJivAhYdlVWIgKacWUAx3HMasupiSoZGJ7P0b5fG+H0ynjO1kJf9z6UVzc
O+X4OWoD34BLEabzp+ow+PAooe5QN984DlltLpq0lWOV+HEy7rN2jzMd8VUw15voe5hN31SYZxvo
srD2/T5YAT3KY+Uxy50gip9jHUzsrqiZLnctLOjFNkDYMviY8NKTg2F2fA0CifO8bBp0A4eGhIRq
wFOlzcE7tFgfWvXgkc7UmtBk/PZzsqBNsF/PNwCl2pONxFGlBZaiMP/l6jnduub0MyZEcGCr5qQD
/sKIPbJTD+qKbq6mCbqvbDDqqZXvU1B3Q9WqVV+h8ZfwQzPDGTEHmXQVNalbg3wyXbFLWHGtY8Bx
vLoe1qZvJatZ9BfUAcnBDhMW3z6gd+rnDvUw7vxn21lKN3G5d/r+pBx/1+XKxsIac5/YtQsuKk83
KYQ8GuNGdqSk95yGXQOn+lXNcC6X5ENmXpIcQeSbnX4NCvGa2pQIdUqqI+lwg6RolONZv+vkZ1DZ
8X746rX3rkeQAgnkocOYWE95Af9VaOoiQeJ9xX5uwb5rAKNWtKBIiTVcovFKAD45qAfIbFzqVfHa
TUyy6RmJbeNbWHowkO9VMB/yxNuUdOZYaZUz7PN0QrLNJHEkPAOCaT8hJIzg5ZV4UyvuJ+I9y/cM
UXhdpj9LhEktsN+TA78S57+3n5iuOmqfG/bEh4rl4ptuzl2rhw8RC6xJmYlu4cBaLODnAXiuqM6U
se9x17MXCJ7LoLo6yu7ubcR9Ycsf4EYQYoPIYfMZTITikK62rxSXE8suas66rj5bA6111dobweh1
MJJgp/Cn+imGrB8l+9M12E1xEDVKCK+wY6CFuWIQoFeb2eRaxqK9j5uMpYz1m9wY/KqJerHMkPKB
J9+Vq3ZJ4VmPlqGsR6pzeL4iisGOEu+Erc8r/Pku9DNBHtpIwOM0iHczgWmGGtqM2HLHoIzcUXwv
rGS85PZ1Ch6SvrS/MU/wd6forBNsUlrMipqKb28iSbc0AyWxcfsGVwsA6Yrvtc6owVqdYrcUMJDR
V8a7ljpv/fARqro6zaSAkW+mromnit04xWuJFjs3WhancinSNpyocWXP3sZvifhs2N/dZW3yDT+l
ZfTFazsVl5768LYcw23JNLOJ2whVhwfiXQPJBaz6DOH5UYea9OccLnGRP2nPPw9N+b2X0DO9oKUz
YXcrYq5LtLssiW2cdUIjMenrXN91jgNDjLZ3EeJilu2PLl3QxHrFMvwokHEyMMRUUmfjOkyYW6M6
eG1nNKZT5WxFX4wr18sTMHLLzgBZ5K7MAhZYxYRZviE3Em8+SDD2eiN2AFJaYepae9PFotDT1NoY
JuOeFnsti/lQxCGLVVtQVFaMqQNdsVUvYUYw4R9nHwuCQVqMSinvunb5LWNcpKYdXpwIU9loxnpP
1aBriz3RUeXeW4TkmUc9wwtI5S3Tg0VAZhz0F7PjnnDmhdDZiOAahAWB895XEePKzGzccG0xMC7z
cTst5SabjfpqlkAd6xhDtYxT+QByAdYWvpysrjEy+HWz0jG3oA7cM8EfAMoDsUZvwUggjHPXFL/C
RRfPTnoyvwPoO0/FjAm/fRJKD6dWtv3ByPG20znDVTeTWufwHTvYtqPAd/f5QLeZAm46VFDdB2st
YFQMXioe4n5ApEAdjSmVDVxJ253L7i6fuCyJC9sAUWM3BnoO4Ia801P6VJeIzZ0ufLW7T2vRVt8E
NsRD3oJKyMRKBrKfXBYr9MjxCsiGKIqlp18mySFxc6J/U+vXrHHPRc6i/VmYGtC67hqamgeyUcWh
aGPgooa3RRGFv6Q125c8sPMt0l+bhjTXC5Rj+zggEIimMDuazbTOSIljBumTbZ438UEEPRpnNMoz
cDKs2hTnpvjNTZ6lZc0HVYdPDkSj7U3CUTb1Kg87ey/8CeQdEZSrm5iCmeDiznANAz87eo5N1GQA
N4Q77EzpmeJKX790A1LuQffWPja7taB2KT2gS2FIAfyuAy59bEHek+4ZHW7/ndCT1CR5SNjJ89ii
v6Z3464LIHJ3f+RUcNQB9Qz9E8XuBsQu+mDDxr1rDqG5Jit+xLJOTQ8lyhxieRfqqsIatxSLAJ3K
VdP41cqEZ3fXFXyrHskiK88KKIkvovqIBC+Aq1DvVIROx0x+1H61H0duDs8AIJfHCXYt3TWbIPg5
dFijND1wD3zJmCYUJruUZHouxK4onhTzMBrtRTRSLboaQ5aflVnYG7J08RYMbrCe/SHdRKH+Pg/E
nja9fJlN5d8VBWqNldVG7k6Kaq/ioth0s/FBppqivVJevUzgEbR6ueG2PSPsQrUe2x/lHJhH+kQc
mrE6JPDe6phMXzdiDRPYkBNDN2PhJfy1Zz8hbvc3qQtggWbhnwOU+SM33LQDJ6OPY5a8e6V4jj2i
b7zkNGrq2iqajmlibSdR0p9z8FZzauMk0wXs5ussPx0/wtW6SILywN05AmxCDW0is+zfkTEETLPg
/7MgtFZujoUPTVJKDawh2pfUB5aZGQvJMOs3mvhGsATIstBCvDm2BZGCQS6QQ3lIqbsfwyz0Ea75
a4JHCIWBi7qiJrVoZWLtfeW27W5C0EQr0grhP0WYvuy+/mSL+82fLNyGhTwzASZEhil9rBZjiV+l
7rbpmyekUeMmKeRTwHZAsCOBKL+jOE/8ZElVU2s8kXXXbAVlxhaAvfWMwPdtjt2KpBfj3evAfKgk
RE+Uf96UQZLVxx8tk6aIunPT4MrGgcWT/hTZorbr52xJarqAWo4gImxLBcgsYZtJEbPB+Vddomhh
oIfltKLL7B5LutEB31s521vQcM1WMUXT3rLWRkApsxai3bYOqpHlJrdCqiGjTfR3bcYnww0fHX73
5nZZ3lRNt8PcVrToQ4Ip0BX2xlU2CDepiJvIL5sCs5J+y62A1JWJ+qR0MeQ1WbTVIg65A8GXhcrc
jR3BFQooAA0bAOa8TS3/27bC6N0sV4oZmunJhaK/NlNq45M3LrOD/h5bTnc0mohfIdCQ3ig5N47Y
GDYXMbNdaarwHT3FOfTSZO8wJnlD8ZTbvN+KyLigcwXhsh6iX4D7mefalDWGQ9N59Irt4FFUS21j
3zfL1Z26x78ssz6O3L2t2ex7NH+IcKdgFoW7BilNpZ3iQGjRmsIcVvoQ2GQTo5w7Jgudp1XTTwrk
zPuipMXIhH67AbEQqTvDJsLWNyhWJ5FLCNgyyNnZs7LUBklI3hE/YQlFhhrpIdTEnoaMhmow5BFU
9K3sJqy9dcft5lYkB8uMPer/1wpqgIjojf/PAur/lX922f+QT/95x7+hi3bwrwCTDSsR6Ziu5yOR
/qOetqT9L9c1UUbbwoZR76GQ/oe5KK1/OS6pLiirfeEISwBC/Ie5KHiKSi7POo50wXC6/y/iaUf+
T+308v+xbAudtmdBfTT9/0Qu+iiEGfNN9xeo/d/tpEnWmgXsC5XjK2+t+TNhFM2sPv1JG8Gm5mE5
1zbtWHIhLt5VLdI6wFnXKB6ANcNO3gRCVM/4VLqrSpbkt7x+vh2Q/YiVypErxZGun6Omds9s8x+l
tAgX7KlbLai6AdoZ78BtoI/KZQ9CUQu5FnatLZLi6ExRL8Shc/57kPUAyAZ4OgmZCc25jiDJ9d+n
bz/dXnP7aRikcR8S9bn8ktvp0g7fWlmorRsZI3KkxnrPpfUgmlb9gj5+0pZS33U7lethEt5DHmX5
MTOdYhdRMHp26RywurcHOIolQONFcEaoQXN28dbtwyp8/Xvqdv52+HuuIZGkY6lKp5w3GYnX3Y/q
ajiVx4DPgHFiBTQBx4im0+0hV1q+D9rifzvvU8aD61BTJbm9+nb487iaMp67/aLEHw9tPtLvvr1e
/HlXWU4HulBsXltE6m3VdddopP7kaiNeFcyNJ2NQKGro5xWnTEf06v/zxzApipMLmfYABUhCzyh9
KoplMZ1vPxGpyw4DrXpKXEqGrpEn+oZ8klL0pGamCIrarG2+E/WA8WoY8KkGkf+OrCgqiFIPwjra
TfRaZaCmh3haMjS0JGLdIrSwROV88lPlvll2RcxUTeao7ZV7qL3R9vYydq/XCqX7k0y98b+9vYkG
aCeE3OxqqsmSodZCneM3j38ekmvvPnghbZIC1vvOK1nZQpi6eJ4dcoNQyRimxlg3AFUv0qqCi1gO
SGdOsbLc09/zKi7Do7Sj6+3U7UBCXnAhtWlYJ8X4z++IA3gQVTQV265MR/QZHAZTDDTLUGQZE9fX
fzxxe8nfc12CP4600WpTy1SeOgfZntU1326P1OySynv78T8fx0bOUyrvAc/kBWI6RfbX31eWLRv5
tRhsefp7MgEkHxJYeDf0Sf90O5g5dVJpyIeiVMRu1lZPwEayRMCkPwere9BmXHw6dYIhuQ6iV4Km
nHVSSfti1zRCvMkqTmE61ieZRNNOVIE6ESxijK9xr8KWhElEnnEHG81otLWfEJE9/jnkJZKA3Dr+
t1PLk4aPAlRkUbD5+0TCNuHxpz1N8T/vXV5YpB31LHiFq9QG8s8qjMWpFbwM/EFPt4Nr8z0rKpWE
3v37XBLC9khRVRZq6p9adk/3pm/8eVOYpNFBkr56pyvbvQ+oSd1nxe72IEkxdPw5/+fHWHfuvQ5Y
EUfkz/x5ZlzexqIBC70bh9NGO5Br2s6MH3wdFSa9z3PK7unMRil+6JfzxBFzPvRZG5X0xnd/Xqfm
8J/ni8786bBA0kPc74zeNZEj5/pJAnjm5z+H0a4huehlp5JZf87NktExC9v7ajk1RUV538vs/e+b
aAuI1X/8UvJ7lldX0XBpIsvha4zLRyrmm9m01RmJc/n451Smum06gta4PcytrnwMtF38fe3f8whm
um1hGHSJuKePxYwCa3aH8DymdrCKJ1H88Ku1YeToXXqg+wYtqLOvCR4ZxT+zwv/9BTBPKtTj/0XY
eS63jWzt+lbODaAKsQGcnyTFIFIklSX/QdmWBzlnXP33oOlt2prZs6tcXZ0Aygzo7rXesPhtP/BT
6Pj/4aR5zsOsmRlH6udF1lVdTgnYBmvCMg398yKb10LLm3qyfgjXbtFJMNXDYFTaQbfcTqxtgoeb
Mm2eFV1TwQSYRXwDbDHfFPO72DoKcHTdOvktH5TWWflOHTMTQB6Dsi/wNQAEQxbcYiNp4acW7VKz
ip1dFkXfkskKYCIjYD75X2Odb2jSgXsoxmwtW7Lou11CJOvp0igwKwum8NwEPYJRDQdG1XVbPCa5
uEixEcuyqtrJpoqndS1QCLPB/52SZHaEnkblpkjU6HVKyjOh8uhDU0PCmK32nIvQYM8Z2+tRcw5E
ZcjdA+g9h5Fpw7IHG+nVnXYHhr24wdQme9YyHHsCNJc3Y4JOSdTqKJrhg4i2RGc+KC0F6cIOUKbt
7QiBzM0uQYeZNNPcktMcaNTkOnnpsbbNh8u0XasBkAvA0Z9BCpubYTasdZvQfrZs9QQapPvm+TGC
/7o7nSdcoPat63srJx3yb94RnYH2RktrezUBohiAs4vjv39pdJ3t32+sNpOvgu1qlm1CrIMs52qf
xLDtSB9SYLz+R2+r2irpqvihw3P8Hg36ONK7eFl2nK05o52FM6br0UMa0YgG4D9FinodxzhyF9Gw
N0o0ipXJ9PY8T5Q9e1EE3VJF41TTefvrgKzJPjlPNj/1Xa/9NPBPk6997DA5jw42AXA9uylQkr8r
zFjZaZZDbqMzuzPelc4yMBXzbbTbR9fozb+IdS+K2vC/E4PQQGz54KT6IAbnYNfGLfEZJ4XLTztg
i4BE1dx7qcpe0p+I7QXh4TJ9nij7Xb0fcIlpk0MfiWhb6mq9Kzzc9dwI2VCS+e6bkzenUcu9H6GS
bQC9FLvUBYWrub16TPQWfcCoq1FwTGmCLUS1ca4OSXmKChHj88I82TV6Ir+xUjDRfOVTlgbr21DG
LggzfmtTngYglzvjxovUGCsGCrVoVPrYFVRmHt8bYDvuHTNAsC+0S3S06JPzSCwp29RB/Uo2ZdGT
rr1to/Ht2mUOXXpnT8bO4C0n/9TrW14lAvAZG88xsruYXIq9LMC3YRSa4EmUzVuH64Csyb46hKf/
j8NtFeuLQQ8U/MX+c0NZa3QfXR9RG18nSE0H4fo/zGSAE+K01otNXgJzv/BJI2/9GIz5TRpZykOh
KvmhcA0f2Y5A+yZsc+v5jv5qw/1ZB52f7Ho/UB9ZXL7LCXqc/CDkUD8CFil3JqDkdaEYymvVOhuz
6LVvrodWi6G7/UnEwD5ZfQCQzgPJxs/ijT/pKSKwBspM3uTfxSNqo6PQiV2BC9j1te6TRm+Dx9Jr
zvgxqHelKYJHAs7uFltg7MPmQVl0SnUeK029k63rjJJYKsEQrvp1DzkDRp13uUcTIcjY6wToSq9E
t8qZ40uXqow3KYZD72/V4TyRfNzY4FOAWbTKi9cF04pjHIyCwFFeVMMACuKwGshRUQ0o4jrKYxBn
CuKT7caaZ3XQeDb/67H151PLVlnoLNPFQ8DSXAjD+p9cXC8A+KDESfYjRub3nOsdQjak5pDCwlg9
rkb8d45aSBiZzE53iBpbf3aQ4b9tIuWADx6C/aExqCQu8PiQq5sTJ8ZtPQYJkVeci9dRAz9lsmG3
4ovSX9jd34f/7//I/2Gpnk/jvz90+fMNwzJNpJw1h4euM6/kv1GJxyQt3UkM3ofSR3clSvwvA/p8
beIYbzVg1h14DCKYhgHzVOXE2nUlBwoOzE9lnhL1Lcw3wzHCbZiTA5ZNOKIfiVFDpHEU4lpQ0y5X
F5m9NpsAfd/53iWpuFq9M0McPPov4UAk0U+Leq/iLFDghkH10m7sn7XYKot0bcEI2gNZU27yMetW
0Caj7hS4RHcsovxRi/WTZ7a72LFg1g2An/ZhYmPuOxfRUEMkkdU+ckpIHDrpthRMhFz9TM+/CZvG
eTNhWK0HPR+giRTVI7+hDzmh4te9sFXFeZimxN55eYXO1uDW74lFsjp046/41cdruFLGjTU1UKBd
lehija0Nyenfm+aIZGpkKI8pob27SAshSsw1WQSE2Rd4WrTrTwPh5Ke3//7tnanxnz9+zryGyspj
2MKV4799/JoBLcUdIkGA3anE0QpBH3SiIqejnhCfGB8wj6fAwWEVhDq6jHNTDiRKQ4JLjJdpPpgn
NIhmlaQeE1YNBa0FTirOPVr73n1cBS6ipCkmFI53b069dz9qRbyxfAz4uiS3o6WK//kyJty4kVfI
iZPvv/J8tfbyCtkvgE5zV9mR+SYit9xVtuQV8q6pBrXxepdgrHBLsjC9kPPwHbwtSTgYRmndQueN
TQBTc3UuZE0WPYmD216w/wejSbWNgNtXhrVt4zhb//unoOl//xgIfJmkPkziGQbhsz9/hXoIFLYI
Lf0jKTCXCb0yPqVV8gCiObm1Cz8+yaIbtfgE3wtJzgLYleyTc2WtamzjpidovPw0MJR9s+uA53zq
HzEsPRb946fueH513Y8OTQ6l+np/OQ27WmOhJway/L/+rEvNAKJftw1Mtj8HavxHt3oz6wD8OZDV
fnxHmuK3C64vpmh4UGfIpMqLZH9oIj4dOCSi06zs2PrDaoebCGnm0v5clRM88k3J4nP1t8sCIy+1
5d9uNt8cUyhlJQoFrdxqsO+Emjh3smbjpGi2w50VtY/h4D8aCKQfypwUqtO3+doKGgjzeh44Bzki
CEMeZHMkPrVu4CEv4mj2bFCC/rnWtdfJrf0HIlDD0YboDbZ2Ut+TFOFbDcLhYfKd7KlI9L3s5zAd
rYFYF9s0CLV3XTyMele9CaJUAIwruEPz1f9wVw1u8+rfv7i6+Pvy4WqGjtmvpbOG8Dz784sb5bkW
952efhD04BMW3gDhodWdu7iv1g1aAXvZyiM9UFeBjkogEVdUAOcpv4300XbwkvLSBQEyVFem7iDF
58LQv04eJt+9zKkLTFtHzC2bwGs3as9zS4/BUmhDc9Sgut27wmH/g4qXa2fuvezKmqy+JcsVgd2E
1KfPRTGJap1GIJpkn5wXNw4AaSHajezrgftivQDPt8oQytN6ay9r10L2iQDUKo9oH0Ib82wdSf9L
9Z+u+22YtNu4VYDcTqFnfr7/f32566uXNUviKPBv+/tf5jaNfZvwHoHgGGZz9UzBXJsavMSXLraU
zad+HCF/zpBzAQ1UCzc3560JceTr9Z/m9aZf4EmOJ+angTwvPcxm57uSvWlXDn8t5he/OuUdBSGy
rUscLWgtc+/FvbknRBXtJ3fv17h74iVIvxx0hhgLsRSE62Xe9Qqib/eeB6Dl2nW9TN4zMDeh90h0
l2wZf8uNCl3updGtd2MOfceDQFwuM78KoAmgtYISMQHTPQ9+clMJp/zijM60SsaKE0Zb2oegRuid
9J54dwnUyGO/SIJioQRq8ojgRLwFbdBsM/wI+6T0Tro3bQvHLl7gxvinImnekWkoXyI/Lg5tCaJZ
NtswsHdpjBLjZS6mdpsKUsgNDIjypa8grR7SMJ9F4tv+bAxRtRtVMW0KC9Zon89ejXZif6juO9Sf
moi6RkpCCacHp5wcgDpOS9zZmFf0dnooTBsR0ahStrLPgr1/HkPncoHsItjfrrOgbFe+DzVV3snz
DcyA8+BOzuiGnP8gIS5y6yWYUzciSjyiqLe6PPEGa+gWeMS321ErOcrzpJSFHL0+Ga8DMWuLpROX
vnb18ibXB+r1la59crb26/beForXvG7708Q63rhYCsp1/dKeR0bNIqeheXfXruvy/0+7ATnvujn4
dLvrtbwFCFHKtqn1wf/YLBioD/25ZbMM4ViaZQDYs9m7f3rkKpqv2HlioytrKHtR5YiiFmHcbePU
KRaXthsGwbmGLwIhssm3l06nBCQN5vrGRkPRQTfXCM6TOoHGgSqzkpc0seYtK1ygl5ydI+wl09nA
BB9kQxHRSfbJAnK52NShigD+PGDNhV2BPe6QvBz7/xFONObdz1XuyLRVi8OVmP+hrUVmcV6Eftuk
oltSV24U19/NygdGHxaAdj193ZbRj6FyyeBbZV0cLlXffW0KxUbgyFO/+4r3lLNuvWiBod54g+Xu
a9eu79jSg3Opcn1VIYGxBzWPNmUturtpMNwnYHxoz6jOW4ZsJ/B8U+A4Gbhvjdl+LbxanJPcT+4B
yr0T1r//9xV1zoF+/r9qlmvaDttBVfubI5zmxo4+oAD0Xcxg0yoaxAPgi8UEvwX/A1rIQembjMjF
MlFgOi1Tkd/7Gh+tHE37GVOrpxVkXNtcxyWuBLE3efthLD3MYakVRn8C7Eogam6R8UT6VFZlMROp
xTSqt70/S2yQlkPupKv2Tdyomy5vmlOA5tDKJgrx5ARQulv86RdtlSGIUTsKr2uFPmhYCiKpCpAV
arJvMvVo19re5tp1nSbnYpjtox0/X6FU873CsDv6Y1g+s+3EzdsJM6SPSuWlGVN1ie1ajWAoTdPQ
XhWo6CfZUvVVOUzNizuoxrktp3t2oNH23z8m7XMame+kyxeSDZHKbl7XPgcrPUVThwK9n2+hYhWb
NlO+GEmX3cvCswZIfkl05s90CevA77kLQQdC3cruQyvKkNTx01NspUtXKZGCx+BLnEM0PsMuxK64
/Wr1CljA+YYg+RGHNFtSCWZ1vL6GFfKZOmwx5f1kvxJWz/A4cB/RUUMp/JaP33P3rWdp+zxqpnXi
AUVKIlghYd+B5gYplia5+ZeDY3GWCOer3gsoyJbrP47R1Kw7XKr3aowfdFdVzsoU+fGaDjInMI+t
oWHKcE0RVeDlXcuAK0WKaHQz2KRa+Y8XhW2jJsuQC4AXGqT9SDMpDsSk+VWaIEGzpBjj31/BUspz
aPX9soDa9oA0SXuHBMkxjNXmQXbxo8DWJzDiG9nUOjdfE0bxhxyKlC0Opod9blzk594I3fvBcB57
flVvFWTmdTuw3mdeK97KoL3rsDF/HNIggSiPSm4x93cpBBdzdJJd5mE5issnHFuMmvYmNsigWRQI
KP8pAlX8bFbN8OzFHTF29HY6iFO/Ct0zjT24f7eEfVObu8RKVrJPThmb1ED8GemsWCVWUEV5+6p/
r+zOeFWbcrxLS5XE9dxUlGIAfTSKtahC47ViS7Dou8w//rwm90vzQfMDsUEWqTw6BoTlhP/G91rc
TWqhfglTEKdC6Q5d1eaP6MTAjo0QKRihMIK1N2/tvhmfAT9sU3IuXwyyLzeKEae7vA3DtwgYgpyf
BprNr7Mw2VJyuWsB5lLM9wx3ri2B3PYCqvmvgStN09XPKyG/OtuSayDQZeeShfptXbD8vqjStsq/
OTVnOKNwxAnfXHEqJ8w4mlRFbXpu9m1RkUxU9W2FNs3hOi9win7vJd6h7I1m7xD8wfp20Db+2Lqv
HXT2qNOnr5GLB1GvOv7BzL3x1hiznQ8K8pxZggUpExALw/osuxrAZptuRnFf++SABS4atmB353lc
iZgcsvdprq0tVecwmBrALkgX9HstQJbe6sCRyKbvQ0BkTR/hR8iq7BVi1lv6bYKsFgU5nygacJXm
Rs1cXGbPV7sIzi4iLxb7zgTdbCpe8WgOQQjvxWHnADf/wa9EA6HXxgwnskeUnPLgIAuPiYexAN1H
IgP/q3lA9smaM4/+1z4j7uO9J56us+RUcmTj0lE7dxUUtUoKEt0N9IxV9AISG8V54ek7az6eefPh
TRTNuvY0ICpz12gn+UlJp5Uxt2RX3eHRRWIigc7uRUia9Cz7HESNvB7fS3Sstyb48nVbCLBvYYBd
kIeuURKjfhTAnJPT+GCsRebE4bHPPOMBgYIH2Q8apr+poHHtZFPnTBdN6bsFZxUAE1zsPN5H1mwD
MwbBUzMXHa41oHseLz1BauBwP2BJKSrrFGdpsQ+sZq8PbcVHQKGYfDZJ0Ee3kyaqRygFAHUjaNdy
NJgwNIZcUGDvpVmrMfLDIzCV6rYeknzTZDFq6JMKHcoR3jdEjJZhY3o/hChfSUlXr33dW6D/uKgE
soctnYjWiR/Cm9SrmKOhrNoZp8RLoZCHX8oqQGxvU0QYtRHDLo2VbpkOWSh365tNrG4Q/0K6RUm3
MreTdWQcLXBOG5n4UdMMcZ54vHVA5byyiYA5MrkJFCTsXQnhHrM5dOF7mXUTN8qwMicnQo1vss+B
2bgHDWalbJVIpp1lzUETyVVzNOiSkKyEM6xjdfSmhXzmOuHYbRs9fJfPXSvzMGeSA7I9o9OnsdD3
n57PoWU89C1SDWkE17BTU+8mcPP+3s6jfOVXevicuCR6mzgN3k2I1jYg3u+oIN12DtreC7e/R9Kg
W7YxDdF03lEWTinSQwSFT7U7C3emeUBRLO+Ii/hbOBkks+WA0rr6sSi7jZshV+SNE4WTaigj0HSQ
zWvBNtCualFvS7s4X+bNXZdR2ebnoV4ukfP4ip3lrYY6OYVVAh08iEzIrmr3KAvItS6wL9SpyEB5
+EGuehFXgDSZ4OdBfldo3bNs4d7ZPZZV9M1KsIzTDIKehWN5J1m4ZVSvHGAoN9e+VsTKqffctZ/W
AsLrf+basT2fWrsfvBLqcmrJmZNneYplpKWtZaecrGZdtKui7BjbebMDCJK8jYaLIFRK7oug8rlt
o2+yOwrNGIZY065ls+OLvoh4mJ1E5jlPbqOsZH/j2PktWfR4pWtO8hYPgbYcY8SSHM3noCty7Uuu
4OGW41F/yBApP0MnAFKmudVXDy4ElLLAvwf7BGwB1i9/b9fDpIDHN3hIRMki1nHcXFzbgzJlS78v
4TfMc1I57EdFC5lOb/YaBOldm+gYiUdKdrZdBf44BKMP1LbtoRm+k+MdlqYXtqcc7iGZ1ZY1DCWZ
F4TB7uXMUFdfot51ni3cmddK4iW3bqB+upfvmOgNieKMpZu276HpA3Sdq+YQG+VCVgcUboqi9Xeq
6Wh70X1vbT6Z2p31RXxRPpcpahAiwc2549D4rHphc9OzgqzZtlbPmFbzRga1diNHXYDHmwkVw5Uc
tR0EAGqRIVA6T65THmmmhlSpbGLCnB3ajn2KbGZ8YHZiigcfdShCc13ww3VBZ3k9lHEgzAdyIfaX
yIOMGGpO9jjVsAAtT/P4bXQQEpzA3/baEiNQLYntYzkWKO25uf5kZo22QLp//Fo36r6tDOVLrJs7
UmL+k6gD5zwZI1JVKkTPXInfPVGnd7oSBU9wEbobC5D3Ms/MbEcKdtznFivMmB5koZHvu9Rks9Xs
9ACZ/Oeo7FM8uKiahYDH1PjjWkOeVwXeuZcFke9mbwYRqa7GESS0UkfZKHgebA0CBidZ5G4a7rqs
+XrtkrVJQfd+Fhrcon/arELTGL+kunsCiBM/NXZY7mW/P/dHqnJS4hE5scrY90B2VpUfe6D0g/xI
QDk/ypqKbNkRZuDP0XFuyj456iZAYXqvmpBcgxakI0x/NMRQ31WkvJYK0PxvHfp1UyHS99FvYS3p
aQcfrtQfC8P/qk/sgIGLbmErVcd8jCrcIKnpxPtWHLLFklgZn5Pi0ClHUBklnedDeZPN64C8eKwt
uDX2mG3kgOy73MHSYdSwRduYMPxcljEQuuEJfB056xI1Hdkca7+/ND1C9RBNikNfDd5tPlXjvil6
mOFoDp2nouuJQKv86RyXF6Id2nPd2NEq1kL8o8LIeM4cqyQmiZpv9WdTqUS/9kbCeulXz8n5Epep
8aTqefjeGSYuPBmIYrNJxHooG3OfJ2q9d1uc1hNHLe6BaxjIpAkC4FjDb/jlJqfONV+yMFN3xtyS
XWhiJicUAKKlaKNqnVmkwnlbGE6DuLxxtPmNrco7pxBw2/tu2jTCVtdAmtv3IE2AkwloiGFnHwoV
eU89LTtYdomyGNpwuAt1MT02unnnpk77rmd5uh5CHfDIfDn4HQz2sui+VKKNTNxLdohM1ssC+Qao
J79oI7nM8F/nmIkXrDILJxwFwTTdjNZd0jWvCb/PfQrcaumZAd5ORl+s8Zp0LqN8lBhWlb3N1pNR
NcNiykidJ1iM3jkrwfVFo3qXq4jjkUj3zqRlZ29V8tdzS3bJIsvex0EYJxOg4HlSXAy8EvesQghb
lXqa77yyrl90dLIXTVrZe9lM9OFrM/bWUbYyT8copYweZAuhId8e2kc1FeEyKsuVgXrmoR57cZhz
dBAh56psywK2urcoK/wKrxPlwKdma2Mp7dXFb/e73uTT3H+6Z1OSA1V7mHMqaDtkDnx4HBWEqpDA
SoyV52yFa0bpjRq/jqIVH03Hz8o0Qqw8y/pUhonyXrvwzifD8B/6+dva9eqIKFdB5B3bmLU2qvHW
Q/tiO2DavbcK0vEVT5EvvhWdKl8pnmQ/VPSf/ZmWnCy2Qw9697VJw+BcDoTdYEDhtWaVRzsa/BfL
q9msZ5zB6hEKTEX8QU5QRDI//c3hBFlUO4gJdr8Z+vW3DEb0ADbtC0JT2EdGDtyYIOnRioqiy72d
KPrwEUp4HPzawHzPxp6M7/j7hKuuvLeB/iBys1NBMtK0j4UBqDqb/6oeU8oAgbkFqU2UEdCr2UsU
uCwk/ltCxWXtOvBp3qemnFyGEFAcMfir661k7dP9rq+hs6EHmTdhjSXUeG3l47Cty7F5dyro7238
pRYGENiEjynSnPgLQZ5l59kjsVBjAsNRlsg7MC3NmwNyh/0T4ufhLQwf1LWbsdoPvY11mBrX+2uz
m/tinN7Z4MxV2b5M/HXJta9AsAWTsMpDDuXvk4OmwunGQgtJy/F2jg2+BbqLIWsdfQ8KK7sz51Y1
oisb99a0RcHUWCghS1awyBssP2VAibfHWlkI0P0WckJWZF+GIrgEmRyXyFtUh6+XCNL1gks7Uvx9
PU9WJ4yD+EkHt0qnLsnwIcMQ6tPP2tyn4Jb+l2kUS0AQ7sEQNseSuZDNa5H7AN8b7ce159MsbLWt
JcqmPTC3dlFUOcaRMzZuBEsEnK9pb2VTaxQsbUckGFDmzZ7QB8jAXSnvUU94vzRmdao80e4U1AxW
Su5m7wk84gCq78c42C+G8PuXzBfWjVnV+j5KbfUO+U11VWMqgBRdqtzq6FXt4MEj42ggkCTM7mcx
mKaz6Dm1bISW+Gc50Cg91OJ2LRtjZHqocUB7XhO0u62Rt8pmcWbDV+MfWnNbBG7yVxcGP0LVIbul
xJwKEEK5C0jG3VZTn8Jw7IsHoIkB1GMz/5YgxiAvYo90bgpXvKk1xn1uZo2nVgAkNwZkLcJqHSDP
tQqUqflWdmuJeA5Lx0bfvAyPYkb1adByxnzK71Ex6Re6menfmkk5BU3sPWtNaG4s1WT/GmvVs+l4
D3Umii+DbT1Papo/2HGXPai2w0ahNJKNbMoBpaq3KZyMo+xS7JTsPYnAxnjltAzuQSs+tLhGpd2D
7GLXzdpwIWqqUzydOBoOyygcsu9mjoVMXH6kXUmS2tXie7R0S/Spw3rjkjB/CpooXMgp9Sg2BsTL
d6gcYuWXtndAIMk59Cx3q7abmnerS7fydQmI80Vlj/pQWJW4qTOvPw5i+lnkwLv2qQ8l9le/6wwR
waQIhH/JsQkO4H8mX+eMPemCfMTMr42t+xDS4AYNr+CFrd7srhWk6F7MTad2IOXyn5DNScNlIvKS
6VY2rRjpna5W3T3BtODFasA3lBoCUHI0bLw3AtL2kUdp+MIx+FigZ3S+3IhEu5/iKi4v1LBY83r0
UdsRo3i5eKeksHrEqRZy0ZZ9bR+RNa3E3bVL9gOS60uiyY3wdxz4oubBrFr8zGL9q9Z0wEfLMSl3
eTJ9Bzg8bVu1Tk95yQ+lzI3yBSYw1rJx7X6MJJn1MQe0Uhr1sSWS/CXMrGyJOGX74HnzQRAp84Pw
+mzvErzYFFrW3BNVV5cqgNNVMjlo2nojWJ4SrHXhWtGDLNw22aGskx4vLaT/j5VQdmJK4ssER7Gm
DTok7dJuZj8N/Vax4uFOFp7ewKWW1dF96xAvmWrfe8k9O9j3NaQyM57cl1Af8ULN7GCtz0239+wl
Xy93J0fhqX4Umekc5aUWGkWtSriMwEfxYCTWZRJySmhWGTgpy2tyXyTbLM1glDb+jWeyNZl6szr0
+ehq67Gwy5uBpxPyKbWjcSoM64Ma5bDS5FDu5tpCzjfkR5COhbbykxQNTzZCJ611OjzR0nvZyi2/
Of3Zr+r9aLH3Yy6qqL2cawR6fZkGZvW3e8h+2TWEY38gVPUMDfxGHobIYqGo0pJDt/U0fB0mDBbk
4Ukd9BsMVaqdO/f/OV/2d1WeP1U+Rw4BCbtFNWsva3oKvFxP4OooMcHyYVTQoS4nHky/Np2WSXJj
6su97HKwJjnLr2zl3TZk+HZlUSoV6ZX+9b9u7+SA3lg/iloL2Bf9sZ+8bgXbGJmmzmoxLBNvBE36
dyLg2H9a6AbZczNAIYT4KBuhJNLv/JpUj+w3UDtaqtXE2oZNwFPHPr/ivOHrxrMSpCEkNxN2Saoq
77GufKm8zro3XCM+hi7O1bJfOGzkOJoXBLTc7kbPO4H3iuvd8tUj0P2Lt1FrdrJM4rHZSqAr+w3l
7Okl33KIHpL7UURqtZ56fVjJvtS29JspalHNKrtZwUI/V0NlPUaJXawstyo3vL2Q5h1T3ZfCiJH0
UMxHOeXXBQNwTo7KKC+arpo+DXp9M+l2eK/PrbjimZin0RO2KtOiru1bjDAI22XN4B1TO/WgGaXn
wYJyDc7hNkuSZt/h58r+obkbZzieLPT54BVb9pvXd/VOdkXzAS2YC0FQawniMyZBQwoPvVP0ixQf
gn+WtxpOtcPdpSljhWZc3IWFwOFyjhxWk84D1XFKOGDehk2Q9ygLIJ2vxiBKaAWu9zjFGsJ0pmHf
VHOz9dixmIXyxYwb5OL9olizuxrPcm4euu4ymlrlcjcjnOPONtJqpFmVR4Ql9MfpO9p7uBYrY64u
hBl2t0PTozxRuWJnRi8Z+Jy/VA+uims1b35Q+Cs7Ex8iRD1ej1KO12GMMWpniqOqRfU9rjXVvRa0
l64s6ziPzzOaobGPclBOm7scD31bZyy2nPGA0EEHdg42QpLVKtTCR7VS8y0bmglw3Qz0kMOXmaU2
TQiDYyb425VykuX7H3HfImBPWO2hqo371DTHtwmrwg3ho24tm/AFviQ8vM51OF1maQ0xNacBdh5y
UJwL9jR8GScURa59mZ8FOzKkJTTGxsTYNZkWnQq2d4jYlvaIFHvIrYM8pimLKYfDDj4EkfC8YCss
O7VEQdtaVmMwOGIpq/LKZk1+s9g2tSiRgunqB78M4N+advfhY9Namnr3TUW4dcnxuT41Xtvf+hrL
k9cLoIWd8oXURPehRzoSDtp9mkCcT/209TdtZ5FCD8n2O1mFSXVmsqFCfvZs9Co6zlVmPHcwGNLE
Us9WphrPA614bsmxHsaNHFPnmfNYUcXaZezv18kxbcZA/7rOdBGU64IYtUOklpfGkJFRG712B8q8
37AMFI+5gVJyPsOZhIIJNzFBbDVu2jQ0v/XgohCdTXXkg9Hc72MkqjTwMF9K9mbFZHzDUYmPXCWW
0XVhfARmirftPKBhkCM0jkJVz4+mqgMDgYGGL2hpsxTO906i/jTg5/ASaIRN9F7Lt1oTKwdATDGb
XtO6jcrUuq2T7mdtEPnWwwBgi3bcDPyZp1xHZe16WWAWKnwyrNzZri+G0hBvvq2PmyKOh83gJt7b
kGqoCZrpV5ap5kbXUgRfeDw/8TadBQ8+9OA9xGCjqXvyqgBwWoyKpzsq3ZMSxbhSB3W2lKOdWsNH
JBxhZLaHBA0SRH1rxA8W9NonePIEglVz2l/vVNvg1fP5xsxHes+o9pUXt4fURbMFlTtUfWWztvnw
56JzBPoXsnqZOHfGSvSi8U3ayP5rUU7IgOoz1b6oXnjs139Vc8wBZsMHW95u0SGz+FTMyolW0BaH
egjVvRlG0bJQhmNc2cN9Z6fj/ZAgTIuE7Z3skoWFVA6CG+1JtohgD/eXUXlBULFD6NRmeb1H5fL4
TspZP4fbyiI0nXHvBtWLbKU8So5a0QMSmqnAANTtfTfThZu5uDZTxX8N1Sbc+JJRLAfA9avN2pzZ
w7ItizpGG6iNyqW8wee7/taOEKgoddOBkG6lWw0Q8UqzFfXF1IFhiEbD4shvtBdceZD8dAfrtpy0
ZDfOwXVfB6kUZGG+ThBUew5sd9okLbpNgciS5ygr9R2qvvVy7NXkubPi4CAyAwUY2QxgKelu/ixb
JeK+a7esmuXkxuW+ioxyL2vXQgkdUiSyHZHLci4zayyr9lHT4NZUtNqNUNonz7XQ5vab/jmso/oW
dzG8vudmJKxkn+mZtSjVdHjOgxGgkGnCB51H7QEB+27AdjcRVv/ch451h6TE92xuZYQ7jlGERsrc
asoEbdawOMsLY98zzmie7OVYYoaoZ9rKWo7lRWE/eD5KA/N1bsaK12SzRUT/PCDT/4w8WO1H4YgI
zDazU/NJzsvGdhGhFvcoX9vuEViOkPoNWlSMjVZkz14/7jDgsM+wBfLnKSA+mbv1UY45ETBgPRri
gxzkZ54u/4+z81pyXFfW9BMxgg40typ5WypffcNoS+89n34+Qr1aa/fZc2JibhhEAqCkKokEMn+T
ulW0l70KpnlLkxX1VjbzjjxBNgzq2sRHxaoK55DhWHwq/vMwjstO7bWjDCOIXpChNqffwyINvR4k
HJatH+rofM1T1UhhzNRM0zbRq+vvppwo++XsqI3UtRcgDERGxt0XVq/uWQ6Qc+KRDaRHJMbRaJ3h
QaGYvmw8A+UaGezLyputpudBTgiSWp1ILvb6dLofpsFXUaoyk70j9J02t2SnjMcj+W944G616Scz
WMggpgWAYu+DyJ+Hq7pC/p1F3q+uAN1GyRekbq/hVDRYyVEeAh9geHfDPsqj0zbprSsts6dwtGc9
jj9j5KmiROnR5o+d2+NwiW1Ek/TQL/alGdVvYcnTfXCFTz6GZqWXT1OsRo+yZbbJcjK68ZnVC1uN
HMuFEqmGCv1cT6dAHk6KMd+xzCsagON6DFN/iT54EKE/CVLL6PJ8HZt85x5Sm0q7r1I3u7W1Cj/1
1JmOqambV3kdp+ABnhmPuCeZ1zwKmzNi00DOeQkZgnA17ce4+SVDtziO35s8wC1GvgkZQ7UTWm+H
emDQaTmygD16PfMuKp78+uKjC47ws4FaRVVfqvkg4woSFIGmGic51Cz7HoFD+3fsPkzO+jNWxlNn
LI/YSWH8hf7pFw8ZbGyT1Y8htJvt0KI+F8Htk3E0z6cPp5qarVDLdu2aJRp5nQiOZhn1D01Zmps2
7bonJPb6pwCdM6cxrzLCCkXfkufEAmpyEcCNMjxHFAdHMMW3uycTEN+jxv7/1gsgCPJRiA+OnByk
8c8OKDGKW2P81g7lbshS/YoqWwyx0IK4wo1CS0PnNfgqg3XotM9VZ1N8YUI2kK7IreYg+yzW+1i4
jO+yzydde9L1GnGpJtSfnE68+VP1Q/fy7iXCZeC5sNYYDqEQx+VeFddTTubcZyU10upx3mzlUIzw
pg1iJeiLzb0p8qfHP9fRx1peJ4pZr/Yh1OFa0y/GvDPCaEo8F5nxjIu6cZItX23IBTVo0yrYyD27
oVed5/GyM5/Hq7X4ezz5234lOz1jqs72aKJ/HwBaStAMnpzB2VuFiBdFX5hPPKTMJ+QKxCIa3XzX
VIF4yjTdv4xFuJWdclgwK9XXPun4+yzRP+eQ1a5yjl4Y7WaKR/FwnzRo1ZPj6dFJzvGUHIfI+YXN
+TX/emHZ9KPoiEjeq2V12qUSFZ5YceC9IZfyy62M6WdgvOSKgRZ6AfNYc/Tpswn9FrSKAfiIx8y6
rMR0iHOPxJrCJigHIXkNUch76G1HvHlFuvWzDvmHIX2u50Pl93BOUI/fZHmSPrsOCwk9FEfZkiPs
srYXrms2OznL7dLoWI3uN1TpMY7o7Zwtc1y2ILXsfgcbGDNyBKvOnTPou9TuLiAikKyq5DH0XP+k
qZ9yxC0E9TI+y3ZJlQlknHrQ5pCMWxObkyxCo1DN2+6SG6gIR0lcfqLQXS1LVRv3dW1473314qR6
8Tn1qrftu6ZdiTAuyUEmkGLiqeYWqqi4hRbFUz4fTK9RF8EUFDsZMzSNhC/boNbxnyAA5k8eSVjQ
HXm3kH1yVIHQA8SM8iT6zrgY80FkaHf3oonWMlZrsXFBTMK42IF9ZeOi7++h0sDdKNSues26YCGn
F0DF+cGnD/yiodT8mBDvO8qD4iDghmEbbSzsOM1Nf1ym7I4e7oPqof09nHqvYAX6T3M2RxuozO5M
7IC4b/wcEOsh7yn96IKQX3DePUP4RYMXnfWvmWVvNN1QfonOXSu+Wn4bLctY4H0hnscgdleTYlvH
yKi1PcK7SDnmjX9FcmEfCR+cllgaQ21/BgmS4Vokho02NxWKd6gkiXfH8Oxd1GlI0MUU2XMEQhfJ
5BlbkSjGu+tnr1AMxaM+ZNHLRHVVhus4iA5KgLKabPoG+slpl5r/6ySjiDMk+tFmH0hOI+j+zQqE
viyaxuDXMPoXNPUxHDMK/DfUTxMnmMfOFOKpLPF9nMMVhj7bsarqVRsm5UcWo0dbDL1FgXkI36jE
3GYPOjaF3NPbx8TBKotiDAblNgoe4ITWSTH6eD4Fj14PJk/hNnohjY927RxH7QYz4EGfk5t+8FlO
a3xZi48g0ywWGlOE49ngsXUxtRV4y6PqkUDp2DGeOk0PH5S5ul31pIDGzohOIGfjFx4vB1nmrsKg
W09OIzayOA6/7aGnyvPWgHo/jEWFSN5cDTdg/8B7q7KLiZLHdRzFh7xsmcfpCgkkoEzzq7Qrp/XK
zzpBj8q2mmglK+vd5H1S2e7JfdY1d9QJ4b75olOBnaAAHbCrx2+iU6NxoRnjcxQHxhaHpiHfBLqD
4wicp+MkqCPEbeNuVFyroDU0XXNuOigMQ9QfSK5iofc7loenBqsDZM9ZOpjYpbAejneKNSqHqsjR
0epT9yXEOeUi3OQoW7FhTi+z5snc5XQYd+G308xpC9hEUPSOeUWdPmzhL3qaieR+goR96rjfi04o
PzwPm7qIws+iYaHj9NX4HZ0RhIHDXryhHRPOAKMSaO7QrfpwqJ4nBYXoCqLirdnBTH501WA5alpD
etsArZlBWFgFhuedC90BtQa0ihv5Uzj0NPq0RI0ckQPZpwTFcArMEpImnUEdMyLWfsTuGB9jKAVr
XpeiVmw0D0XH/mIqU/NStPjNSBCYPpS/MnVM0Q+gqGazwF3KuNYN64xN/7tW1cXWMAWYt8GwPquc
lGtdf+VXPKwSdFUxN45/6Qjjw4sp8Y/r0Dta1sbIHTjG21kb7L08QN8AkClPGchpPlr2Hg3a/9n/
r6H3+UbTdr/ny6CcfuuuGvIFZaZfnZa80VDE3VdbBRZiq/ksTOCUaEsA1A4uoasEX3U0WRclaqkv
VQnjGySMesEXTdu4MGZRYKvqgxLVwcJAln5fpcK7IjnVbQI3YMU8NN5Vxvo2Ux74LhvrLsNlc/Yi
OLQJ+jtZMZWbFsjzx1hZXx0Ulh4RMnWes9TYBNwg2K3O6tSTBRKZ+561ageSRKAY2qOn171zGgtg
DG7QL8VIATID+/HUAJLYYkCTb8HdKE9YNJWofeTNqxGjcK8ZeEoY8FDfp2LAs80S8UnMTQVzBdRp
w1ckf4CYdvaTDDfZ4O7iIg2WHmsFlDcp4+ie0W1lr+OKX9By3bPslCHZbPL+YML4fx2Gftq6fYxN
RN9qn2TETm3niWc90/yTHdQv8eDYi1ztohnkwIvrWrRu88Fd6XMTjF21rbwshoxKE2KCslc8KuEI
XIWvRlj4Zy0gr6+IzywP3lUxipe6zvQ1WLF8VfMHeDG8GUlrV+hc14p4cShOnM0iek362l3oTT+s
lco4tsJun7sZ4ZkhUAPAN4oP44wBRU3K300JzjSyV46LGjSOWQBeZasfdfQgUiCXTuleAQkXe3B2
1mMAFIDvbT1819qS7UWWfvHMKFixtmd5ozvquS3QBZYjClTl8PX43pC1eqgd6vF4p2lHu7L15eQi
21Sj79wr09kqQ0y16+zDjrQAtFjc7oXhpR+96eBFw46rta3u3BcBNQT+EB9dIrwVK1F9Y1RjtQh8
8iOIfvkLnOutHzlmUEnJ1zzE2e/BNg3lHIHs3A8Fjxl+/+JF9zG1Qu60uKLqHW1TQ1FObq/9PmDI
8CTQ5Njd4w3Iy8QcsLbOekSP+Y59KlN+acE4//LSeFlZavI9C8noWRVgJ1iX8bpr2Seqg9ofrIkX
VvXUemoKHXFuhFu+2YW+jnQx/jJ8bz+SjflS6zkGzqPvHoVAZ1XB4WChQq9+C40s2iPNg1vQ3KwC
y8LWEmla2dRnV4Yg9cQafFr1RuEWU3ANfXscJKs3SydhZJklyZ25l8UQvOWG/4RCcuJtAvOal0V8
lVcqWjgIed2/ANMZX0bcX+Uc3dCzrVfk1qUdhq8AutpfnrMz1ab+STE4XQyxVrxa0GlW9Wgi8q+R
3BdBmm1G8rxXFbjkwxiI/GvsVFs4es2vtBS7nkTLlyjwq4csrKZrrIeQupW02WdFMJ5MFZedyWv1
V2Mu1TqQVX/ivcz6r/nFLQDXqlh9a5LEBkzg5nzj4MQjwe1tBpQbHoULAliP7LWo+TsC4+/2SvYC
aFQLd6XdVAfUanBJm0Y7okQyu0XIg+y6Ny09BFTloFv2rzlZAqtCK10MI1o1P+OrlJ9rMCdLreqx
9iM9fSa/BIRNdms1Rjv3npA9HSt2xsheWC2vLjuJZtjlDs/i20HkPqujvlmXfQJede7oSw9gRlbr
nwhmebtWNqsoclAhBLA6D1EFYubkHjuKL1p4oCKO7rA8HX1tPp2yepN73fnWU3ZeeOhQLw/W8vRf
4wPnMpJgubomRmhkR94n1chO1BSBlM3NENOHrWFwc9C8zn9XW91YkjSZtrKXJ3W5mPK2P8leiuoo
dynqsxjL8nm+5NBoypu8ZNjiRySb8pI91a+lbPosb26XlE3UITbCLO0tv0F1L+XNfehYiJSpuND/
icmz3vamveirIb31yOBfY/5bjAXLtnabExUeEzGB16ZIIYQbnfPY+rbz6EDoSqx8Ot7j5jDoOBeA
mZAj2N86j8mMSmzIxFKh+meqXvGn0a2uX8hxw940KMpyf443fdA6p2o+05zo95mMsVX63fvXuP/W
CyjBuV0Pue2Th5prHOv2vhngE6JEBEPWcU0TO5P51DQnVh3y9DZAjqWYpy8Cp8NZd54qD5WcL0//
NYlyib0vNNEsx8BOIQoo1TbsAOqmSeU/Tqnvw9nQWFZWwHTKzKX4+KdjjG3/DH3+QQ67x90YjVnu
F8DtSVU7C9ndmPoJVHF/uI/D/zLc1+H4MQhh7xrPVdF0Voe9HrvDvhNmhlTa3JYy66Gae+bq3m8W
Gf1yqAzext/auunr4AIBgaL6tIjUS+Zk01c/t6oV/o3NPgjD/lnXmg8Z95DFF+M41DrUfJZ5ie77
17TW8Fd0UFDjy94sq9pCPb0McGyk9IgtjT8gOjuVjXUAZXkbLaewuHQvcfEiG9T+mNULZe1S4jrJ
mDwYCGIvgPByV1EDnHKcek6ezizZRV9niLyjiMIvK1P2XY+QPVI/r56RNtdC1ctrUsRvZlGMH2gm
oE64LoNCfW3wWrK719rrDM71uOteJdb597llIDyZ+tMFmrbzEFm5vu6NQmd/hVAUkKWfldHaRz1M
hpewmp2jVHZPYeQNLyx1/S1OiXAx5l6lzpNTPbnfZGdSGhpLpAO4hARj0alaa4Z/McYORKNZuid5
SFuK3Avhjc2mU1xclWT73i/P7LLdYsih79s2VttNo4TessjIrrpR0R1ER65i4XlKe5Btew7Ks79i
TqJDpSczyULMQEJEN8H7OEZ4xKAC+yCn/30QNnLBQzSV6786IAygc1U66uLeQX7Pv6RmFp34vjz8
FZfXxHf2eUSrYydbmCX3xwqra0nokWyfScNpQJg5XK1/aD8yLtikQUW7E4kYszMYdw/dzhzYQ/fL
yZi85p+xMvTX1fXAx7CrxGV0mGIFNjNiHcJrt26cRliLhO1Ima7PZzuoeD6lLc8ylFIXRhIe9aDg
7mN7xhkJL/Ns6pOPhtC41DqlOFujhxCxFmbaMlKiDND93Guyfug7d1FPfFHAKvPpqjF8H7HS2mZm
l65kM/NEvkS8pdyBG47eDS36qc/QJtkZiyd+JfYrY7xHCoyPpaaE72AZ3b3VIWcoB/lDiY+BU+qg
G7g+P+vkATxkfZCDh8A7VZSjr45lUU/jOyHDdSoqZGmxuJaTdJO9nPLlBn0oss8ytuJHCWlgjVJf
icDgSR7vSAcw6H9Fcu0Tt+/4EbBwfcNL/N+vc3udWnzcr9EPkMWgK+9bHBPyBYnm4FCpHkahAOiB
hs0HmI3NMpsS7hNZ0UJXVNromEJYPcozTDIJTtPs2qM3ATu3uS37w1pvfo+/jZIT4pSKOlJnQHP/
uojsvk2K7AD7533OjugQu2296Vr3hQSvcgjMQVQneRr2mQ/DiuDID5KbBqQG0H52B8YOoiPfA4xZ
lyLylENIdmSRZ+fB/dE4eDfPacRiIYuOshL534uSsgtAQHmQIxUjWDd9le1Nd0AgBYJqqc9o0or9
+U2B7db+012rvdKf/zSHEJ1qTFsRbdPQP6qXSYytaSniw6BFjb+5K7k1xnh7gUhQZTn/ad6ugILR
gFxO2kPqnPqr9mkJYVzlobL09hThVDpihISJWFAru9DG47jLWuOa1Yl5jUsfxojiqZgz/xNzuQdj
XmdTeJ0vJTtye3aZ1qkw3mOqan242GUe5JVknPsqnm4JaKV5pqHl0aNiV7fXk6HKMTPKs+2TnBPZ
EG67Rt+F7LEg7xfD0Wi4X3UenhVlj+tdhmAHpkR6H3FUK0Gxax4w4jajFNGw9+eJhRwkTz2fwiMW
tPXqvhCr5lXcvfn/sGD734fUcY19HfCX9dCx8ZnAN/itX1084MyoDc8Hq3/0RzHsWx7zAmAasTK3
38jAmjvZsuNqtm3Tygs+5z8GUYKq/hOSI0YdK5oWRd/tKJAijrtCOaGyGs6GieN7MkGnxMiseRr6
1FolheKd3KbTtqZWJ3t8P0i8OZO/MfKmelRM0S+jNExfpwmDGbMTzlvSDt1BaVXwURRIHGCaHPx0
SI9FedCy0MW7z6cTqeDfnXKEro/R0dSDhcrGWE1E9JjPhcUoxAHKsXB/nFvyoHAX2CdG86Mb/TgC
hhr2m8ItscyzPGtZW4m5r33I5n4YKBss9JyXTqnYtGb6oRFgCilpP7rh2RYiRv6RQ8zT+Nog3Zs6
dnORrVvcd/fsBZUjBYhp5trhAm+FYi9HqEmSXB3ElxeUrsXWtH3Vf4CgASShroLN/epqihBon1E4
v8fyGr/GyUjSpbyMvGBbtiNmMBqfaH5TYj4MWdzsiiDIF7e34KoGawNLezHracQzG2WKU9B0m/t7
bi0je8xJn/7np+uHEQGZFND8/LblcHTYb5/uHvrzCe/vIDIdSiKRb21vL5mx3QCowvLh/pqRbaPA
k1GBu79qFyreCirc708oL1iF2e9PePtrhYGD1O/86W7X1oXPeodPJ0fL68tPWCOcdn+T/fwJ0+b2
/7v9WfoCEng8/P50crZqi73iO6Ci5j+EnJ2n2ZdIr8T+fnmbsuNiqDCqB4ZXPoM7mvmuanEqrNZ5
olT2XOu2+wn5Bo29zANgifX4e44XbWEp6TnXXXPlTlgJYJ124cYknjOdjFwwedxlwpiqZ2JijKoZ
X2WnPJSAMQzhjrfxVQdpviEBupb10D4KWqxy4h/38a5G/pBnPgtOR122hsJar5xl2tNhWNaRoz0F
fq4/oaF1dIZGOUVzayztfh9E/GllpxxmeUjWs9oO0MFkCKayyFE4SB7P15AHvSmGVdrZxb9iXlyv
XcuuL7dXGaOanL+nL+TLyFmNiTXQZBXpXjYHbazPgJtvLTlraJAzKq0SOdI/7zfQe9AHmvMoQxGC
D1sUJHBXnd+bjKEZ/itXkxrHe95g0kTBydbrW58Moe1OHnSIA6p9/0wyPmO/a29/EsD+xUaNUmD8
xpfBPRlelp1rRYPAOvrhRZ4JDCUXoImKrWzaIkHJvdRBIIQmTlp/jXZjddhVsB3vF5Aj5IFX8LLx
9yvcw1ZcRJDx/3mFe0dSYo0nXyWHhIJ+POshtUMjWQ3SFVBmUtssOta6UAwo9X68YzmPmPXkDgeq
zg7l9qrEHA+rhEENmiv+p+WSeo71ogSO/9AZ2fAh6j5YaIMxfovy5lQ5nffLxe1Py4KBNWFHVZml
Gd5Njg58Sg2+26b2s7F95SNIXQeFsDZ71eH1YLnmmleoS2xNDUM983a1jRV09sFWOmfnZk61GxS+
uUZuSxsWVl6a950f13gEqlW0i1oeNZb8jdGlO9kzGO7MOMqoJS/0Lh2Pt6htuIuBB8EKREXGv6Dh
v4yZad2Q71e0ZN1qLE8eymwuZ2vXLK7NpxL9oU1YF7sQX3Fypq5/UV3wIOCLFQQou+Qh1tPmNNWW
+hSp9auMO35sLKOpavbc3TU4lcYyK2zlEzyrtnZ1z6KQzPShP+V6i+hubwY7fhraSobZIR76clBf
oquYAgcamIWVMGVzeJZrlokkIan4Jod+MJNDXRcNHOX5dNJRrXCEtu81Pye/GCxDpytW05ilr65F
+awdMEdwcKd8LRRsFSzs4hey2bVQrqJc/SVbk9I4KKS7JzkTzRfxhEr6A9rIPIvng5NtQZY0L7LR
x8UG5fbmKuem0fRq+qF6li0+CUrEXhAd5dCkBwTYkqrfkT5QXlL2nzu+pAVGmkUdkqvnYAz4xap2
ZqymMPwdm1L4XChc1wCFBWk/OTAa9H+654FWOxV7b8yBGv+JF2JONHRqzI10eotxWwFWXSbvnTLq
yP/z5JdNoyDniTGvv/cBab2zBnhTRRk9Qlef3lqxlIO0zE0uRtHxPeYKjh7BZ7I0VgLzlMQRlPMV
D5TA3Dtq3Bx7e3JOsnei/g0OyX8dQVddhdGcqyZJ303NCQ/4tlek45mUd1O+tsBYrOUkUagKKN+Q
zQMOKwfU+721H0PDlIdI+vK4IT48yWzZI4MGWEKyo0jBTH5VPUektca41a9tbFSoLYfxCjO5cC07
+9HxLpQdby0Zqlrsx7Nk5Cc0T3cpaR+0RlDxGgoKkAihviqtH7FN4Eokgt1dBLkABPMvTdTfUHYA
9hPONHHTLh5jsxQby5tmztyA7KHCI9ttrfq50U13gbR38bW2oU9pcxldw929Bbr03fLKYhGnufqK
RSelFlPXSWSb7rZHIWrnKtOMJynCFVqy+WudsDXjS9l/J7+2vF2pzOJd0Xfm19iEqWBBDH9uG7Je
TRKmJ0PNqdzFg78NVdu7BLaRLx0tTt9DS/mR2rb4mQzX23UwvboqWK18tqJvAF91ytVF9WHpTRMu
TUPyOmFr9RLiB/HS1ThBxXb2JENRbU4LWBsgq+fOsk3LdU46fSV7uTfGx87sgYjOvQV6yi/N4X4t
6nFzVitujrLfdjFkbG2+ZMpn5rbdy9ilyxIB5/dWONpR80I8LOemUQh7bQVtiXR3U7+zE8PKKR6g
T8je1FtT+OieNS+tnqBW3cKDlQaHLJ/R0fOoJOc3B31k2IxqKw69goO5KZT+NOtTLNU6mC1iJ/zG
55g8AEUYTsl8mKLGWmLpxJC5t0e6dwS7So9s6yoSrfduGZO9yMGBnsqsg1on0QPe6965tnz71OQ2
xonG5HwlBbfHW3R6KyYMHHIP22c4meEH/sB4SyTOVwVC8zLTJ/MYdlr0iE2hBq1Xt79m0fiuYT7h
U9lYBF7Wg2vsw8f7AYftU81C5wCZsXQWsePGu0mxgoUckoT278F+iOqyqWYnTGhzb2GRqluUoqn5
/cs2u4t1mfLnCUU2PtYImu2nHiiPZAd0Y/K9mlBWksyBhhaQngA1J1gFoxt+V602PEt2wNyHO2N4
/v+YJ69iimHnaFV4USeoAkpNId4TsfuEPbT75NTARxzrKiOjStIHmZxmKftkzHKa9eA200W2EhHH
27pHuQyrXJakllc/ItM7nKL5YrmnO+sJF6lQF9ZTgMcKEpopGxOjsZ70fHKuiQ3MhT4ZqS2hrDz4
7Mskr1FtjOJoZUAAOWmgsp2qih6iKK7etDz7fSZj0Kza53EoHsBQhF/c/pdh5dWHXVjZzobgtpJh
zw8Prt2aFHu5W2Edg5RB2odfokn9DmW/uwZxm59HA4dwOb7ODKQicrs/u4aaXj3d/Cnjwi081gGl
hWwNvzPXKY8yzr21QTszbXeRSP2PyKQ4P78dpVfwpkeCbSObvDvx593h4jqs8vldoDBzKFv797vD
zT146HVvXSOlEmGc+rO0tQsZ2fxjwt18acWDevIatzyUeA+t+z6MX6cOiAJ5mvwnbPCHGNPwS2vo
6bI1DQ+pSx8TkPnsfkhbZdxYXXx0rfbfcTnWVM0338Q+tevMg5ZY+oc3lOiQZXFwws4cerzq5Ssd
C+n3QU8uXuhoPyIjfwIVl74bPh+rr3LlEBlTf0KdAuaoGdSfYOV3PsvoH5pXfMGay3xVKyVbOwXJ
dyNs1HOPo+gsmul9iRV/JYcih4Sjk1vULzns73WHDe5ehcp+QT0K/1Rt5Ec8mh3i46MHqm0y7Z0R
uVs2GLEUC3qfsqpZ9NOYfBFF+K1Ia+8bmYRzjkDHz1KfViq3/WDhdidET/Jo0VrI38AYWUD9WJt5
Wv10A/URM7X2m9GFP6cuEFvFcvu1ivPIswd4Ly+ekYvIn7uqZAM6etpaxrrJrC4Qx7ZZ3ue3EcgV
+rh2m6QxcJgb8/ApyCL3UoQCFPN8BhO/XrZJHq4aBzmRVYDiGP8B91DpFKV5vLJvFGX8dOttPHhJ
kdOEOL0jXkS5u+U6/0y5xfir3qbI6wdarq2iIWzWidMpi0hJlIvn9PohGQHKxX5efe2iN/DH9rek
ar0HxMa1E/8w62QitPxQzR3t+D2Fh/w1snqcgiv2AdYIRKVQe+TV4sj+NpkFjIw2+Cj6uFuHTqTi
ES3UJycKsIyaRwyd9WLAwXwNM9Pfog/qAN6zqtc21Z7lACSJ0gWifkDO6rra6Eqo8yegXgQUE3hd
/WGDyd4qSVqsK4xg7DYO3lD813eJ6fYrZ1DFF2tsl6Gdje9eNZhbR8c3RMYr9VszhMlni53bpgV+
tNHc0PqSpKn4YjhkFIZEtTdl2yefY/JN9sVwnNdsq40tli3T+2jUSxnXBBvVqE51cl5YVZNQ3sqX
IL9jL0Ml3BhWojxUIsDqjL3EQZ4Vc/Mekx1mUP2PIb3pmvApWnP519wBpP0eHXscLZH4k4cqAqdc
hoXxr1iW9vmFNxFtqBTgRfRncDJ34E/goLMtfvwV1xsot4HfnP6Ke36enTAuf+hia3yoYS0/9H3/
nom6upYzc9FBw+fwJwTrvb5iTnMLUWWrSCLBilXY1gbmqC0LHPWufi6MVWMOCJ50rrsuDLM4uez0
trBih4Pa8P+kLO7tfMstDmkedNsalc+T8FDUaeKCCoaCix9m985jENVoAniV/5xqHQqxEYvRSFfP
wADyS2UZ6trSOm+RZQIjYBmsuelv0UhgZ2pZ2UXG5JmXuGIPM+gsW4Yb+UgZpUF5qilIhUmfXW6x
qEqxEEzVZBngLPwMGdzfN1MFgNUzx5K9XvAAALq/yl6RNOXSDrEHlU0jdvpjMebf8ipVn2uzas+I
LR4T30O1V49CKroi3sqmaWr9Iisi79Yb9tPGdGPvieqp/9Lo7VKOcibWL5XJOh6vdQRJ2XsdRjFR
J+y96BhUZvMWmtVDPBrIMdtkCieza1ey2TbxD7jx46OTdvE1Y+8pmgSQqGsaq8IqG3QvmZTiVpVT
MdmqOf6utiXqp8ohC2wm4amdVWnjRoSnjoe/7JMHv2+qVasH1cqytCkBCN0+msJSNz4Ikl0WeulF
HjSzjJdqaWFoZ+TZLRY2UwpbyQ9wAbWAM86DZUyeweCstmpLgfMe85TAW6L2oi1AHhbTqksGaiOz
Bk/qtuk+gtS0SWg/Mg85u65tuUG5r65ueL/CZM8Dw/kZld4vvR3Ut7RSJmBJdXBp8trZoggforVo
medeg79bGEX5pkVFSH2j7H6C5RWG4f4yqugleskq1eQJNVq3Q5PaKNR16bWMcyxN/zPezZ1/xcht
YLPSLhIR/CqFX+tnFzwzlAx1WpkAC075ZGhgI6OfCJyPqLqM40Ge3Q+20NKNFrewqLF3c+dDwDoE
1uN8GhnVS6dTIb4bvcm4rsDTl7Hb4D/jZO998FBp5SpRTW+rwEbbYLY6gjaywnddUxS0A1Wxi2o/
fA/i9GtoufWFB3f4bs5V8KR+8z17IDWcPsspU1nre0qG/YMclLCDBfkF24MsLM+UkcfG1MMsEoNt
vFqRqS3TeKwviaYnW00tU/ALhnUsoyRZB9WgPdmQxB566CSf/WQ/kWSfgfwsvyhaLTyY7KHHMiQw
jeoBumPzZNY8QdJSU48aWrX7zFH87VSq06UIsnE5YmT61vfskosP7jnp0RQFJYCo7hckuNR4Cbw1
OfozTcptoUIuZFsegORFIBzaCY/G+J8eeQ05XI65zZFtXUGxte8+x9pMr8Esfa0NfX4csvIiQ9Ec
AoEgTlHfbGRIHnpTby/kChZyzj0uz/RZE/sWY8Rt6J/rIw22uV1QTcnTpXF9cYIsP8rx6hQqa09M
NUAsw90IEluHqYzKfZP3Lin4Njg5tWGswcTFj+jiO0s2LuNzPoqGgrFRzs/cAnMmw186LbwzMza1
A4otiBiks1qIVjXxWgYjLXPK26njo9DskU0bD+qoA0HT2E/nfls/d30CEtz0SFanarpR2x5hxOH/
sHZeS27rTNe+IlYxh1PlLE229wnL9raZc+bVfw8h25x3avsN9f8nKKLRADUaSQS6V6+V6/shKYt9
OkUmQxgZN6NTxrdcEqFs1XvW5SxZmnJVfEJH2IcnlNBiCzEp1ZwpW+Vh606HqAXAwnXbFVCNuZm1
texhYUyAj7aQggMHcPTepq7lN+6CegnpFMZJ+/rbrbFAF9o9FTOZr/10cyvTRbQMN4fVhF2sZk5u
4Freu7ELMcEJjPEpqutyK8U2yf1oUJ8C0ywffH7Bzdo3iqWrUhTQwkhwKJ1YfbLMVN1lnkEl/+Rs
I27zlFLaM7nqeZItFbBuO+GqyHV8aCTg2qKrWzWCl06h7jqLlBC0QfJT4sOsaThG9Jp7nHqaUTU/
1SGbYf79ypdohErCr5W/pbRlzxVDtE2sYmET5goXXrnlmIHoKniadRUlxYMkVfqyaig1L8MWjqYm
IXRIEuALReTnzG+IW4T2zisz+wf5uRe3D4vPeWLkS0sq9EcNlNymhkf1bIaRtm+GRNshwdBexIpQ
/aSQcrmwZre9/6XM2J3y7Jpix/cViwT0zrSi3jr5cphICnVgUXtxxvmnU9AHGxmx4uAnhLZHY+dT
pBhmep+isDMk6wT+IVi6JS1PHoI6z16KpnjJOk29DG6bvvAqM8CNBhGZaXCUMqjubK08iFGrqUL4
O412J0bJehSwO7km+pzMJQxrbCpi3X3VXMDQFODftfizHcgnY1JdMS2OJ57rfEp1c6IbDZqLE1YA
M1vF5XheUxAWFe2i0qz6+7hxPSn/XsZxD0AESiw57z5T2uGcXKn82dRNNazjLNYWHwY+dM2y4rRF
caSwj0EGd4iDhGAy6s7JrwlDQ77OoTU0OOEXQf83OzIImfvuB8yHrwiK+5+cBJ5g6oq6axj3xq6i
LodaFzu/JiSEV9Bsm1tTH5wljzfe9qlpKDA4mooNj1yvIS8ujBmqqAhLDxGZacPl+TUGi0D39FNX
Ve6z63XTF0WtEWakm7ROuS4bA8mLyRmVAHM7ajp0G1PXbxx4nBFDvi9l5U5z8aXmRUwdORU/Qni0
tCZXs266JVufYBNznqAu0hujVR5z8Mw0qdfemoSfn2rFuaH3F0CSe5QfAkgHjFUeDd13OVeeUrKM
X9zWrBaqZTqvKJgNSzR3kye5kYM1xNNHJ7HgCfQHOFvDMdv3IHFgPlGkbFmX7YGthg2enVHF0uOt
ZNjxKovc9CmZmoHMApmGB2GRXe/kWONeZujs+6ZzVpXMGNHtpnxaNt1kBUSok1divByICGctfMVV
455D4vLLQu/tRerLz5FF9ZUJJcN2IP20Md20XApmIUEcFE4FsHWWT9LxwFrlsUJfJVZfLZ0/z47U
q+jJhNBBXj+jqVrdFDiHD2WWlisvtYzPQ5v9bSVG8pA7lXSBHpqkt9HxPULnYYpGPpBNrr4mfvO3
wXv2mYdLg/YlsIBQa4IljM031Oa7S0YR0zqwbZDEjoVkptJV+9Kj3NqFb3JALQiBIXk88W35Sxn5
gUQHBMW7uvU2pgPCEr634G+Hf4xWSsouUkJpRwDw61BCbJ7oEJAX8KH/rGWBITJVc+tNH3R3i9RJ
ujWLvHnwzfwcu4OKDJnG0b9Mvsk1zC4Enf2bFRYPneSH+74PzCMk3jBCTo0RX738S1b4tbfwOupF
s6D90akbWZO3fVA4n/zM7da1JpdHmwPE1eMlLsOGTZYGg8MG1W39Wo6Nt+yIRVItVIQwRTt+tKib
yKLsU75qSjN+USaJVchT0oVr5TmfqGGTyfabD9fuV9sOYFbpKDjjgRJuzRJmFFc2ujfHBK5V6n77
zTOGbekVJO4a7blNdYcqPenBM9NdrUO2MFiQjgyRuqxrRKa7xLe3EZzkx6yv+p1pSwd3zNK1MjjH
Ma7ahUzQg0BM02/aQDM3mdt88q20RuHdDhZVOgRf4WW62UZhfc/58kDljAYsNOgbR6rrA9SvB4f6
5gsOk5g5FQqXdACXHgED6T0/fBANBGXKUYpgpZ9MkSRBK5bYxprcjnLurEE5y13+qbfzW2GmROOz
8pny8fgKsbP8kknKKyyF1kUN8+o8GOWtC4Hy5EkYHgPneyg36UmGdMIJ+2HvWTCgAO/P9JN0cRsq
FX0z+dyBytiCTYeaaepKg3mdIluPptp2l8asKVyXALXpUhisSrnxj6rTnJW6seGsnxCHEzDRd7hi
i/B3lPtgpAboC4RdNBRjgacXLqLv+NVfbPrTVesOLz1qStciDl9qJasuBFr5Jo0dGb6ual9lOw0X
FFkk2zJo/7bJhDwgE6yd+96itFH3gyW7jezE1YMYhDS+e2h7C7jyGH0lrI9HpxjD3gmifHHvB6rV
L4ZKjQHVpe067+3itdDCZo0MZr4VXVMzefw4Cvyy3kj9m5MPy66mDJQom5Ye75cWp9ajq1Ppt5xA
FcfI0x9JBUtLv0N20XcOaTXciiE0rnYCqrWr17qj/c25rljIYf210432NtYJaacMms8y+DyWfA9D
SV0OTVj96PSnzrZg+Yl851SQZlrAQtWu+ojimSZEijyQGneHNB4BJ77OtwQmz1s6XZGGviVqXFDE
iUkMthmFUl3Hb6XoyqqeXCSl/BqB6slQOnsuI7nlGQQtlOhagTeeB5tgGc+5ZzCf3WPSZEvKIMzn
PJOTRQBMgMR5/15Nbpy6caTx1PXNL/8kJic8xIDD42GvDdz9t2adBVP2EMQ/Cje3D30B96PdoG9D
1U2yC3QqrKjPpDK5hJuMI/ew0XKtuI52aVFsKTfEcLybUxfZLmOrfkxt8nI+X/8dzxCScxlUChAe
jldImbO1GwTyYzNGFipDnfycxw9lyQZ0kut9aNsw3LU6ivCh59TXIZiSL05cflbd9CwXfNOjuEdt
HTgTUS5taVpIrmuNoe8ad5R3YKVRMs/UGHZwq9grJqsB7p4eGV1BZpp9KVXKa1Uuze92njwpAzJB
VSbLt06T1p0R5j845V18fgs/ey2vsPOjDIqmoNmVQ32x+SptI9Xutr1hDzfZsr0VHNDqm0yCUjWT
8EdqnslkAR3ny3wz+9r6bPnwnBatUj2SYGo2RVxnYF1KsNGEsdhzVbes0ptlWlnR1yLrl35Wxt9l
v0QEIQ3iFxNo4KaF+uQ4jhosLQZYXt/pFHL6w1mtdfvZdhyFn+wNUa7iS+AblHfacnFw9c4CT9h9
V7yIH0rbAopvVCZA+CY8QkUcroncDJfEMfNFaxhfQyX3nilFHHYKxKlbSE+dF87oUEWm3jdoLAAQ
psnwOCR6R9lPKW/KtG3e4EU9CI/ArEeq1ojPqV2VbZu+2smWF+/hhDD3CvmHE//LiNRfbV6hnnBW
AUT+66Yn6D6owXBKCfsu+sBxnw1dJxxU9ocJe9JpMAQXPWjBvo7PAUA9KmrKel0ayFR7vJcrE8XP
PQ8X6bUJR39htzbp72m0amwUZwz9WZYnLlI3Y1NU8yAtgVRoetvtm4bo9Wgr6Wcntr53IE1vhRPq
t0zz/0asPaUA2lnk4KiX1PHBsODI5h4RqWHbt1H66KlT5Dprqm8m5FlJ0CjfOeV8L+TAeimgflor
SvTZHsp8Rd7TuSVTA2YZJlVyRzvXlFQJzo9KWY0lmCXfLZ2bcHQcE2h+SBJ7tuVSbxL95YdlWkW4
xcSVbvZ97ftisYm4TnPt245gs+T5azvL07PkVQgQjDHET60Wn0Bd/GUBmDwHmrHO/OoJCupgqY7q
aayco54Qx7UcWznniLovx8FXVkZd9zsnrtQ9OiTDNZ+aYJcOhFxAGQS73HOClW426ps5wKdf9v0P
iuFGv+PEDq3VS0m8fVHVTrbuIEji5zL2xgMZhKWvSwZCUbm2kwdAbHFhKsRqPGvnRlK65CPP91WJ
P/mOCg2MjQiMJufDaaRYdZlopKNDU+tXnRERoZcHi5K6pmkXUd08QRaU7IRtbqgK++VS2Wq37qxO
W7AbOeukCt7sqiMMY+nB68RGuWoTQ7tFju9sfIqz3cTYkpEaTxQYpTvPQPGmUwsYf4L63JVa8gSj
AvtqVPbAXun9XtiUBOgL7LLAQSX7xlHA+q6ohKHGSY7MfvQ0dsmoTXyRJWk4+Ho2HsBj8+64ZDAC
ivpPDdgjNoLRJ6ki7dBRhLtuIWDeJUVvP8gImsqW2nLoQWmeuldipQFnHD9olrGXBCcww+k+GAlY
2MA8VoU1qivNd1zIXbpHj2i4Y5ik8MdQMs81CEWXerUHKfOyB/bSU7UzshGjya7JA737YiIEgLih
zyYvrssXVL4Iokf6M58fE4zOEob39GY3k5Jy82JRjHwj8pncm4K89KqAIWw9TF5iICwq91Ln30QH
aVd5TcI0WllWOd5gmHIWmlL3ZFm08Xa3yYa5VWNbB/+KixjgtKBfDSCSkyXvwmgpGwi411JTnnrH
Kk5NE/+8iqFagKEbGkZIrwEpC5/7Jb9EfK5iud3EPAnPpYGesSQb+TZRHJeqSho+Bs6+qS3i9+l4
NkqTB0ASPtSFFPH152eRHayFBi4M3QibUEJSGtaDsNV2RqCxgrY0tFWOSZVLko6oLqi/7Sin6Sor
hksDHdBNhtlgqbm+9+DzqreE5mKyhR2s+d54swETnfjSVZ2ygldQ5zHt6kcnV5NtHeqfW7+Nzn77
N0Hw8hI3Q75xbBe2mAAFosqFdFNcwakMTY64nJvauvRFPxA6RX6kN2UToQkLvmop/uzCivKXgbzF
wtCl+pXfe2VZh673VNglSm1h6V5NmQ9FEEHaE0RHs0GNWG0MHi1TVzQdpB5UQTpZny3EkNoTt067
ldTF6k2rHgNBziSbMfI8vMF37iaZcNyeqjDSFyNFJZx61SnUh4CbIFgSTeErbAt8s9konqzdCZzK
ukF+tVfhF5oonIRfh64VfNHmKcrgEchDL141lqIf6oB6fQcw17Pim9Ujx+mF3CfZM8yPa2CS0sO0
UXebSnnTYqc4lUng3rtGniTLcOjCDQQuaKykbS+tkWuVtjEw3cdKz75ROgFGLO26A9+1YNGRqXow
sgi8nBOPW8NxAVyV0quPttVjNyRLvSmrZ28YyucssW85ZMKX3JPKZ0frjGU7DA2/sHRtW3G3pCjC
lVu7FyPLu3ObD+4lRV4efs7wzUvCch/Ifk7hhhe9mRGxSeKQwU6MRtRRg5EnVSZGXQnhqjSSnmRb
lx95fuyEubfa9BT7GcgmDpoAJEcf8gYymIZWxSvqIcwXI44g8FbhDqeiynxJKmLfAM3klT11jUFW
tnnG412KLOMloUoJSKgSr8Vc1Wm9LQzfzfo+twE5zNNeg+EXZ3Z41SYbXQ+eNJaK2j6AtJ36L9FV
Ealcw8wvb4Rz2oFJ16EdvY/KXpQSuvHz7X1u37srCH/krXDWKKZYlb7t3kdjs2pWFmX2O+EsBx2g
p3ZKw4r7jr601Os62oIb3RmW015bb7A2STDmJzs6ZkToqLFbtorcPU+VNM9J2b+Sn3POGcwCOxge
YNfX+u7a1PGeknbnaGkSbCzCVitfipHKrLup1broooNUcOVcDaAuTfUj2ZGD3aGvLfzTMohXnJ8D
BNtRN7HSji1eQJ5YDmNk68hdJEr/Lc2N9kue+yrC6JpxpS493AXwRtWkw26NEb00MlJhppOqB2Lq
7TJ0eu+tJHS80eA52IhRpUL2oy5i1EWm0UwH0ldl7c0LbO21+VIVibdT/QzS8o6wXZiY5aqSinIL
mpnnlu2Nw8FBpsJYh4b16zKeLnUlKdTlO4d3l3qi5JtoqvbyjEfEbb1Xkz+PouVhJUED9KrxaXtw
Y4SIpp5kdPo19IZH0QvHNLsUoPNED4yVcdJQ6FkEE5/6WELyZPc9fOfTqgh0apuJXWsVmpJ2HVz5
Z6NLe0ui5HA2s+HPD7ELmHJymu2xDueiPwTm8sNA5oXyonCTYTs7CxfiEZx1TLjmf9/ObTkwGqWi
vCBMsKG+e/hsj6a7GmunOw1KKp9llXBXowIcDDkj+wNkE8GkKCSaYpIVElexZkw8GAjDjhaKQsKm
/L6KsynJ3CJP+2FAOItRWHsR/ZhWFtPQ/PXgUYDIYj0Cor6vWhFbBvZEUqpZgGReRcOYHrIq+NlQ
G5geiHynB3E1D8x+88AHv//CZV4euBmE92L9eZ7ozj7znf4Llw9LzXP/+Cr/eLf5FcwuH5avPOnX
y//jneZlZpcPy8wu/9v78cdl/v2dxDTxfijtgL6jHzwK0/wy5u4fb/FHl3ngw1v+vy81/xkflvqn
V/rB5Z/u9sH2//GV/nGpf/9Kbc8v2R1qGaK9A1u7YPoaiubf9N8NRZXPrJQc4X3Wvd/oUfa+f5/w
bto/3kEYxVL3Vf6T/3zX+VXLHSo063nk/Ur/ab3/dH8OMxy9Oz1kdz7f8b7qx/fhvfX/9b73O77/
S8Td62G8GUXXbua/dn5VH2xz9+ML/eMUMfDupc9LiJF4+pd/sImB/8L2X7j870vZTgl1bql9GSQj
ODZSOzEkAjY7xr8bMRINQ3FQtZswC4u4qsSE2dd0y/AohksSSHsnRpZN67zHTGv0pVcZ1FbVhvSQ
BTEEanX/zCkYItupF+dUErbgW6ZxMWcMdPNA9v2HGBd2F56ozVjCiCVsoql62DJMHRBYDdn+Cbro
K6Qe8bWwpXjf2Q6Czx11vrYZ3RsYKuNznsJAOnlpUYSSnBgNLAk4myef7jYxrEb69xYAFZGzBmoZ
sVTu99Q556q8vju6sEquKiOw4Uk2qC/JRiR2ONmDw0RMdeNHaLna8N0Y1M93xVUnaEDePqS6Z+oO
gVVcCyUurorSaFtPL4Cui9mtVg07twDZ8G621TsAk9PmM+SCrCgmVmaOLJFRP8xriaX9TqsIanrH
+3pBUjSnMI2h5f11S+GW9l1/VtlY3N30kSOape4cuewpYkYvyJsU6u9i9dAjU6L+Tri+kam/Godu
a/B/OwLK9U5+NWnZuwaThFFMn4cLcCKO5OiHpGtAVdh5QdFpCtNHZu3zwvLvHUcJHNAwkz0HjgvB
FcGr+wxhnKdJ1hgtSXrU63dz7p7VUK67OEmPHyeOyuDvm1B6+LCW6BqZeSbSbeyVykCrPkZobZQ7
7xI0iXcRV4C9PHRbS2/rApklr83oPCD8OmeMziOVpZPrPPO+kNY+2nYUEzcN9INoRkJnB5SR9YO4
QjBt2CdSshCDyW830XV13UspOGFGRnE0YrPSonVk4GWojfkQjzWFemklSbkIa4uY3BpMrbYUA/fR
yV1cdaNMyFv1TsJ39iDjZG6kHEoP8Bo/fefRSPGfEBlSCdj+y6A2ZvpOV+0vs90ET6jCp5VmZHlc
eStG5ps5aBiCquugMJle9e/Xde+mlOpRamivxYswLE/lHSkTGLZs9yAaI8tQrL+3s7WLTKwZNSFE
CyffBGQLwtcDyndj3EnvFtCLnIBB3MXSfcH7pHcLlj1crxIMDSsVZvSjPjVhmDdH0RVXc/PBRp0e
tLEcxJbzwP+0wDztfg+1dzYZ1HYpB5+yPyUcEVFAVpObL/vpLTRSTlchghJigHhbhAY1IrWTOCW8
tPaBUoAxXYg+2NOfRsvwnxFakDfCDnrMOcwzZt9SCFuKZcTc2edDN/d6qjGcej/K0WepSclk5AZM
bnoYPQUA1Pa2RdBA5hP2VrTaTnhQwOVw5nb8mzXB2NOM6rrcjEsgVRYU/hOcpJ3gJM0AqCcfc5PU
43QpjPU0Iq5mHzGl6jdWj3zT7CrM/9QNBERlXimWx4vb1sPD6Bg3vU6654ID9yHX1XI9lHH6xdMN
UkoArAidDZC8TSkoOXI/FQbA1aiAfi2sa3ch1cNegI0FClk0dWW7S8NwkvVsE7DllKq6dQJ+aykG
7vBk13HDrWbz0X8HevbqNtrDvPj17thQxV0FMOYicOUenMJxDpxc9XQhLkUDF7sBhKBC0/5uLamC
7gvV2GizJ2SnLjKckw95I2Rip0ZMt4s6AGBJWCA3qx7G0BRCdXn0amRzgupS5vA+iyvR5ENCtW2q
g+pwq58D0e+r2APkAJOzvhXOsqYhBx35cKLWVnXt0/g1dB0L8uEYyKkUD+iG/LKFpLKuYsCfrv5k
T/r0Nf69RtQ+E7bMT7WTR2e4/6NzU1qryiH0CanXT5MYHItuBE9SKfkeEtqTPNpDtxA+VQeCmrwn
yvCpE1EfOK2VtHUVbMVl3Bjf7UDNtu9s4lbhjxxe8JO4lgiZ9r2WQHSnO4dkanpTgZFy7osrdILR
JTGr3Ue71DqHf7L1hu8eJESf0HSffO6rCqvoizmiaQdKT5ZipCgGeUdWuTVM5abrfv5aE2/2ZYDs
ZuzrL0Q9arPJXz0vlVFQ78D1y9mrgoT81ejMJzEjzO34XOZsGnOdaK3Z8EOjU3J99FPfPYqrpMv/
Gjzb3IheNxTu0auAJPNw/+US/r6abR0wU9RwXNQnptF54D5ZrCNW/HC7mmqdVVonEyf+v8ybnX/O
DWRUKKxgI/tBti1G3XuQ5BIW+sKJPxG9+2z0uvIDcW3H0En92l74FFtR/dlpI1I6Yes/+qHNb6YR
SkezNuPjh3UaSL+OflfCd8OH+KTIlbXvpJz4E7QDixrxnFOAvMRwbmAF3LQh0EuwCGb5FkaSs45h
61pYBMpJmCbRutPy5tRMDcm6981sEy6KrKyj0pb2s11MmLvCTdjSXDN3Y+Sg1fYvSxr5+P4O83wt
JB1RJ8nNNQwKoWLEHSxYybeiG8t5cnGS+ALANsqXTYqaheejtuVrNTxfPQpcihb0C0i1OhLn/9Jk
6PWi92rA7Q0nE0Nhp8BjLS5zL0EFtiCs9s7oFpm51roQlJtTNZtAiZSp5MB/Ek2jQyCB1v2D6HkF
BDizRze5dXgE1vjLg10T+EcFeW+lSKsVaUfvXAqSpKKO2ba7Wb8WRqgz/fMgCJHiyUkY/+wzz5l9
qol2SQyEoebtZLB6MAjl2gtcIZGr5C9thRLdr86vkUIqpE1KdRTFMNPvnuZl6xAqh6X4GZx/FbMB
Zlx/Gpht99/RaUAfXALp08+qaOal5oF52rzU7Jwh2ES8Nkn5Xa/HJ2r9+4VNxv0wRujFqInlkWul
pCi23KZYVnCV+I362E+DEGPYy0YBmS18e8k0jkE16d1mWluQVgmOdqkGVzEa5PxH0gQac9G1yMxf
dK8/IhwkP5XDuqU+pgJJB2Rhkju3M23lNqa/TxG6OCUWLFycifJoJS4hFh+qhZ2B7KQMtdzUQ9pX
i0KTf7rex+ep4qoLJg6GgbOK6BJlp5qpB4QXSdmjTbXxxa015Xkg6bnUIkvfg5pSnv3SsmG791wU
p3OowmS9W5pT9tVA8nVvaMW3YpRtjquTDUyjBwisKffjlIcVje4p+j6o62+i10w5W+EbULrzj77T
mvN0cSXWVTKp3MPSFR/7qCuoX2c/pfA+XPUSwIywtQrVmrXjOtuxyKRLTp3ueqhb1OZ6L1/2VaIc
RtHEFQCnbJITXAjDu6FpPIPr4+Al7c8r4fLOW4uCT2kmlzvQO+VBlSGW/K02KCQHRTcLsiNpEf8o
TLVQJawSUmemnE4U/L/0CYVzaVI5J/Uq0GMkC9/N6JX8aJiWd7wvIEbmVcYUuuvV75cxtBWJ8tGL
l0aQfyeVmj+RgSqeJCn+i1x/e9KnniIb/Q7IJFJWk0deqMVTFjQrqM/Hm/BXihEh4p4SKTEoGWb1
oNaE7qfpYpLrxgqAI7S+7zew4+ScpAa1/VqeLztCJQszcrKjcAZFMO7VgUohcX8UIuT9YJOWhLja
arW3piq1syUBjxVdy4NUeaypyhHdwrGqhaxH1jn1JPnt55y2VbSzlMAz7haO9jbPYRMb3lQVtT8f
TsvAir8mYHCu2dSQwlSuvpoY635SL51tYiDRM3QSIlR+RFc0wsXXg6cedOJhNokrakZ7k+DMvA65
Q/vgplD+/r7d3VOl1tztHbCu00sQTW/pMKin/rZzpfpocPbMYRtQ66Palzuz84adrdQ19LSYYtXU
qFoRfXEprPc5YrpZkUQEiltUa38E/9zU2T9MyGRqPqNA2ikNRwjRxK3ngrqa+pUsqXcj5S4/h2fH
D7ZxmtGYjfNzshjWtVjdKuDyPy5txI6doO35L8vmlL7stAH+RnhB4lWE4swnpXE6nrQ6Ip2ml31S
7BdIka1XqM3KcxUiGWj1cfopdYd8bXuUl3PEhui5lBdWJisrZ0LmIwWdHo0JuSmuhG0EiA6seBoR
Tfb7SnShSWPYMWJoebrpwZt1e5k98wle6uam+El7UxXDXXUdijezzZQL71zl7laYOoouYZmdKF21
we73wiiaEGKIrQmgY+K5bm5zYz6FtZvdQGdaHBUNijizqnQA3HPDIjTlc2KAZqPEdBVCr7nLyVa/
NhXvUBUaSA5PSszU/1Jd7Tb1UZ+6XQ2ClQph9yRGTdv/0g3OcBFTQcBek1ItbmLM1vNto5vxoxgL
pHoBAid+VhzFeemQH4bhxTGl5wCmvBuAzeqYuSBSp14CtcH9qnFiRAiUttqLgd7wyptT2s0OJi32
I5PzPND40l5W9AbBC9yELzg2b9N4AFNmX7E6InJF5Pv32fcxvwSOIWnKWvI8d+N0PjwEsZddRSMb
SEONNQK6ooug8c+BKq+gppFlbzM7p9MokhPdyo9yqOd+rxL1Snb1fNVZd02OQNDvATHD6IjahZIF
GZMubUyYtvfcx9ynCqoxEzmlPEntIcuFVrCgtZz78zDChRBeiv5Q18Wu0ile9qNxm5H/h+XJa2+u
pvJ5m6606ByiAXglp/zTErpZN0V9+AcJh2mgzeuSCgbApESL164UU6cfOvAEQkC775zaug1TQ1Uu
KsAl0bFYCaybnxjWzVBca1v3kbWYbboiKScqnI7CJKYKX2hsFnWq+mAUWU0MKp4X3G8z2+bbOC0V
xy3cNEfHt9o9hdkUp8f5+Gay5V4lekM8curasFFRtq8/9K1UPUW6tfVkdQRr0nrHGITpMhBd3YrW
ceNVOzEaFP2X0J1S9aBzXgo+vcILbhWI7zkQIlrB0kWlpBtoOYKt6I5hAYpS8Z2z6ColiE8pfUs1
v7nwpIrvk9BngXkYpoa18Mo1Q1qUJXh+0U0tCDtVBLf1go+tmWcoLUAHtK9yK93yo6s9kWzglxwi
gb8DE/ptCPG/whHYLy2kvq8ffHV4AtBiwTeNUXln+7iieNdZ1fKoHdupEVeiCZCiOlqF7xZwoDMi
AbdatFpUQ7hJNyqrR82pw7cuqp3wOU+b+i2Xm+9KE2xsqyge8k5WnylLBx5ZVuwUA1977kF7rDyj
c7diNNA576NaogHAwHlA+fsYucCkosm5JIZ4owT8IAbF/LD4FtuchoTFz8PPXinBcD15SznE/iPE
8rJhyKuYr9qjaCi+kg3/sTPa/JFizpFYkgzZ5ehG8dKOOa6mug4x6m//us22mm8YF9VSv7sJgmR9
p8TXLuOXku0k7PigEa/N1IiBPk3NvdcnL7VZ/DJNE9LUzs+lGS7v/o3pHUJ/PDeCorRGKlFczU39
D7YhMf6T3zwtDPn8Z1Ldr/TYi8BKuzDuDDoVw1PNqVr5KoxBNOKqzcmTLET/wzBY0GDnB+5J2O8r
iCkf/GbbO58cro4N34fvilyobDK48bs7zVPE1cdXk+rEhnq2dYs/OooV57WFn+ZLxrrgVwWmbjQC
lp0NqzSf2ijfGBO3tOhDbRIAHgbQONu6XkPD6F1/mtgIo5gzN6VthYc876QHgIPGU1ul36TM6E6i
R8hV3XA2M1Ytn5snhEN2QZT1p7SxFVRyqNQYzFBF3zRVr8ImmjY1ILm01Wwturk0gt0t2nFPzJbP
f1P6r6ChAyrUlAatwCzd6M7QnKOocqhTCbyDNDG/siiBawBC/lh6YNA9/yquDJWnTaY0sCP/6wAq
Y0SPXeNN2M0xCaGhmFyU+EfVkUgSaySZ7UMO0av8zEkmCrLUht4XFr7lQMLA/RYjTHJM6jg7Wn34
EOhGsg1/m4S9MEs/X3y87Klox8obfZ8txt85/V5N2P68ZO46v1avc28LyMleK52Tnqs4aCFaoNIg
p8ZkEZit/z0F5kkR0Q/+M580uLHeRiWrV65ix9csg0kQcj91N5iFcjXZo63MtsmXlO47JB/q8eTr
wLM3pU8pkVVZ/eqdUVyKRvMAqLe15gLXArMNtlsdT/PwAMV9s2hc3iZ0k7/MAwH0sCixoXkpJ9kj
T1t+jqEjFT0qJfRjlY2fRU80Xa5PH5quXKvVkD0KmxxABFOONl9uTC6i2aRqg7UY0ycT9CfqdpS0
ZjnbkqS2F0MLWH1eqI++ugra5fdVKQc7UCYXLsQawpY6cMu6cR9uhI3NUbAs1KDewTNyzfIBiQ9k
lh5bx+zP8Gaew6lHmXzxOMDCv4E0bVyJrmiI4X8HKB8SncQtrgzn6pLxFpOEqabaeguzQbssIYam
TrgfQJK5SDP2uXqNQcfr+Rhc6qkn7Kpv6kf2DgfRs+VRB6WoDsXWQnJrIYz3ppLVq6siFaY1MM0J
m9/J2kUfwkWVlOHadKTiEuQG2VmoeXexpWgX/m4bwLOlvLQmCRS51f2/h1xZJpChUMzd6odUD7Iv
fkHhqg0rFWRHkrSOxsI66TCUHJzq/0g7jyW3kWhNPxEigITf0rsiy6uqNgiVDLz3ePr7IakWpb49
M4vRIgNpSbFIIPOc36jG1iYoct/Bh1whwaJ+MfPwkwxX9dOOtjhq+BvuM9XWhj1337rCWualT5vV
tu4iZ29+ahv3IHstJUbxPhn5iuM1au1UsJD7BIublS4q6wRt/geSCgEECg1L77npVtzaLDTad7na
wjdnhGxXhrHo0LL+Zxrczf+f5f7rVWXb/A45d4m1D1K+mtOXzVy0c+ZVFpCNVhGA39OtSY7wxaht
WqHyB53HyjY5X1Yhgj6Cdzf3snZbF5ZMhhbINocudWiBlc82y+lz2SWQRe0PpOzdS02GbayzcpcL
NTxnfQP719StB6JBOE+5HuJK+JAusMUwPwazfepjvsHKUC/Nnhwnp/zjVV/1D6lVeTm6qVhXpQFV
ZlZWFbpJIa/mQg6ZZnXWdo5ah1P6cxLFeOGOhsz1EHSfkFUOJbTKLz7iRlv45d2uDL0IGxv10+Q7
tsscG/md3M5fBwhIW9eZxrWs1kPTrTFqyray6k19tFJNPdrLqitm8SuMLo4jt8pXHyUr6EZIb5Wq
qtzh/wyuOUN+rVQd8TJo2a9qNcdbZdWNXQ8psu5Xr6ym94WxHn31RzdNLsqvlorrUGKA9W2yGHR0
zwnG0nAs4T+zSpVOvZM1WaRBOgtZiB9Rr2fperD3wiLQT9hAhw6j6terebMOMabsSQJBNJMdhsiM
ay8/NQOK0jw6qUyxLkSP9uzvbrc09WIlV7wuC7N2MWaesm6will2SZcfzDjFJxC72NUE/vxTNRFh
EO6HMvXmetKC8NBWTvakx/onJp7ptvB9cDqtn9/JwvGG5tQ7F1kZ67JsV7dOXfG1pVlhsTS0Zb9D
0PDVy0rIhG4lFq6wlXMzG4aQDfAvWYLakqnpf7QXZeYbi95BfDJsWuIGDJOzUKDt9lOH0yXpi+i9
FWhUWqbztel9HnRxgU58By+j7ZsOzYjc/YpM0Fet6KonQx/jA1slbY3Ec/81Znuc6O5Xg0gdmdpC
BQsrtEdjcn7IeZwDeHxDO3kYYDySj2gNnruheZUkU4cnQ7O0DxileHcCEdnLo6MsUo5CgV3wmJpP
k7IIS2ifalNiEJ7ZDkrDxWTfFa61kodQJ5rt2jJ/qXmNeqnjSL3ktfdehb62lzVZyM4o9hY93Li7
W7suhHFqC30qsapUa/fVmvTpzvLCcdGpmApOiMytXTE4W1lNFfMFV+clbqx4YsyyNYYWBXxqIjjJ
q3gK0nohL33fievFrUt1Gg4tlQYynCl/DPx1ie3fwmgsFzXHaThFc+EThclWld6/2bnVbmUH7lse
1idh/sUyMhiHRRXU/K170EPyMphld6LZ1GJ+4Jyuxazkc61fB7Wk3DS8vhDEmjHTEhVdo+emcfwM
bDxG0aVWCBXj5zqJXTN799TA5XmqR/quSYV4UTvvVy/Sd9Fh7HGGY5/gLODS+Z+THW+ryDB+orC/
r6OWIB8iDRwfvb1V2/m9DOQnopwWqp8FR1n1tSBYlyrSZE5sv9TDhD9SPH1YnlNskmYg+Oja1dvc
npdi/IAyiywrX2HSO8sShNQhV4fwzXBixIzd+rkdUYFMw+6HbHbSPtgW+rAw053FGe2AcjdKzfOV
8Xd1VIZ+ti+k+3p5HR4At8I6HPHc33P+tc51tIa9QLa4rem79oMND2JbZXZ/Uvy8x/AeKyuz1y4t
XuYGZr60yd5YHfqTLPIqe1YG397GdWR5d7INaRAwNKKoFnIGIJOQ8PS8aplN8U4j/1Ng/orXN5yk
Iuk38W8yF39Ae1rIXjOM3vNabXdTowlYDfOMMGjIBBVWCEvv90DJAkPSxwJg9pVjbBwjbdmxoSnY
hFQNSYytUsXWpkDPDLVroakr329+FgWhfCUp8QmE9wKz4h+zd/6v2L63/a8OaQB/bZsVMv7V4WQ2
5NfbMnK0dIm/Gsf/vf5/LXNru9rH/56RmSir8Nvl3YTzuwlne2g5+vZezUA8+kamLzSlLlfEGPJ7
HMaye3u+Al8Agcm6yBZZTAEuclVv2X8MdZNm5Dy0u075vcJQjim3Ma9dy5lyacNRu/NILEs2GWkX
4HhhGoSRwyDaTJHpuwuN5+pd4fRrTVblvLRIctKZqrFRfWjj0Py69hSCCL29M/nq8H1tbvhTt711
uE3bHWuCjte3YaizCZiywsjZfkgJO7UugVJhls5DUrvGHbiXg+xT56a8txHq0Ed2R3NVdjRF268r
zXVXImIfvuQE5y1q+mc3aPs6hj/qxUK85yRX4a7QPuBmc+sH+9fsUXW5s51454SteW7MPOH5mpIC
1WoViA7KBudoMsyzvHL8St/7TfN0HSen+H3yPfOyaZfyTyfwzQybn8SuqfVwYc2rynG3pWZc6GgX
+eH6khpaGSGsrFU/Zxv7rvWh4BXFTlbxOscI2ISKJKtOitRH1T5hGOAc8Zewr8W/qrJDtnVuFG6K
MYhQHgT7p0d9ssDfpnrAY656CCNyXkYhYHz1Y8XHTAHP5M82OZinYLNKetQ6ZFWOk3ObiL2HQYD5
Ovdf69V10GyLGi62huv50ci7X4Xb2seeTQMUeJSWIFP90zFblpcYISDHaUZ1Xm3QLkdzApnBUiv9
lVzhj0u5rBwtezwURPihYY00qZhHYb6JJWaR4gnfRO4JyjRBtt7ELb3oU3V1rcNCdU7XUaPro2Bh
BZ9/9JhyUj7PR/Wc4zc8QbbhCfsVo/KU4wSrkP0VhRkXCjbMZP0Q9BHaIR6K8BTCc0V9Xj9EabLx
iXHuIhta1VSU5oGcrbXzjf5R0XtY1qgiL/SpazYcoMaPmCgC/NPxTfhoIvANaTZV0l3bM6uaru19
Kv5ol+Mn4CTX8UbSKne4KiLJMiCf1JfluZrddZOY43FTjOFhmr13extrAQ0DvU09m+3qHFx2/KKC
lez1kWY9eVbMA2qeW2ajda8q4a6dx2J94Bwc33tFwnR6qK1OX9QVqj1owS1Q7Na/6lqLPYbfhciZ
G1BcRS0WSeTG5y4skiccly4lauLvwKyyjeXXCgJrbvHuwmQmflRA9sOjnYQ/ronpHRTN6g7pagyE
SkyAeqe6NvlWgEARmfzqTqsUYmkp8Gw5WI6RHbIqi8KGx+75OPL4waz5chsor5RZ0jnvv92Wl81y
kVtbH4Qfrf2eDPm0qfTa1zblZEFaVDiurTAiLZfcR2u2UXOXGcXlaWh17uKpGyUbAkjp4n/NAksV
HXRXX10XketdBxlx90VT9GoX6VF4vhVWDoq6H5e3FuSRwjM6lnglTKH5TEjS38u22xB5VRfOtPQ0
TVndOrTRYRpRU39rdim8w/nFro3yMq9AdqDetNIT4893oduE4tqi/epUcX/wvbE7uKr9q5Btsio7
btU/hkSlkiz+qP9eRpk8Y+lhq7WUvbfJ/8e17PmFlaYIdng275H2mLbhYAeLapbQalD2RwrAKVaF
4urHLHCR3pJSWzGiUXcx+Z3laIYEe71qVHG5ZI6a80cZJ3GUQ5AfCFFWwoDJ9wtzNyS2ze6xUt77
XtvDnEONWw0Gkl+zdvncXk7lDz1GqSOMAnEuGuNQB+2mV7pDVJv5Z5A6NU9JXXkJI6NcDbXS31uq
GW5ttDWODtYTyzYZC6ztBOL3TfM1re3oRS8U+z6HSJwh9/bikY95zv2D7JIF0g9AmtUa30BGs694
qGtjgefutxKv4OdYFzw/dWUpayZmRs/2wI/MidvVyF57ZesLSwnjJz9ou6d4SKOVk3rNNkmt7knN
8+iOO+Cr7JTF4HsfDrvFk6whx2FvawPuZqQSFlqymDMv5trBr8WmOmm3BILvxrYh4Tfl7GFmEZ8O
hWwwJ3MV5ZO13YhtmaAGFIZKz0P4HyceaYyjJTXCzib40ltHWRdfsXmxkVgmCqCkAVmmIb6XSCtQ
hpeySeN7CcKa++q5Jvv8KLrUaqIuxoZdh202BenCWF2A1S8e7dzIH9lLQ5bIpmwrq7JDz+EJR5F9
lk212VUn0djP1/HzJF+Z7VJ9Dj3J2EXJsjeaz8j126McQibDuTSTtbxN0NRmqXKTPNWasYhtNsFx
EXYmUsGJt3dT5RJVvsJhCeDnGcuy7pz2Nfl/NYG04iHludVtOAt4FFVbz9N0PkSvXpZmQIpsfpgm
IkbbOML2Z67JQnbm84jbsP9729jhwjfUkHtjZZ1bDuqEnKkd5EbWY5Q6x2EIygseJeUSl9b02/97
RMoaw99rtFqJJ4me+7syTpqnelTePN7jKZ9rVdYGu6kftKWiGPWTng/NU5y8CSOJH2WLiccIToZm
v5F94ejaZ2NAJ8mvm4ckEsCaS+PM2RRn7rTrPnse2YGpRG+N7eqb2tXDfR6r1rnlZmD1jneseMxV
0HW5HCZXWTsFAEhc3x3kMCfMlqZGvIxIL12rorPES9t59h/VW68c/F9zM2J/OzRv00k0J1m4KsoH
PHRzpBz/aZNXaoviBaFgjyxINgM8xxRbXRVlydW1sZ3RpFFr71JLnw5TgTq2FGVvcUDimWQ/d9qk
7MauBaqfifBdLfUlop/BJ8BJ4GCh8yLsCIvEAgxO3CHsqodns1fEOUZBBnITP5NT6hfra6cVNfbe
8tUvAZQGUj3ea15zi3Ctqd12GNiscnfSn8vAqI+kP7qFrArEwe/DOsakp1Lapa5/0UTRPsm+CoGF
WCmDs6xpxVgsnfMUciu/RwPHOY6xEi8BAGAvMlrjXVdO+hK7peDT1u0NOyXzS9cUqIoIFLKsUQle
i9kQbB4gZ8azMUk1oOgkZ7K1Dj+n0txko21+6fu+2HbxOvCR/p5ADFffwxKfw7HRlFer6z8rs4ov
sqaK17pt1Bcgde0DybW7JMlx/m49Mpki8ZeyKrI+3QIFttbg9N5S+PH7srKyCZS9Mu0KUNciITSk
zoUZDGhO/b4aUpQyOAz0G9khC61IrOs4G8GPI6Jhy9v8pCaJgv1RW6MA4QUbO8NFa3BaTsbVGJ/d
VhXcMRPtEaXmfhkXtcOHPvmL2q4M5Lj0YVk4fn602rJ0rpepV+RHzTEJQdsFiozKt1ZHnZuAW47V
0AAMfOQples9tjht0z8Jb/YMT43oW+J5S0KP7c806u4NxKjep5EfjKGXxX3jxsWu6y1ihFoqznpU
qqtAI2GPZvdXOWl09gUqRD9ss08XgZpVL1mH0Xple92i8nEAJz/YoSjKb64ejWrXxFb7TExi9hoD
2y57qzzwSfIY32SnnfvuEx+M7JIFduev+He7d7KmW7Wz1J0exNm8NNLF/7mW7CyVyfl7rRDDE0PX
3DtjnizXisSzn6TGSobdOrNNcDcKm1/xuj/q3aA4y7RFcaie99aNQPtjQg9mh1aE+Zxokb0puyxe
N/Neu4sqpG8V7sDdXFUHfToTtSbvS03RCvE0xA9yolzMNos9Dh49zzz6MQgqYWul7lGuperDf7+S
/1L4IY8e3feuhS8aE+hoEIebtqvbhexxu/JXt6xex6hpre3Beexvk6OCk4WPftBCG3VuoxUYt6Ow
8DYDxkouMOH+Ojd5s+y5GmhjiC0Tl9fRaQi4VtGiw4REnupo76YaADNuWm/T+/n4oU9oT/3T3JYo
7cpm1f7P5r9Gy0WyOab312jZHETRdzdH23hQnW7HycncxqjRPxuj/62zqvEbIiGPCgJEr4aITMhV
pgpzs+L4007TQo5AZnHTdy5sTi8oALS3X/RIG5Y6Gfg7dpMor6pKk9/JegtuvJ91odz+G1trbLty
42fmF2d8ZZz3XlS4HZVEtW3iqdsKnZ2DXbfKqetcsZ7yvn5G2LxHV64evuWVPt94jJ8EhraoDi/a
zJ2eO4At6JOoYLzmT82sgHv8RzseaneNUajPvoMWbG+av8aHGEXdxt/a5/HdPN6zGS/Xlx/o3+Nv
r+uzzr/Gy/fz9/j/WF++/2p+//aYrwcSKM+6a/4I9Lb/1qICPcUJ/jDOAiZdiOC/me0IGYhv+Kd/
HyLDPiBy27HhNM0d6kHRxnO88QO9NqTYKuWLLdA8Lud2zIvHDxR5lsbv9gyi3bV9Hj85RrcjetIs
UgxXjrURV9UiSRXrWPa6jYFHJ1ayRxay41aVV1WtM+Vf3XnUHtpgGHa39lHrTSJlgfqErTO6TGks
3ouufnHIqv5EbzdVbPTG2qnfDXjULAdkWDZJ4VZI+1Hgp1WdZFVeyULpSZf7RlOjhMIjSYGiVUzN
nSziwm3uwrmQVc8czCUSL83q1lYZLXFsWfeVKdrohj8t5Dw5RXaMBaqycDor5P1t9b2bdKzeKv8l
d8zw1PW2dm0fIyROhsTCTlPFkYSzgXHueuRf4iQ9lHaLi3oCmmvrZhh3o92unAj0wpuzoSJP+qx/
l01PQ8jxxs05btnjE+4g05ODdwGU0g7zxbkN2s2IsSsbjtCC5meJe8ht41MzuEjgAstA+dityqU/
ODAKEnGWvVY486xAia01PZieWoS45tMwm8lmqau6+xYF4xcNXcKfSXxvo2ToLywLfMQ08wSR1V+3
CfsWkQM76NT2Q8Bw67c4zwVnJKDmI6beY+WLEtewU+0AZICGsJtaFgdZGwiNXORVeam7crheKzxj
V6ZI+MwGgEBw+GENpT7U8xJm4l2VFUO+rbqRLTOCekuSk8OdCW0rQwsKpR+9+/TqfDkUo4HebaGs
fTUND7HWT4+1GSE5i7DcblBNd+00Qb1xBhxjNcUfXpt4FnxssmAvonZ4HZ1IW3AAzPBhoHcqY54o
GOAZaTjgUlLyxPhdYAL5q8r5KDoobokePVpAZ2hQ3Uttt0v2ImRNIo3bRuzjiTNX4dkjetdlq2jQ
+S/p9qyumYMlJgS/topavBXK7CFex+6FhFt1NECX4A2ldPAlg2DD4s2ibGBHZI4jHmTB5v6iqxpS
hj7aZdd2ZAcMpbivQW4/5AnElFBMyG7/M8UIy564YfB2a5oQ6dypOgHt2zLkSTG24cl4nVojTLlM
pjZbaR5GyBVgnLt4EvoXpPhLX22+5Kbwzw5ingvZrMYCBw3DetNQtSTf72ywYAc3FRNQXClihiur
2b6KK1dZtVHFGSnPjM3UaenFif3sWqRYnWAMjQS2BRTlnIOs3Ko6Pmxm3Y6X1O8s2Dea/YFE86Yw
/PxH3jdveaUNr4at9mtFRPUJh7f+lDd5uepF2zx3ZeqtSJGHu1oLp1fiC8Bo/AryRa+Nr4HTfihg
TaAJUlN9k/1N2j8ZWWM8q2Cn+PNOrxnOPPfB5D7KQeX8lYHzoC3sEKVlkbVbRR3iTWmg3wf3ZXjR
O/ek8Nz9ajnoYOoD4JwwxHUSSia6dEPffC1HKHS5nTgPA8pix14DBzCC1P5aEnzTXbv4gvJ+svNt
P9zWjdm8zykjOQCXXjRwx6w7VJ0QTyIsX1virlufWMCumoVfG1fTnmfE0Sau7PCA6S8kSMSslph9
ic9B+VkKZfwOoJS7H3zxx8C1w51ehPrOqT31ofHR9kZ4bPoOfggBLeVb5TsJuJta3Ps2ttV1Z2M5
C9Qhy+vo6M4K0rLwxkk9gf1JN+MMrbi1Xa8cRKadhi/UtcecBwYaH7GtGzTav9fhs7EwQsVerSyy
4eBPNqHFf1/KuiyEYQwHFRrJ/x6kNopK2tnvh4MZlawCgDEAI4RUggrITA+17uxXoflQVEN3H7lf
I0PHVj1Jg+zkj96j7LPdxnwIik7dVRmY1B5KQbSMzcBYd7mlkcOa6z4qs0tuzTmybwx3DTQeC2eb
lqj8jYXQdlNFShoyu80+WCPjU0/gvzGw7Nr7ug6B/av9WdYQvG3vC8shwpzFYi3bZDHrKeBVoJ0x
MmEp2dZ44i3VlOZwHWG+idQ/EKGY0BLt4G7lYC3wjpnxj6WwH8jeR5dEdTGZCZyHVC/thyw1mwOe
2uFCVn17EBfcFAnhdc70tdb6wyBAuihuPO0axTA2bDrUdwCIyJ8q+3pQHog8dQ+DXcYHxxTuwvf8
n0YRz1u+2cPafLJK9iYNebPFgILyi4ijZFV7Zc3rJxgBgBK8s2s2LLYNZV1NK+fYBmpNxjbvLt5s
V4BE7PjUtqAER0NJ33wf22bbRqjOslAXgOf9UHh1/ImLn7/oUgNjjx5JtdipBWYQEdAMu0ufkYvF
C6uN7IeWwN96HIAfQhvXNk1Zw8YAeLCzMqEfOza9e7/jY3TU+R6hWs3OmPr4Dvo3tyJriC9YLfJY
5BTwMM5mJqVfTE/Ym6mERzBkG2zHRHtl0N7wT4hhHPKjthGybQK7/G6o477IZhF+z4Qx3E5YHKTB
uLA6zX6ZLOxxw7biUO1XMKRFvHJrv3oDgYQzhJ4jPqzb1VuRLDgL+W+jauUnpESSpRyV2HC+9cTB
dmSehOTLykkyZFFF3Z3N2qv4TVsVVqil8uoELqRIl+hELron01eW6ngKzHOXFCGeNUN2EFgofdOL
7LupmtG7qgFfDCMHX1nNIu+aJBNAWQupi9SvztKuRyDab1tOWegLta+7izPTyCSTVjJuwWJ2yOF3
j85Mx5VNfeyjzpJ04uA6SfE0wV08YDLdLcoq7nYDmLgN9kjqJW7CEP0K7SxrIGUBpswFyoXNNkaf
mCekb0TrUu/FQilS6xE5FrEYB8v76NrygguE4y941FqzoC2vehdmMcyRMgs3mZ7zpOz1WAEcleDp
KiIbYkZj3xGm0qeVD+GKfWJ7ulbLzhObxkSQySEtzZ8hijZOrKnqQY1rfLaQGV0kwivvZJHOyZuK
T364NsbZDvUa4yQ71dRAfYQY2bo0MfNIHFAhjeFH50RPN5aC9P0IDoyfcW7cR52r3wd5V54hGKLq
+k9TPV81KEx6w2gfb+1DrBhLq+6KjRbGPjrRGHburstxRwS7M5rXpeTCWI62p7rqf2r1hLb+EOQ/
0nPdO80PJTbbheGU45NTTS7/U6M/cLJ1V32Tf7IDsHDRIIXcqVlAJgyKnazeOq5VklexW2d3/2of
jFZdRehqr+SwW5HnhDCM7F62GE5aOKth1NqlMNxsPXgHVfjdoywCh4/WE526l1WUyjUUf1HiGeru
UeFb+IjMZbb1HQd3+XmWbENNE/a6FrkHOa5vIL7Ek7e5TpiH5SLINvXkjSs5q6+M7rGq1FcsSfOT
bBocvGa7OjrLSWD3ctxGgl1BhuKs9QTiRg3nSr3qCcYiy8/dU7wrfupvDEv3D4SVtUdtQt5Vjhjs
+pPolvpUq061r8y633gNXsFqHu3rvDB1TF6Edy4b+P6ta55QJUHCFS+BlWnMIlVYE66Qga32xC2d
N4uHS1jYxmsQatGpB4O2LDzLedODmluhWkWcsnPz1fSwP0mdYNnkIOY1zYn3daprJ/Bp4TaKov6S
N02xRm1UfSRaby2Nuo5eyzLU0JdJ0aW3xg8FQ4hvdRfti1jXebY54zb0Jg9eCUUbcHN2s1FwuiEa
b3kI6yfju2cmzrKZ3OlYxp39EibWOigm2tFf2WoTuqlmpg/vmSAq3SHr6hGJwIVcJwUyTx9zYGFB
MRSXtpiqBy/ov8rphSOsVWoiyy7IXsdhekewWd+7LlDzthi6s27b2TrAbffZLDUTCmsWfq0t3KPl
kafq92HXWz8ROXgxrTh/D/O8XKq1Jh6zYfQ3csWeo8d1RRvd1rOS9phPDVb+XA6DCbRfC7+aQXcn
YsEhihUzUBXfNTJe47fZe0YXgfNuhTp/j97ST3oaGE9BDwyjT+z3XgfKoqA+sDdQkX5S/YRTJAIF
U6FmGHplVxSdnxntkTtHu5QoOlCt7XLMPj2nDDGg8pxlpVVi57tU+y5BLKnvcU0mXgOGujG2oYJF
uOwdYk5oAZDspezVS0jtNtRCvP3Mo+IKZ4Vmsf+ZBGse/tpn2WoNpl2pejLDOrmMipHNVLXheUaY
FbnYV7U1vnDWLw6+iIK1BJb93R7O7RKI9nd7wX7hv9rleGUoKjKSqblTk8jfpK4WYEGvRy9Bpyvb
Nkb/wPai+KUXSnGwBOaXsjfXEoVzx8gTae51XYGb+pDcTdqcxGnqTwn3MJQuOfQ9MgU39IdsI99J
Ov43+kMZjOQg2yRARHbUJnmBGnCorSN07OLQdudMOmlkJRLvpcOdvRYWlifFe4Pj9Ws1C+gTBETh
bB6a/DDjTZuDapSRAmNsjbO8EvMVgv6XQZmSg2y6teeZ1Wz737NkBwnxX1O9xvxjlgim79VUGzuh
adGlTWN7lUP3WZkFKuuyTRY+1IadKFxcrSDxXOqqa9ngwv2D52Usuynu+B/+noI72NYtW+d4HSfX
8jxIk81MXPmjUVE9a2VP4B1asw6VVWfk1a5C6HaRuHWA4eb8CjGvINeW61xnz69gFJ29Sj2NuJPe
ug/WpMG004bqu6v/KPJo+DSLTF/yMaQXUsvmIcAgbCOw270EWmzikVbbayV1OVlqXfZqqR3snFK0
u2GuZmaF9HLsVAfZi5hDB5Qp6E+jGmavZpt+uFFvneF0Z69GxFGeX9WhCfjaqAmvWk9q8Q6GD3mj
wIjOkeKmTzCHLrLddPIchAak4QlHpXe7L1aja2Wv2L4bx6IPf033UiTGQlTUz7qV/Od0H1DLuzXl
1+mIsBtH33bF0k510Bh66C1jl2hPrI+cBZw2+lK3by6iRi9NVSv3fkIiPXWiL60eOAdCPA2eNkX8
ZeDUulHtGrQUf5OFq1j1VoweDnN6FZyHBnf2AX3oXT1ikaT4Y7dqgsJ8nULrZ5HgTlEmD1CT2WLP
JAz4GovIys+Obgwn6bQr/XjnJr7v2HGY/1j0/m6qSjwL+zTygLBW7b5KyscIdWp1Cyeg+aOKd0y7
xyrqsWzV/BzEFQxDz01XumGggDgXadp+JMil7MeuxDhwbKL0oqE4voxsu93Iqhynzh3pKEgiVnp2
XaAaqpWrJ6DwOn18HjyiCJFev+FAWJIhH80VaKQ5oIDgNprcyd3AQ+3VbJJFbMbNm6Fb6sEbHGUp
Z/m+aJepiU207FXfRuT93gi0hKc0wUkNjnfD7j1KV2PtFYc6VK0VYc1g0yU8wdEY6Cx4jJzAbON6
mSPUXQPIPYEfIkrSkf2Pgzrd67NMzoq9t7No+ornOxplS6KP0YvTxCCz8Er9kdYg9TzrewQMgbCx
PT3pGTa0w2D4R8OEz4ZURLhWbDj3ZpXjVzQRbiabjj6i+dlzFyY16CNtiW3CdvAKew932zrXoVuu
3DERb5UwL/KFjDDYxXAhsYbjQVqoE1CD3Isu8sqqy++KEtgkAv9qL6vGxcAed/GU0OduUDhwdqrZ
nTqr7k/yqs2iX1d2bypHNQQqzoBb87+G4o7eX3vbbtZVsQoCkzFps7gN0p2LldU1bdbzB7orRfQm
O4sZLpKHizFxkmeZ/LIV4ytbpexOduEfkK0E/hZb2ckWJLmuVYauckgH0slBLPx7TOzMFUZNQJtC
2OyyzZuviLuvFVWQLsal8NpeeqLedWRvF3LEbUISIi3l2kMJSvOfRcKUt+KEiPzMLyPb5ay4c4yV
G2NHLjv+WJ0XNC5hpBYPHCXalzpz7sKxAwky1xwtfVHU0D3Lml3n37101uQY0+7FxtEdr8liOplz
tQDPvCgNpwc6wUwV0Zql8N3u0NZT9xJ3wbhM8cnby7lEvLGWjIxpJ+cOKjfssQ+M7fU9aCiMeB2u
CXKuQ5Jr0+pqspG9feyZQB9nf70SC84qtbBQ7Pri1bOi3aQK+8MyFGuVAH6APBQUz/AH76/tqHKs
Ys7zJ3XImkfHEF9lu1wnHGvUOd1murcyuNddMzkfQ2to3G2b6hKEsXu2hGkRhtDQEGzSYVUP2EqW
TtDfw8Ls75WZnl/xmJxUF8jZ73ZTmMGKxKXJDo0RssM3NcwqMhRY5ia/UBUXYdfxkmFWcpRtqRFH
C+6Y5qrcNxHgb41d/Lp0xbiPSWw+9/n00FQ9PkENscDRrrtny4aMiEPAqZ9r16YANZMKzVlZi+Cr
4WWe9EdZHb0oW/tJMG68GAyi07bWJpPMHTXw2kUxX2IevzGqLpi3MLS1M7tHA9dbrJooAIQz43C1
Kd6m7nTIClt5b7ilmik7co7WO0RG+XaBiHxvUneHiVr+wkOiPqIQOzvs0o5G0LcR1xtVezL7LA9W
431QltoxZJt91OHJOC0RcsFNe2H2Q/WYKZm7C8Zo2A5RMj6nYvhG6N/6FlncR9BL+JIXRrJxQF4c
CKaH90jgIidjxdY3J3u01KH9bAQWv7ZnJWdXAxRQ16BeFTs1jmgj1AuPfQ+3Oaqy8OLeOM6BGeD+
c+Mfl65s1dsy3ZAfRvNx7m9MLV6681GT7f0SQwLvRPzacFa9rYarUFHsVZs29hkH75YzT8SvJSjK
XafrNvgaOnyzBjDamQMkxf/h7LyW5DbSNn0rEzpexMKbP3b2oLw37ZsnCFJswXuPq98HWRwV1Zqg
IlYHUFoUu1AAMr/vNTysN6KRjJZ96zZ8H7KJY7azHqWuRaOgdyJr5viAd66xnoylsPAa6oSncf+B
uUuJTUM4PngOG05EVk6iJiaQPZQX/bRVlaW8SVjYNvMirsqLGOLyDtuOmWLONNSAH4zp4KmIb3hp
5GxFVWu9+OTLGxjPFyj3hPXLFwP1BW8Gcf5B5p/87ntRhF1SkD3KcFeWcoLFQI4qy9ZyR3/Lbsk7
xU6AHxKxl0ffK6QZN379pS3iH2dUyYH854wVullrZ0zlJVah6kZXIjQtytJ9Q4j5ozS18uLDJMDu
0XkRzYMmE15JRmdtT6NyS1sbaqA8sdseMX1XDa417S36uIseLPcOZ6rqLU0W4v9BfOh6U2PLC53O
ynK42HH/cxV3S2lGEsqcJ8OI0VKnl4dQgnC6GqZiO1kBiUOlFBbeIYzJEUCpZ6LxPkZDuXdt5Ik8
D1LCjsIZWFGHTVqTqAq5J2cGGM3nwYpV8kAjPGAv85ZdWdsvtTn9grJXjMWck9cFf9xqgDY3Fau9
ha832etQJDWPVjfdeq4ULGzXbVdSAe5adXDqSlreVG7XrvnJZm8poifNFLjVocAsojzC/hMh2qvh
WdEMa7PxawOSlDdYEl/VKIpJn3qwFf+UahQlIbh4U2W89bDRZpXrru7j2rBL5oGZaPMUb76uSbvL
MB3iwiaO7uUfTYIGiKiJds0LYJEWA2tR9Jdvw5y4LM658SZG3ZvrgQWOoWbJ5t5R5ASwQgsAozib
+LxKbhXwrloafc07b6nzaDjFVY/PVTMEDylYnrlqgkIdSgAMnZ8VXxSlfsH0MvhINbKhasNT11HW
aaPkbAF1b6faFaZSkvGhDb725hSDTwQn6Z/ULuoXaV7olxYJmJVahdWxUWGUqJ0+ETq7dnHHy7d+
38zt3IGiR8KMDEvnV0fRXcEHxRmm+6jYIK4LwsFI8WQRNnHZdWxMfHQUYFyplBN7j1TM3zCa5GoH
9a4Bj/cGM08MD4mzbKO28udl1WUbnlLILlahvvCnB6441HWY+7d6ZJRpOdMqmOS//et//9//83v/
P95HdiGU4mXpv9ImuWRBWlf//s20f/tXfmvefv/3b7qlsNokP+xosqNahqLL9P/+9SEAdPjv35T/
ZbMy7lwcbb/FCqubPuX5JA6GjbSiKlVbLyv7o2RoerdQMqU/Kll4qpy03t7HinY5V5/5oRK7t12u
i1HIEM966wlPlHhDAjleiGqjGOq+xHyHr5xekAnuWXPDg6h1lWs9QXsHb3Tr1VhZInl5Fh2Z2kOt
KjJ0zWyEuvQ2Xja1lr95dmBv7TGuF6KK1mA6L+0kPPR6nr81CxDVyVukkQyKRyWei0Fy1LYLh1Do
Vk+D59ROT2PdlxdFd/ON42XtTNEy6OOiMS1s6Gq+exA1QqrlpVSkYZlWTrSwi6S8ZFb79dfXRXzv
n6+LjcynbeuKaluW+tfrMuSooRCarb/VKOeAqcuu+VC2107KnoUpvJaCKUpHw1wJi/mwlV/EKHYT
MZtpdgSekn7kE2dGHIxWafD0iT6A5pVXLjntYdTs/hxlTJGSP5tkz9RR5ZWbee6F/UuMbsXoki4Q
NbDBkFGCF7+Om4d0tCHzMsaT3OoUGjpRkcuvvwzT+tuP1FJsVXU0W1EVW5OnH/FPP1IV0OPYslX8
NpZVvVL0JlnprA23hDHj57DLzrYeyl9TOyHB0hgB8Ww/PPtOLM1ER27rz2jruo/QjcNdmzjDMuoL
bPbK+hHzUSwrx9h/aOsw3t6q/pQ6EPkDmYDsupFCjGf8uIGD+WePyDEM6LlHHVZl94yDKKmSZh3v
c8Ws+0l/Gsx88blixL3d7YGzIh3I7x0oxz5PB29vwTTPbnVfw8aSb2stes1pyH0cAnn+bYYjZty7
4zBJzTmm894/PEVUdXpM/PXn6miWohmqNW2ebc386xWqZKVCzxxydysFxapLZAf3IPR/bAdCJWEG
9qVYo51Ct2wPee1A0m+z+s2q1GCvxW16DYwwvSox7p9x5+hb0XY7tDA/PD/HkHQaJ9oQt02IXbTN
WlSbwUyvXa7aBFHjejWID3fdnKRuVrRLKCEuMhjQlCNdS+tZX0roMmsRxQJEPSFSu5pHlpIfnDiH
B/NTsUZweBOO7sWVK9DuYco33sXGhnvTPIx9Ea37TgvOWRirS2Cj3TXkjlhgxBg9eS0hKnbp7ouU
d1DM+lF6j33/myQDPpdU+4De9PgEF+uh1JV6MwKMIszZRBeVWOdFlODKfOcEKDP+2ZTViByGdfKi
O2Nv3ybkhQczMwEXep9ft9AKXcJwgcTdmE2Cb6OZFdFXwioQky1Eljy5sOa60eHzqxrQfqdSZI1I
tYtiNQbOrVFUAZrru/oPIyL3683BakdTODBeOrUPhFkcvGij24O0JbkZoWAtVdpcsX0sACDRH5DA
dw+xVLd74s0Q4KmJdtMrWUP/VATUvESNfdzdx2QOi7aFqJuq+S3UvWrtZvU2kHP/2ZebfGEQez9k
o26fHPLDc20KdjfJZCgZG2+8YrIV2UN9iyE3+VG3IV9ZmsMNpi+Q+b3rYdFnQ+WcgPxD6xBnrYAb
iU7At+G5K+H7G+6Yz/UyGWaDHGJ/NQ3Waoc0axp8AeNdH0ank0+gJX8c0hQDGva61pp96qjOqjaR
T6ECLA/Z9pUYZyof8lD7Z6uO7OOQYs3eu6b/xelgfUSDwXajrYyL1aPj5mRa8KVsM4hHrh2Dj9Gl
R9JMJ7113WdiMu3MCXfkiIaT5Jayt2zxjiStCYzMKfKzJsEbQJIW6+xkLPaiLQXLidalkp+JVDx3
OdoRJTtQb8kWj8AO2M7NgEixt8wNFm1SCi5CzBNTRMnxQ4g0MX/N/VyjjSB8zM2yjP2YLzYEW7bU
R9dfWCyXl0qt8uZGNf4EyyHbG25pnitLNc9DCJru128OXfv8XNI0VVZ0R5E1XYHBrf/1udSXblJ7
nWV87V13qU0+Csp0IPLWsO2nZCBu54JN+09jYff+oiQ9/lObGN2ADttHmaSjNjLNFnVR8ntk5eUx
Ifk0akgL1s2K6HfMFtKMTqXPY08c2j4N8csQZWQVZBkhHkaJulc6sIq8di/miPbbECBEz+hZeSjq
VIo8y4wUPpuG0fWvvyexnPjL81szLc2xDdN2FFW3xTLxpzesUYS4G0tm/lXSw3RuERVaZ0WOtyhA
pvfWQMEOXbuXzLabPfFk9AumdjtEKVHOjfEcj5J78Qz9e5ebAz617F9YTlQ7Q+3l17DIZ6Ldd7Vg
QzQ0X4mqkmIRCoLjiaiddtD9vrydtlByFuS1nJxGw09Wsap0GC/EwUq1PZtnb2S9dsgbRRMo9lN7
4s31vMm+eENkLzuMgbYxuouvgZzdAMYhWqW3dtzMm9eYeLIA+n4an9IuAMNOIIXoOOyD0s4ep7zk
Ik8DfSWq0lBnZ1ipm4h4V47wsgrD22+zbdhk+SMG2WRY6upjGCRl+eurZf9tPcS71iIRZnC9DJU0
xl9/1WVRaTZZTP9r6zc4QSvZ62hW7jVMCuvUZWU3q42me+8bH/yA55iwlW3lGY2cFZbY3bvR9vHa
btRgbehJvax8kC4a+JK9Mh1sMmt7URUl0eYbKrkay9qFapReWO8g6SJz2xR4IV8QC8Qutufh0hVy
fnCVoTvkmGU814Nx9stwPCNKlD07qvFBvqM+ipo/BSnr3K/2opo0QTcvHavbltPMwmOr5o2atRa9
AbjxpZaU1cpz1GTnT5AzMJDNoZ34ROakHd/M66qrDqD2gFqKFtF3H1V0KjLiNruFtEJpqgm77zz0
zSm/l6gm+TFimw+8x/JNFFYEU2KZEEYkM1SL2mloVXsby4WcWTmDdbSQchtnhp5Zx6zUT2VmDNti
6hC9ol2pTesfLry4sD/fpioxSkORLU3W2awpnxfCHVLUbed42pdB9cpFZuYgag2pux0ifvCokTgv
WRmaK7YU4dEsbPOajAjvWggsihp58PhstDpwULbAk6lUu8xcPZilFbiaoUPKTBzQikpPtsWz36t1
icUonuM2qlOEWvpTy5J4++sf9d8e1aqhyfycNRkmrKZpyqclZKQbha0pofLFUtzXClLzseYp89Oh
71Dng++osJAbrVmCuPQR1Ei30FPXuRSJmq0itvcYKaFBaqSZuyvswNzJQGg2bTyOR7fty1WONfMF
+lk367Sh3ueBQixez6sNoGtQQvG4tN3E3erg93ailMtheyulf5b+W++97T6OxFr0D6+0v938quGY
qq3otmY40+b90yuNBdzInn0ov4RJ8pGmZ8Lz7rEPQ/MUTFgegc8x1CRaoHhkLO5tohQ1tnpQMNi6
TSjQqJmJYjhOIGKtGFbiBGKw6EDJZop+uPuBpPXwA+rdojBQ+IOP1ordHW/wb1GU+2qSahriZUcM
FNwBhFEVQA/cMLU6W0LHZGqzgkY53oaA+rpVtWmIh+bKDK3ZARnYKr2UVfKk2oa+E2ZDOBGnF082
6o2BiC4ELKriIMZmSXQbm4D3t2dG4TcbT+pXXahW0H3tRpk1fXEEKW9/8eUYe3obMB4REotNrPGm
157zxeyseg5zAXURpbMvZYwYqzp1IDZEODjz0zPIGu+cjy6im1NHOrDGq90BM3DDz45NL0/hITrC
MX/VAUT++jaxxH3wl2eAyZrGAdhqWTYgRO1zZADJylhBy/aL2YMcL6qA4BfuAstQ6qyXQne7hVFV
5safqlIHhlvW6vQoenl1495LVHjIDeMpZYkpmgcT7BQvt2+ogVovjQL+w850eS46HRUbFpdbhcPU
a2dXv+uecCcqTkZhWEfDC9R5g7LyN2DuMKq04W2sclB/uKZs08DLn0qpfBUDWimtZmYz1FfkHqO9
743xMnZ76WsdzMSATE2dRe74w97NUwefeJdX/3Rq/PSe2AeYT6xitE2vSbiRCeKlnZiE/byO64vM
0VpWwuo6TAfoPz/aylQvr+KAVMrPbWLwfa4UttVt3L1NDVFKYk3xl3N9Pn9hgQpiO6mSPX+0LPnk
wwl5jzXshaKiT7dZJVlvXYhufGW9tzUcuriVS9SaXPPdKrADh7LIAr4FV4LBCCJntEOvhJpQpeal
TXs0r2OooY5TbNucxB9CITG3ieZhFw3dP4Q+Vw5YmDRZ5784Wf1oq2Bf1Kx6cSAIHEe9th+Bs2nL
zkHcLcCN+HHwyhabO3yPQqQr5ixcQJj3zVmM7UccvOJScmGtMtZTSIaV2RjPRO/tkNVz3QnHa8zG
8WD0irZW/xRKEXonn+RP7iIrGGmPa6yYL/cmMeHT/E/VT6drYPQtCkM1Z2KukFm5ny/Bcmwn51ga
ZVa9bLtMuxi5UpPg4GO1qdRPbaJXzh31Vvr1uAzN8JUjk2NzJ4y7KeDuouhl7rPWmPqtg9i0cnAE
Ql702tNoUcp7D3AK4yJyRKMGCWJkLQaKWg6v4pC5NWIGbpDMJzTNra029HFrpRNceBrXTAe5buC3
ROr5PjW0Gumkjs28Cwd1ibrRs247w9WSx2qudG21FlVx6FOlmXWtnWzbOh+vok1JgAdLkJ5ETbTn
g7PN7Hw43psaI0Q/vwkvqWbUFyP9cBVSxVWMoxGh1uENW68P8o3exZEU/aFX/FM9WP2bUZgaaBrU
m3BI+XlUF/GkgVp5GpIcXD6MwXk4aEkxj72Ti7TZgyNL/WPlhUQbSBmuvXbsH9Vi0A4T/9B22rQg
PokHFDgXkIKMbTPJhozCy0mJHlXeEejyD1e2y/mj3CfN0lQ6dSmqgxMF13Qo5qJ2GzEUylz3VGkN
Y5kQo0csAWEvq1xprq7tA7Vl9delG2wirY2hm121FR3iEHfAPleOoU1aVl05E6NFT23JRz/OiwfF
QTy7qI3uGFm2cnIbAEmASItvMQJkCbKOr1mSpOsUPcWNIWf5M9ZfVzHgS6B61s63KilAjQ5eh1Pr
x962e2JPQ3+GApucIAPMbiMUVjJ7KdIP9xFimJenuKiZNchkXbZZLJc2UQQfa/Le6KfvLC73ioeI
vJ9Qjc3a3aZppy1RayhQ1iSgY/Vu8k1DQKeIzP47RkUAi7HUfGhHD3mcpDY3bigPPHtt6zYk5p5z
TOt3k6SyYFdc0jQZtryPExQrXhuYXpj09QgAVtmPgzNV7215onMZJ6LlCoSbM/PJ5b5h1TcXygFJ
aaG7JwPEDIvMOvsyr2WhGDAO8YOVFOoh7/iWx7xD8RnVxi+jPVGWFKk/JTIhPR0zEVVnkwrye57X
SvEF3hDoI9/J4NI0zTvUXDNOiy8jIP+1W435WlRjdZf3LvCwfig246BXKzEZSch5Bs/ttZMk5J3c
aFiKdr8KNnWoGM/5KLe7uNONhTiNUlonOSZc6KYd0gENupOxYeqwBd3+XcfGeFZYwqBoHK4YuX8R
7YoHdht8tzA26N+ifu9Pw9VakjcOhn1LMSqXjbNemaR8QUAfNTOXUOzs+vfBqJEAKGYRfmvzLrKN
Z1NurFlfV+Nb7VURbk/B8NUIPXjrpfpdC9MNaRIPEKb0RwY3MiSgcy7Ysfsz0tyrLkvKj8hLrlLf
atfRC1IY00Z/SYHNzyFMuKsoUidtX6lxN4NaZ6z1er9aumE8K9FPPDuGlLozTYEhWPKVrqLUQyU/
fFd92WGHVZTS0e0U6dhb6IBFarEXTfd2UZI7t+OPYsH5qUP3NWk58mHrsjdx6Bqjsx0HyPbokvs8
pFoMotmRLk6We1d2OPZMg8JBJpY20+vSk6H6V1KUh1DWur3WK/pZrj3jjF9INMmyLUWTOCQAbbBp
6ZsdqUgi2A1LBkdW/OcuAnAL9CUCRdIEzyh1WOeoLXhe0Wm6Uf/oaR9ZEQTPuayWC3tI8Dxy+vrY
T4dcDZF3SMuN7Kb1UbYtDlNJdIphha7lcwMS31K0fRpXxD22l+YTpB3lUKryuO+cpMBApwqfxp40
uAf44iPAN6PW3Y/W8IOZi/QU+VZvXHogxm6TIPAVqzBWZgZQ6b2lIhyrwEhrEazU2o2k15dbFVV5
/TBUqMPMrKUO3+65TjEwKHNuk9BIyucCouASYzB/bXtm8ZxqyFnyVLdwi6GqFjpGonaG6OVUDSzL
2vhoSc9F1W7aYscCM7xVUVR09vASwR9Ng5PRlI9q7n2P1Sc3GuWvQMF/D4FovvdV4c680rCe4lKt
Fplt+lfYf9kq7Hr52EtFT5B/kHfxwEWKzRyJFfx85qasNhcYttFG5r+tqQz1CVKesfDKQWGT3X5X
FL/7g1tDKuP4j5CV3SzCGuGlCAZ/WeZAhP+wUzVZRGbMHSCHpnPoCnWDzSI3QK6bL2mRarvcHYbL
VCvqnG/K89NnUMDxTFK0ERFTOXm2PB1ItCeVO9HrKCmai+jaA4mnV237DpU7Z1yJKlnjcN0R0FuO
Q5o8o0elz5JGig5OVvlnVVX+4GHYvgZ+km1yeDZLE2HKVy9zFMJ+uYwqC71O6x9Uv84e6pQniOEh
bDM1W4Ve7mEziwdq+1qjd7vM+0pei15+LKjcx2UMPotTdt2iBKb0oiOjd7Y6/afPhRSYLMUcrelX
KvaMptxWDziOZUCTCyy7IjM4eUgtLuwyqV6RS3+FmcTvM+zmZLydb/boAtSaJhlwT9a9b2AVPk3y
bZBaGrbGr6Mf3yaZdje3y9z+5nUJAhVWWD140yclqv/zJwGCq17T0ns1JU/6SIr2p0+C1bsZJXPG
s9QAJTol40WKXhzKpF79wyZvinVkIll/y8qTRlN12SRwBgDp73GeJnVzX5LhU1ihryH82UR7tUzV
l0QN30cvrM4I/6kvvhaBYK3Kp75g6dMN7kIMgouNrTFQ69sUvx52oQ6qSFQnwOQaFTqNC8cp7F7q
FmiTaBtxRiQiQVnkEUm6qXcIwnOEBc1FYVe+I/oTnLLMTTd+jM8CqzWEP4wxOHhOnM38kC1lFvSw
S5MeZ6zYfBIjvP4Vzbf2UfT72I7w2fVJ1AKFV1EyyPFucPwXu3JMBFM0duOyuXZLTZqAhPYBbin0
oKlaSWm4iaIwBG9E1YmLHnlNx9qIql6bMEPzWt379vDIg/hFtc30wYra9CFiywESk0xGm3MvzL2Q
mzdIk73oBTHSHH99BRXtc+ZhyoQ6jmwQqzFhCRmfwlmhxdOkqOyOHV4/rAkQjhrZ25EHo5sgjlVj
ph0eG0PW92aZ8qPib4Vo55JoNgfj4qbfVNkOH/Iyix4KTKy3dmTUpBFDiOUOWqIywsTrSg6k5ZDl
7Zvc8mJuEq0+e5WN2ko+bmNJbd/Gths3owGM00cc7q3QUN4YCYGdTB2HHPDht+nQQ+qtXXHrdNPZ
8gaGrGObxbHDnuRlAJ4tplf5mO1ysugYcDGsmOAUqZ6UhwT06av94zMdp4r2tpPqczHKMxD0U3g6
7sU50EQiqTksJDvs5z2RwIuKwtwlx3zB4/F2ujc5BpgYrUe0TbSJg4sVz0pHXfc2FTln5aAX5quM
ie7Bw19xk2kJem9T6d7230q/HmeFzo/zOX+WPp0lChxjDXSaXKt8rVrJXYd+EMzZoI3TLm28Kokf
r4ymzRb3Nk9pxkXbKNpSTBMdra4Wcz2x2vW9zTJsBNMGtVgZ3fgdHDjymJVicOd58tbQCGONRodS
dRXYD+i/Z3Mz9Zt3tTWewI/5gHCkJQ0QmGS7OGlFW3359e/7bwl/TWOPQFrNhIVO2Fb0/5QwSk02
OYFa++8I1QTRzrQ2lZY+QfCqP0y7WRtDpXyRPduY+6qlnQs09belP5pryP7ZIUP9fpYBHJyBsOJH
Ph0kZP0XZgQSVFTVqj79+p+sfc6aaJZjWBrBTVOzdVs3PgXOTEX2Ap+s1Jdx6BehM1ZARDjocY7n
s2XVG7bJ0ayT3R9tcm9h8Y2f3UxN9PbdSqs91D7g5goUK9IIkKeSpHv3wOvPEiORjx2aYY/SkJzN
RO7e85ILpGIps0n8BbTp3EvV41CXhDZ7HX/tLOYlbzq2gm0iPaIkDmIgSIUO36og+weohmZ/ejDx
h9uWiYiyaelkRckz/jV5BIseJEY62Q+YPDCNuMgO5Ge8ycibojUdEtXLDm4O55wA9vZTu6iKEfex
oi02MrRaYx2vv+kkn8bdq/e5mQNxB1ZTiCas3j1oiJvvfcN5hzhADKTSBwwaLM9Y2XpF7zQEJui8
hzl/EU2gtfotT9IRbVo6xUk6GRunyg70DXJ0/YOcFx1iGhcjzDil1PLb9MoG1ZZpgjiJ5Bb+DPiE
txcngWE2nCKs40SnUTXR0s07XSRK9jExQpacwBii6SBKdaVnM2SWm+WnjjRBq30mBprcKnNVQUi2
bHILOb1onPta0D5ZsTmc+EIemqRF3Ws6FP07jKno8dZvEhplkVwdRB8gFjVN60MW43ljFjVarp6v
4NmgyYdYKX6URJs4RFPvp8GiTfRWtW5tDQ91mm708r3sNAQfhvhqKHlOXPw/B9E52gjerzJ9yPei
fu+WQySNSRr0JGkd/HalUVpp05tXmQ4y+JVQaZKTPb2HgdFEx7FOz93tNQxIfoVZawNOYeqd3HyQ
4EzJJIKqECdpi0S+Gs1K9IlRQTKWW1RXBxYq07v8v32q0g7bwNV/fGqY9PLc7g0gG8k4oqCLQWOM
5N57BeIHVlrunCFu2mdR7dRBelc7ovgaAgyHtlfTc5LWX/EX1k6oyusnUTJdnR0gLhlmketsE0dA
OKIjZJ+PjURVLEX1fhAzSnRd700yyYdZo0TIpNSddAQIhBibmtorXzalo2i7H3zT8+deHsQ7osfR
Hg0vHACnkjhUkjtkM1EkaxWv0EY9h40fH0IvRQHLztOlzWVYlGFeLhNkNlCVQA+aIFcP8a35wysy
9DO6Nn2sauLW3aDKy1u1apqrg22QquluNjfSktBLkbf40THYd7rmlIbjgeBPfPTI4SF7atgzt9a1
175XzWVjVONaVDPMAWf6OETnwq+8l5IVi+LE+ms8Di2E5b/MMttLAkmG5WYdEhdQq2/czbsBcN+r
a2blOuvY/mSZn6NoGTyIASi9DTPLd81LHzjt3sgzJIR7J/8GGnQ6gZ1L9iIFOLVHWEi9NIM+zkQH
ULErkZL6uXW9HHUZBGWjFPR6YKs7McAo0KSWCLq0Nn6q+TxKXL196hw2rS4abeycy9VEwvnaLxBO
BGQVQWBjyaxt3EDVX/QKaNbUHdoRaG6T/UrSlebS9o1+N4GL4X0hPSf50r4QinO9vEgtxLMEMcPL
o61f5Qm8XKfe95n3g7Ch9u138gn5FQ+04VQWBekpIJjvlT4ulaCWzugtDA+DQ1wpB0O6iVK1f1BR
Wbw2+kH0iZZSsXLQSb45F1ViF1dd180dnor+tgo0bRXJSvY2pNVKfBdm37Rzvx6rUxIXpPAGw7h9
vQgxL9I0S98VjZsaVx552/t98Whg+CRmpkqEBFpuwEmoACpJuucsnX7wv8DVuF0I1UVkr7PR6NTw
6jjLcZHOzRJhBKlF8jLV0TatCnhykFsL51YYRAEnoVvhz65B/v8Z8/eP4Dxp1ZTTsuD+EZKnGv/w
Wlb//lbGmUqTAbnqlmY6n9/KhuHVTmI2/bOuj/Y5ipsz9h3Fu9Lgj9mi0bIW1RTZDrNUCZiVZAbn
XUMIcugWbuZJbcTXY+XzFEE8SIJSCCT+PyVJtxxWGUO4FqVbb2H+Q2oSmZK/blunlRVpSdPCIBcI
kfZ5z8PeoSpyMNRPetkhvInqrlxqysbSEeMUpXub81/axDgnO+MaOhukhKwUmjHxNiA4vWvHgshj
7Li7Vs23QzqG2lrpXWs1NLx5bnXcaVboGaOJ0sfvbVPHC60qrV3hIChqVI+hJcWsysx0G/hBwuOZ
aji033FfVC5QmTRIf8F3MYoIQLLUbJzMRLV0nywgLa85sMpVW9mleYr7tEBrLshf1Yb1R+XX+D9O
1SDPFp7mlk9eMupX7j/WfBNAZ7BwXsocHDd9dnp25MZrHyWnc0eW92C5/UrUhqhxzqJUNraMyhh+
epGF/PRMNEpm8o6Clru9DxbziVKt5GnqbayYGze8jUVj2+M6HngaLFlNcddeIBesVbr8lRCwBRIg
j3fiLwkd54HMpU7wNmif2zolwstfZOJXMIdT3qO4lVrGe54EX/1wTH4PxvBdLzOdZX/v8gO1QYBi
Dvk0DQh4TzwHRsGjrnOAzE3LpVtRrKHUIeLKKkNTzXWNf8R9YVUqTe7O70spFErxXIAdtx4bPVnZ
wVhsWY/bT6SJr5oWaF9zw41QTPS0k6b5+ckrKl5CU0fjj6ecG+vZkVNvawVluyo6HjhV+LvoJ/Xs
L8cYS3q9lidvBrdbaiz/T3HMuqJTnPyr6oSvsLxaZP1UY0ciV1qIdr71eYg98NukpbruGqtaW7kj
vfmI14gBMf5RS7XTyh366uFTGhCgmU4oe3o5t4fRPsIe1s5V3pKSmToal4QvSlbSVXUrdz8mSbEw
E8O5hB0MF3RJX6oyq5Avy71ng71B7inDa2tZ+WEodfSThnR4heYRrOpAS0Hk0xvkCKtKWD+dRG8J
58nS01dUlvpTiW0CWxJGRcE4rgdPQgypCcbXOmyiuYz9zV5Mshxv2SDd9iRVnXSxUpxkxQfDe9la
jt8uxCRMF+NF7drmFkmz6liGaLOMwwiwo5p2TUGoPd+r+ET9qBa5W+4JLf1cFb1BSchBzK0nd6Wg
8AjpJuQeHZ3Ev+G7u8BrjR9FXn3t5E9duDsFGre0/FufmCG5xlKLTBlMyDZKXdd4K/qqRLIDwTmA
qoTsIxI0rWpu42ySpnNzGV8pK9zng2s8RqP9cGuPHZOoG0hiu+7dK6vpD9FesSSZJxWCAJCW4ktS
5/XMn6Am0oBdS+Lb+tkci+4EThY/iBBZ3bYBWIM479JKa2t3K+JXY+1E3SUZs8Z2E40cXrKI4ejH
dEDGsiqw6rm1FYV5DORR2v0ErpnaPOU6AGl3eViwfAXl1obBt7LzHqzQDT7arljjVJz5szz5lmAQ
Hs7y5szO2PBnWRSiaOGNH9Xgns3S7r7hvvN9LDPlXR31HlUwBO56wt4zVOKR2XUtC0nBmB0EBDaH
95DsoqfZ2gS5pqIYJEqVVuMVZdvJXLRJJZSZmeRzjkScgwxCsEa/8w/RfZ9nd1iP+f6YLVs36WcO
MudwTSNvKZmFfmKPK8NmVZRt6oTNEdwWMnGGXz1KPmtleyzbLyjFnV0PtOJMWnhp297YTcFEahLM
JsFi8rxE2fsjyJ+J/1QPWFOYWpLN2rK3AKBxINgHTSTHs+7/MXdmvYlk2Rb+K6l+hxvzIN0u6TIa
MLYz7RyqXkKkE8c8EHPw6+93wM4yODuzuqOkRipZJk0d4HCGvddeey3bDQhEaGZVGP4OBbV66XrF
F1n4sx1+2KKTuHLjNQbxg9Xhnw5PNTxEIR10Tid/Ptf0cB6Ude8qCnJ9oiide6vE5R73KqPDmS7S
1mUg1VPFTpMHfLEUem9V96vaQoEpiKFHdZhNQmR9HtM2FAp8svbR9hE/PIyUu/LzSKkwaFWNgTI3
Brm+BtpKdd9bW+JBRBi6jpt9hLBbs/NnhTkQvgj8xYy0gD5E/DnHMCFBTYLyil/i61b8Fsi7+NrN
8vIqxYHw+Jv3/d/O/pq6RTOVaOWHHSAtbbBRum/Er54hScuBzo/Dw8MPXbUSY3p8EsqGuoLRBk+1
QkMep3Lm39VIb0aWGn2G8qMsLa0qJopBqzN6GSiDeaADtKvFd1ak4sMq/oAeWjZp7Mpa7lzP/pRH
1TgytBaPFFokkqbuZoeH8L4WOMnpD3j7BJSLaQCLUN+u8HNlqom+U79w/sC03R/HqRAoG6j5LIn8
5BpZXrjMyO7Od3u3fi/b+27seXSvSxHFB1UgTK7AmsrG1xZWkn/+858Ov1m7Rpv4ws1QwvBHDmPr
Gkdyi6SfvjmU5vSxIh4e/u3wY58RuYzoOcQi0kKcD8Wg9zkA2FimHoaQboaUwuHxXjxuCxcW0+Ex
t/jLYzfOP2tSguZXIn2R4A/HuZQ8kSAi2pno5EsQDbxQMz7AFTZmnpX5K8OM3XVliYLToMw/VmmC
+gXKvtvqaxSF6VOiwCHNc8X6OODYgzgQlWu3yZVlasbhPNpVuw9knUh8xLvoa43h5uH/kuvs1u04
rSDuOWOO1vnPkT9FP21Pokqo2aYiAQvbuq5KLKdTzAuM0qstKXMe9VTIH+xVdxWD9dED86QUbvE1
DvfTL3qFzHWAwfo49NedgjWeXNBWPNBl/7ZS2gVOSFj+7RyViCy98YO8WFT2RDUzfx5nqffBSz5E
YXmbqq62lAa6ugQtwNAlzaKxX1cwYDSaMsiatEkqdah+tZHE0cFwdNCi8TmrPsvaQJuUHfpt4Hbl
nPYT4GQ1p6Wm9LC1kJeGIN+YEt1TCEp/UWTEtRL1S7CFOave7dOPmNHZMH1QMFaob+IcZSXXkuzI
8zivPg7sPUZFLgVMeu31K6qp8ZjGysHKDO4BPVD1VpriVu9w4nJq2pF8VKRXA8mk5I5C6ijBp3UW
w0ydNA7+VJYXjR1dTme0ukmzxonU2V5/rDQlWdRALVMTfHysI2Q6AwFvx2aeEXvr1cLZ+9EVvbhw
ZfbwhkI9HSHRS0MnHmoDn7dcpNR4Qh0N53g3aiV/f98gGh0McG/sPO582nvRFFFCcwqPaTCFeJfN
OtVSRqHXULoPy91EQpAN5we0ZAaNsglTJPtqI9lNE9dJRoPBLp7ErpJ9CGADQilQ1ohYK+uSXrBQ
9iscGbwxCjftEsKxvcLBEOHzgkYyaobefUjT5DhqFSBHfN0gIe7yBTp8E/QwKeYH5WKPjj1iDdnI
aEEMgn31GEs79Rr6zFfXU+emR8xk7NIgGTl1t1uChrulG1/HqvapDQx16ZaSOQl15HuJWtxxINsl
3pFGQY3lgawuvqaZP77ecUh3HqKvFR0ZeeBk956WPeh6GS91n1K1o62Ar2+RxTK+cPYuPAtzd3zH
LS9Zp6oRfM4H0Vw2mwZTK78Yp5Qj32uQ6epcG0WeCfsh8zCAw0GPTtlgVNd1ua6M5R4axFSoec4w
9V1XkbVfeykElYFJVZwWtuvMwWVWonNtZraavsx2wac0dpq10wHKhmhmWHLuXFWd8t4iHx1xJFsL
ZEsRhVbaeznIq5vDD8VEObHdJVjweTmkq52krtSugCqnmtcZ1djbBibKpDM85PtNbGgh244bZz8q
pbW7s/RPtGmOLM9b7UCxl4N40C46u/49pn98rSkt3GiVr1GF4DpWVIyFyeghN8KfnNQ5AgnO3lLm
LZHsJFbMsT9QH6VmN1V8heula9u1lMR3Jb2LuNPDr6VJHnmMTi0nYVJhhB57UwALex65ZjpBRHli
tO7GUNT6F8eafIoZcKrRCqDqsg4ZnBaFN02XIGt2GtKP9i1GXmuJAqCxgj8ywdU8wCIoQp0J6xBn
lNClOgI8dPDhjjDYViz6BXVr/PND1pZPkv/Du8ElHMFW25YpfZ53krdQzpWa5f3NJiZGhaPKsZNO
t7XliRaarpzsNTscGQG6IVZrPamD8LEqy/a6auz9ItWs+U4yiaABsa6IVNqlM/CgP5W+OZO9HSrn
e7QNq9r7AiNJuin23k1YmDJUg9pfx5USzSt8IfTpIRnHOPHzIPWdkZIFD361u+dMtadu1sT4a0X6
PJfUz36E7WCgoSGmGSEaZgLuDiq7YrqQxKl2hjSV3XoRx4Uy9nSpHneunOMcZdLUIh7mhhFNi8Zc
uTQi4UIQj+IWb0JkI5/s0vfmul/+riR7hP6y9ENqafZSceVl4w/uUaoKPoWsoZFs2V/jFOk6tauk
FSwR7SpxOc7SQRTMdUfJV4E7zQXLtqqe9E67ZXXSk5VH065BzTR3wupakcoShqeNhYCUrcpdVa6j
GHNgw02rMeq54SiULB/UQr5Dyn9ANcHHN7Po9k8///7lN3csK1GsR9jpmmKa1tkdm6Lbae50N/mW
mFJ7V+d2htmTozVjqgz3hacQpGdgvIpYndku9d7rVvCL/hj5FIA6rEHd1GkUB0fDFOmcG482X2La
uZ18g4infE47GIa4KZn1gBa10hwAQ9DGj6raNHOYWa3WsyecZMy5R4yHc1B4LUthuAzhnVR+3dFH
z23382lS3mwTUSyF1MFeUalBnhdO5YFZtPTJ7r/JafSIDVp5Dd0hQo4tdqF1Iq1yqOYqYb6GGTEn
ZXEXXie3UzBg+MJNas18XfmKkn+1bnGXRUulG6wimvCDLpEmTVMr1/sGH82fv235DNtjapHqluik
tBTZFsXDMz6DHJJ/QQQyv/k5+0MK9Y1dNcoEpz5UNRx3t0hMA07Jvvyke1PQ7gVq4+ofqdUuuOvo
gsW4j1s7a24GdTYCrrSXhdlFo8BCzB/1/7HMsiJ2tOQHfydL085LrxBUkiZl4a5kC7EGB88/o4gn
GI4Yi9bdFxOgRmveWIBjTRkhTBJjsImbkdDFjj47gzaZmQ3yxR7F3dUOvuV05zhIl7h+fW0aHQUQ
6q70+OLhWaVBMdoF3ddEoxjo0UI4DgddNe3c1pyluuWRuKX1pAjqHe2DnT1zK3XmpXr+Xm3KmKb8
yJy2GF3NHE0LuMJtwjvdbYDD9iUNYupukmtuOXYyIj072NBJ5xW7rwNN09e7iIBsMMDvVrZw2tzR
/z4yA78DPHIe6C2zF43mP1UESrT5HILNtlugWZtdZUUJ/RaYYs4VKy8RnfVR2X2UVHxwUdRQ8xoj
qrT0FoYoTmnkp9hF+lgyetqiaNx22qD5NbYNPbm3kTG/sutqq6M9GBMFKPKVTAfZXVYQ2t3C2CEh
kiCaLp3u2lay8MrbNfKoqzV/D7yQjPVdNO7wCr9TzQE+rDvEHxvJ9pIRUP/gvZ98STQq/lg3yPEK
g0qCqUSeuM0T6tzxfZFqxpVWF/txCWYr6fIdivDCF4j2u3RfFr+4qc46aI5LWUNPwgSvttGpO+ug
qiTHZl+azjcj9z3CjzoZhebAnoVQdmay5FdUaev6xjD0+kZzZQwxA3eVRvTMc7bMWq2+r4VDH61+
DzFfys93mnLK/Tq8OwB0OnxkheK9qZ01d8qSEuXxLgu2LWaKuGBg09tI6XvWSYrNe9dcKSbGYxml
k3EG3DqL5GKkNpCTD8r72R4hq6DDh0ONZqpsFDM4CiB9fhm/T6XEnkp7T5ntRXqShI3P1x+pUy3W
sc1Lvc8lR84vPs6b886kuKDbEA5kQzHfCMyoSrPfh20Tbhu/uoU2LN/LNnT3HIbx2OGmnHRVHt2V
qKHBk6jHstLRkSZb8rjUObAHKq7eRSGnf7RWBYM2NFVIkEF9bzYPdmp97dwue3Cp+f+KLGKfRzNM
vKpQiVFVy9Y4SE4zRkP2i7jAsmA7cBG+2SOp2KTmxzIKCBWQL50ZrdKOvIGTLujZoTwELfYeteE7
M7KXiWzoi0MyVUvqelC08PWShdLglpVW5Dsy/hQjF3alWTbFWpWzRQBwOJctVwiW0FiDYpq9zJu9
NFKdYo410GMHU+x3NbQgrpT5OoidfA42HD7EdQ5sxmFaVu3nn39zZwy2w0K0NJI3S9IVuK72GV9m
H1coJ7RhsLVipZjaoeFygzu0fRfWe9XPwpXRysaUXqltN8AoqmqXg67QV3GbT+leQoC48dZqK+XX
euxl6FvLX0yM6+9Ua7DAsbAelNonmn1xg6RZYwJ70R/tiqgeA6qgfRK4u5t94vxRSRVntENSRZ/r
R4e+nlVeoUX+88/K+nnzfcP/IWhRLBapIRtnZ0LexHphuUmyjXRdmsCkbW7oBrYx2q5dc+ETZt7G
fjiBJ5Os7b17r5Xek7PbK+NQUvRZpNnu+vAjtYF2Ue5B7EGHWUm7VVBV4XtOXmeRWcXvWDC31wPg
XquMp/4gv8FQuUWoAniU7sYbjfd2pyE45LO2rmzNxdM+Gmh3LeW+mzD53TcX3NMRbpb4OKBqkNjq
SM8s2l0l9ePOqKYONXo11OQVpuRw+ctaQmkXl7AK3kxCe3xmcjWCe105buCNK0xDRoWbiOIHKdb+
gx4no04zBpiaxEil0KBzi+xDcl0K1SM3tndY2CMIDpeGN6ZXg0+DLtpNKFHcwl9Mb5T2oSz3/hUp
pwtOb9DUHScZLsN1NIYIroz36kdCQiieRbOtjGpl73K8fLh8EAMfUVQMbyPC6NEeQus0wPFkFAsd
fkPPsSreJTfE7PbKMlJ/RRErHZWhpl/JntMuO6t7av1KoeqQyEtHOLo6SrL1qh1SF+CYI0wD2usM
lw5nhy9libZfy8k+04m6aJED8JAQ9xFQqKYLBK6uzRHWM6u2zhEVC6JPhpbjaSkceBULzA3OEL0x
8qrwumKt1U8U6MvbiGBohIzIAq23Zq45efgJov/SycGI0+6rFQ3ca07w3ax1UfXOodaNgg7tCLBx
aaWLH3RIj3Boza5dJ/uKRtE2pw/8Sk71G4SdtQ9aVbVXJmqqDbq0t4oPpbLV48ekyteagSp9abl3
DT5bd4iljgs5/oBzRPpkulztxg3Yvvk5kffGqKP0sEok5abVZeW+k715Z2XhXUOOieZZV15xLIFv
N16DhZBHJy18vSvDB/pHnpTYIovtaUBksoLx3q3dCqhqb9nFnYv/2S8ievNNVmEasq7qXIamLcM3
PDuHa5wpWXVatTWwjxmHXkcUF9OXZdkVZygR0K1l7ViQxUzByz0bBS6CJ4bsTjyMGeeGv3+MW1+f
RyGC84GO8PgfoB7mCJksexEGAqEic+I6v8YhkmYQpPA44tw1vRmj0Ega3F8cY6SotEm7TWdNZLdD
vj9uumup+COMkisV0ucHJAJSDASTao0GiT4LUvnpoJpD18gc7xJ1obfUgJAvC3+Pizqa0DrGLVJ5
pCG8VhP7+oyeGGVO8wC9oa6frhpEtULh95kUeXVfBYo83tcPMZUvdNfaYColSCh5+2TbWjCNjLYu
565DQSkUS9jJ/Zs6qLu1b+h35T7LjznM/5yoxhUHFbnHFFkxyGDl2cPfrqYfpv8r/o/vzzh9/m/z
bXqzibfFT5+0vp89nD/hZFBe9vltTTbl5uTBNCn9sntfbfPuw7aoovLnfz1+AFTxxEAHObyH9M0Q
f+lJL/J6Px7o3fbwvh66bPvPf2y+xX4y8Ysy9x/Lfzz/SVD8FRS79Vd31PexDp/nZ2NEGz529Y3B
VXsIxUKDRifZBntD406L0sR9/jNlL2No6DosT9MwDEkWdAy0AV/N57+ahp9/wpfZPi6X7+/8ZDp/
9gmOE3SYBbjxBF7fBQu/j/VvzIImD1Ed49JWTLAXmQbL01mw7aElw1EGASaS4Ypnlv4rs/CYVkkp
1ir7NzlZCxrBxl+Zg7MRTlaCRowtky+SuVi6yHherwTbGtqWTepuSCTwkvY86Re0EmRJ4nv7K5Nw
tqVeTYIyZJ3rYCuWpJqUepjV15NgGUNLk9C5BJ2UDNjrl7cdZPp9es6CZg4hdWuWrAOAMakCpn09
C8zL0NB0EdQf5kA5nkKXtBRs/bhFz86Xf+NMULUhy91GSAR5ItVQhY7O60mwlaGmYhfEFJCUHpfK
f+VMOFvMf56Msq31vh60IUCoBAwqpKIkU2yw15PAoThkCRiiKcIGCpGOS++CVoKqGQId6XcqcEkq
qsmZQCcF56N6vh/ELJgWT6Fzk+1yeaeCTkGl7ySYw4NuFKmohI/iDyIFDgUZ4By2EQxOlEMPL3hB
S8E0hKRov5XAJYjCHbUJZO5+tBIkfahrxAcoBdIujV3lpU2Chf5V30mwh5KEiq5gQfCFH6Kh14eC
qQ81GJ7UKFgPom3x0uaAVFABiOq1EjRtSKhIFQZgD3DvzZlgKhyMClKIRIy2gMAubhZAgURhqdcs
qNaQLjgTOTGdi5KPeX5JWkNOTS5Q0GiNu9S6vEPBtI/v6T+PFET2QMma5IhMBHDaYG2d7AeCSlB4
SZPRnhaKaxd3KNiyCmbSdyVw7/EF2yA8x+V+MgeElCwDg31CCkFz7cUFCmTTNqXgXpOgqUPUBzn3
WfO6jBzq+UoQK8XUuUHQ3jS5HS5uJcio+fdNojgaqXdIKrekjAIBJerT/SDLGpgC5yaAg2UKGcrD
tF9QpCBS/b4XhMLRaCs6mfLLtj+dBYv8wUR3lSq5hgyneXk7AqljIQzZa0eoXIMUwYQqJ/cEydLZ
jrDUIa1gOvuBZIug8vJCZ8p3Su9zQSFsJEfi8wO0Qbc6w1ZA14ZosnKHqoDUZFPHLXhJO4Laa+97
UhrKMtKKqJib1KZZEWc7wh5yhdL6ZUqSwODk4xa8rFmw+p4LIK4UIYCXOP3QEABuOpsFYwj/1aTN
hgIiscTlxY3Af3/DhpDIENjyksyFeQATX4cLNscCO8ag5C+ChQvMIfhyBDut3+HIricyRqcY6EBs
Cab19SxYOksB4EXSOSNFTn154QL+v33DBVUa2mCunIGkCfDqzbNjwZaHoNGiaQG2jX6J6ArbWTBV
e60FTR+qXABATM/Q8hnGZNhDBWgJncwDzHaB+SQbtXcWoUlDwiVgBQO+iHLEE092BKkU5U/ZpqEV
cJr79NJCR4EX970iNGOoarbogv6z1PJ6FmxtyJKjPmFBPBOg7DGNv6CLUpG03ncE2AKoAstAEIFV
Fv/ZjjCNoUm0hInBIdW6QGxBHNx9T0dNISgiryY6hDkrcuvTO8IkpaQCQeP/IW4Elbu8HSHbfXFX
UkqLDyjTg6UYP4AcuSlBYEilbI5IETle3iyQ+vReCxIlKVa7uCot4nEdEOX1uWCaQ0vlYBSkVG7L
SzwXWMV9T0dSSpOQEDhJQM/im349BxZVCKaau8iUuEQusEyNRFPvG4KzEXSJtYCY1yFAPo+ZBLjA
GqGOzRF6iTETZSLRedEvZiKhZL2b6IRAglTfoM8mOJMJJCtpooh9ibkUs9AbaKJQTYqksiXIqA/o
6+mOQFpvCOeNXBLGwqFUcXE3BKlu30oE9yTIApQEkHb06H5UlIKcKxLKi90RQAF94TZKEXxAYFeV
O4KFfw40ES1oxCScQIes+wLzaqgWct+1oFKEBWfSFSBmweA4B5pMgCa4znBbyF7FNXlxQBOzIDpK
+p2OJtAqKskGJ+CPKpTQpajT2proEmHODwQXXvCSsgjeW9+YSawFCtE2d6Fo3n8TP9tgMBKxJYnE
MWS6vLWgEf/3XQsqp6NFtASFg7DxgB68jpqA+gGgLQqY/CbCpuPVfEFrgWZH0S3aa0eozAL3Awcg
iaOgJpxFTZaIr2E6QZEQkeMFno5iFnjTvWaBXAp/XbowAVBQ4gJkPY8XpCFIjk7Jhr9Rs704jEUl
jul9OhIbwuxDbk5MweGrfr0hSCOQ0DOBp7lLIbteHnGBKOc5y/3PmQscjtTqJdFK/J2zdTILAoji
44NK6gJmury0Guy8P8mRoIi2Qur2VH01GOCn+wHyt8pkw4KU2BKXiMKrOgbvfU8FogXWOluBWoPI
KbkHXy+F4w0BBgPR8bBnLu+G0JET7zkLKtEATQDfE0rB2no9C6Y1JJSAKII2wDGnPLzgJd2TlIv6
3hCgCwZiLVTj4f4eYJbTWeCeNGC3EFwfqlL/Vi3iL0zV9wYadNyib1PRCuNvi1dNOr98wkvvydsB
XrfPwL45eaJotzkOfeRQi8e/nbCrD8Hxqz++BMuH13n+358/4NuXPnmtl0/18o9X/jbf5I9ed/hD
9/w2RfPTP//xf9Hm6ybevG73OLY6/PlO3nQJfY8QfjFwEZ6NKwpZvcfN/X2anA584KL3HzjcJMWm
eHmLov8HpgBnX9+Rx5vIf0rzxD9510fadO+xEUfPN9/Sl3cp3vWRi9x/ZJqJH0sfkZuTwQ+cxr6D
T7bRptnk29cjH9nDvUd+bmZ7lz69G6PYHX89nfYjHbHvqyBFlfvfTr7PZ15X35FpS8zd07f8zJXq
O/IVM+77r2ecc1YUOfsOvPi28U4W4DPRr/e4EdKESBa+vMPDjjxyhXoPjcLO5uwUAdwiLuk9ctqc
Losjo6XvsKu3Z9ORYt17YAaoHsPu5ZMfJvnIP+k79HVa+cWbaT6yOvqOvUag+eT0eOZJ9B8X7+dN
8u31dDwXnPsPXRSbR68qtmV5sqafS7m9x/cfPd/dnLZuyof6aP+huQuQ4jlZ2c9shP5jF4XPf1l2
cjYBmYlq3t8xelrl50MLVLb30CmuGqdnCIQB0SDZd+Sb7dd8cxY90TYrwJT+Q9eb03sLCEJ0evcf
uHl3tYmzwvNPr3XGF9yzv2P85TYvtt3LWOKkeq70/R2Dr7et/3hyjT0X0P6OwX9P8/DsfQvctffQ
aV5678abPOWmPN2cx1LH3/MCEyRIz/b+sYbQd/hbzz+d8SPNq/ewYUREcprVgDoIvL/30PkW/8aX
cQ5L8Aih9x34bpskRRfVm7M0QTlyO/oO/8FLv23fLYo3d9uxMNh3+Pu0+hcL8Rlb/3te4O1CfAat
+w7/wOxvi2J7ElI8o6D9x25Ps8pnXLHvuB/Ljfd6IT53I/cd9tM2j7nZTkY+9jT2Htknszlb3shx
CmCt79CfN9w7SI+ebs1n7LL34NuifPfpR2/+iIf1Ht8vHtOk8E+Olec6RO+xuxSFF/dlhsWB9dx0
8vORf4Q0fa/fvsWfXiRXfvS/nYJr4hmP0XaT//b/AAAA//8=</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State wise Sales</cx:v>
        </cx:txData>
      </cx:tx>
      <cx:txPr>
        <a:bodyPr spcFirstLastPara="1" vertOverflow="ellipsis" horzOverflow="overflow" wrap="square" lIns="0" tIns="0" rIns="0" bIns="0" anchor="ctr" anchorCtr="1"/>
        <a:lstStyle/>
        <a:p>
          <a:pPr algn="ctr" rtl="0">
            <a:defRPr/>
          </a:pPr>
          <a:r>
            <a:rPr lang="en-US" sz="1400" b="0" i="0" u="none" strike="noStrike" baseline="0">
              <a:solidFill>
                <a:schemeClr val="tx1"/>
              </a:solidFill>
              <a:latin typeface="Times New Roman" panose="02020603050405020304" pitchFamily="18" charset="0"/>
              <a:cs typeface="Times New Roman" panose="02020603050405020304" pitchFamily="18" charset="0"/>
            </a:rPr>
            <a:t>State wise Sales</a:t>
          </a:r>
        </a:p>
      </cx:txPr>
    </cx:title>
    <cx:plotArea>
      <cx:plotAreaRegion>
        <cx:series layoutId="regionMap" uniqueId="{4CFFBD82-4921-4124-B7D4-58078DC92372}">
          <cx:tx>
            <cx:txData>
              <cx:f>_xlchart.v5.6</cx:f>
              <cx:v>Sum of Sales</cx:v>
            </cx:txData>
          </cx:tx>
          <cx:dataId val="0"/>
          <cx:layoutPr>
            <cx:geography cultureLanguage="en-US" cultureRegion="IN" attribution="Powered by Bing">
              <cx:geoCache provider="{E9337A44-BEBE-4D9F-B70C-5C5E7DAFC167}">
                <cx:binary>1H1pb9u4t/dXKfr6UYYSSVH8484FRt7ieMnWNGnfCG6SkaiN2rdPf4/oJLZVd5qLycUDAwUrHh7K
lH4iz0rmvx6b/zyGz5vsUxOFcf6fx+bPz15RJP/544/80XuONvlZJB4zmcu/i7NHGf0h//5bPD7/
8ZRtahG7fxhIJ388epuseG4+//d/wd3cZ7mUj5tCyPi6fM7am+e8DIv8H9qONn3aPEUiHou8yMRj
of/5+a9w82MTbT5/eo4LUbRf2uT5z88HTJ8//TG81U8/+ymEkRXlE/TFxhkzTYoMbCHMdMTJ50+h
jN2XZs0yzyyCMOI6wcg0CTJff3u9iaD/OwakhrN5esqe8xweSP2/1/Fg9EBffv70KMu46F+aC+/v
z893sSienz7dFpviOf/8SeRytGUYyf4R7m7VM/9x+Nr/+78GBHgLA8oeMsNX9rumn4BZylLkYhN/
JDTojAM0OmLMYIgiZh1Cw/Uzi+ocUcswGMV8CM27hnQcnL2uA3iWf50kPH9lopMfCg45MzhGjGNm
GgZiCB+Co+v6GUwXk1OGOSMm4oN58/sBHYfm7UkGwPz1/SSB+fLcbGBOf9hypp8RE2YDNRA2CEPs
EBXOzzDGsJwxhEwL03612/70djX77WiOY/LSbYDIl4eTRGQts8L7NNpkMhQfOmPoGSxSmBpENzk3
dGuwnDF+plsUM44MCwN8unGIzfvHdRykYf8BWuvRSaL1VxZs4vxDpxA5s3gPENGZgU1sDHDixhnB
lmVS09RNY6sx7M+h94zoOEK7ngNs/ro5SWzuN7kH6mEh49cv+d/ra4SdEV03uGkRQiyDGDBL9vU1
3UBnlJqGaTKLQMFhBdxH531jOo7Pft8BQvenqRZcBuHGkx+qT8MqZxkmt0ApQzCHrIE+zdkZRRbM
G0MHvp9XufeM6Dg6u54DbC4XJzl7RptQ/C2zWHykSs3ODAoaNTLA4iEElrjB7NH5makzamCdY1AP
MKx9+7PnfWM6js9+3wFCo9OcPV+e4xhsuufn15f075c3TMHcxIDPHgD7yxuYoxjaiYVAse5nD339
7VcF7h1DOo7P3tMM4PmyPskJdOkJ+fp2/j0yBIHgwYjqJqKGsTVoDpABRwIIJp0zi1HOQD14/e0t
Mr8bzXFQtr0GeFyenyQeq03Whpv46fW9/HtMsHXGqQFwGIxtdebD5YyZZwwBJoCGjk2mVO795ew9
IzqOy67nAJvV+CSxmT3LzP1QSWOcmcQCW9O0LNLPhoGeZuEzUOAoBVA4B0E0dN68Y0DHkXnrOABm
dpoy5tX3+Un+/WkkwzL68aEowQRCJswLDmARzECa7K9pjJ0hMIJMCtKo17X1gRPnfzu444gdv8sA
vvFpmqcAmcw2Tx8oh/o1j1uUGMyiJswgPFThEGjghFk6Jjq4gRgeuHjeM6LjOO16DrAZXZ7kmjeS
oCs9FuKxLD5OJBH9DDyeFIF1Y0LMAA3XPQZqArZAg9OxpR/xwL1zUL9CaO+JhiB9OUmQxs/hpt5k
H6li8zOELNCce2WOUZgpg0WPggsVPNZgxeognfo1cV9neM+AjqOz6zmAZjw5SWjuWwnBOff19fx7
dY4YsLSBXQPagmUiDKr2ITIQCQLfjk4N0MN18DFQiDnsQ/OOAR1H5q3jAJj7bycJzGqT55tHr8yf
i+IDYwsAj05BWQAEIN7bKwyH8DBY+sAnyg3wvgE2P9mm7x7WcZAG3QdQrU5TvZuCeiCeNq/f8b+f
Q4Z1RrhBrZ2AOQTJAu81A4NJx4xQHRa4gUr3jgEdh+et4wCY6WnGs7fRkvEmkMUHotN7ryE+B2Ft
DnbPMeUNvAwmJwZHuqnrKvawv8K9d1THITrsPcBpPT7JtW7+BA7sj5s+hJxhiyMM6rVuEHDDDdY4
XSdnJoRNAR1uMVDjBuGF3w7nODIv3QaQzE8Tkrti430cIhhC1gYGnRlxSz9m7/SJBswCFg5y6ecs
kN+N5jgg214DPO6+nOQUWYk87/8lifhAWMCOgRg2uAd6Dbp3Q+87DiwII4DLhwAqCPylsKS9/vLW
GfrOIR3H5qDzAKLV7YlC9OgJd/ORcVKIYoMepjPQBswjVo5FwQ4Frygk8Cg5NAwkrMTvR/QreF57
DrGZnyQ28xDyQKT4SEUanYFsh8wpzBjvQ9mDDAOYPeA+YCaDLB1dadKHs+c9IzqOza7nAJv5aWpp
8/jpg3MO+RkHyY4wyHfcO64HJijE3wxLZ5xjvc8FHc6ad4znF8C8PsgQl9MMvc1l/ZFas3GGwCED
cQIE1udWmuxLGw6xBHAcgN6snNQ/uWx+N5pfQKKeYYjHaZqZi4/OkQIrE2aHQSH81ud49HkCB4hY
oEb3oQNmcBBAPwXefj+e45i89hugsjhNqb9+rj+tnhvx+IEGDCZnEKfB8MpBrKioziEyOjLPdAQp
7SZksysT9FC2vG9Mx9HZ7ztAaL06Sdm/AOO7fAza13f07/0zGFyYMCswuMe20n+QoQt6mQGi3wCl
mZA+BQcM0H0PwHtGdBydXc8BNotvJ4nNaiPiDwwLEHqGwbUMZubLTg/9cOKY/AzS1UDEbLPZVax0
H5jfDuc4Ki/dBpCsTjMisBJ99tHHesz6hCfImmYmIqCXKUvyQNKQM9DXYOeOZTG1DQFgO4DlPUP6
BTS7rkN4TlMru5Xl/01mO4YsAgwxabD2e5fyT/YMgoxq2CdiYb33Bfykn71/XMeBGvYfoHU7Os31
DXw2sszE6/f8AbIHtDLIiAbPzDabY4hTn9kOiVTgS7Mgq+pnV1rvePndiI4jtOs5wGZ1mqkDKxkX
H7rXDQIDCGNi6ZA6yBHImYH0gW0GkE8FmdMIQmxHDM93DOgXyLw+yRCY0/R1rp9/ZJs82HzcpOkT
OkBhg3AA7KaC7YZ90PlAAPEzCza7wfpnADqwSXEggN4zouPQ7HoOsFmfpnawfq42Hxnq7CMDkAIF
lg7i4K45ksxugheaEkgbME0TMnIGGbm/H8+vcNk+xxCVrycpZnqj7XwTJbBV5yOzbAg+M8FXA1lq
8OL75NtB/mefLMAgUdqCDFDGIEttYOe8e1i/wujgqYZQnWYCdf9OLp6z/PkD7VFIa4dMNJD6kHID
2z5+8uQwiHcyiFYj0kulnz2e7xvTr0F6fZ4hQhcnOZnun/Pi01cBqdQfu23HAuEP+0YJgi3XKuJ2
KIMsBLt2wGUNHlC1a2eYs/buYR3HadB9ANX96a5732QWfKCmAOlrYAFB8KDPe99qAvuaAqOAEuq9
1MfV634q/W5ExwHa9Rxgsz4N187jP553sTXnt+bPAef/9qgPDmECCnoCodwwII1tENvhkFkNmxEg
73Pnath3JQyO4fj1sI6DNOh+8CSnccbHZfbsfuheXvAbwE5q3YA9iRZsNhxuP9ju5bUgkxqu+jSC
QbLN78dzHInXfoPJcnmau6yvYBdi3obV5kNFDugFED6ADEE4fcWyEMBzKHJga4gFegMoeMTcbuR9
XUi3GR7vHdVxhA57D3C6+uskdYMbD07r+TTPP3YLHJinIE/AOgXfGmRAQdrgACdoB8cc6OAqcvqT
7+29ozqO02HvAU4385PE6VZ5ST888xPicqCh9QKI6b0TbjCfYE/2mQE7EmC/HLTBnivAcV/4vHdU
x3E67D3A6XZ8kjh9fc4icF69vqZ/7x6F3E/w8MCpBZDeeSw5F7bumJBSZXFw9PCX3XL7EL1jQMfR
ees4AObrafrg/g/sHwiagv/tzUYdKgoM7CMIDsG0gcTpIzmg7xnRL6B5s+WG2JymELoX+aOMc/Gx
mYbghHs5bWUb3Nm3eiCZjYH7B1J3QEZB/K4POuzPmneN6Dg4e10H6Nz/fxI9vz5g7+0MwvGm2EzU
4YV7Z+z9c6t6ejhRcdD15TUeNYy2b3j+9OdnOOZjz07qb3Hw+gdWyaDf8yYv/vysmeYZh9MmIDSh
knn66VeDp+PPz5DhAzYVAXEGC2efyghSLe7Pz/rzMzj4MGjs6gAllR+c93IVuoCVhQ1wpHOY0XBa
gsHeToy8kmELBsbby3ipf4rL6EqKuMjhuEYdnibZ8vVP139PYByA/xcb4KYCJzx8Xsnj5gY2pgG7
/v9C3c9ivQ7oc4rlisYI3zVpaIwTr+MzvTKNu5qkxjjqMj5TrcjS9G2rkcV42xqGwUvrsb7qVor5
WF+db4QrvbFbJelCFVYYpom9q/OmTResLwY03+2SV0YtX5px0Zy7pMuWuyJM+H5VkEhbyOCcpxzf
u0kYLbHJ3ZHWV9M2RpO69tjMMFNyb7DiKYiL+tJtOlv3vIlkmT8Nurr9TpN0FBc6v6/cZkq5XxSO
jVhHxqHTOYu2TZ2FujIT7ixixzUze1cPHB1fVJVvBy1yJ4Q5rV1k2HfHVt3piybUWTqFlDF9oeqe
WV5q0kE/kkD4561P4qXfeXIZ9oXnNGwUooSMBg2qqgpTZHIZJIGW2+oyOeduHSxVW9g02sT1Gn/i
um01bXBnrf08q6Zu4lhrr7/qmqaxM07lONFnMsf5V45S7aoIZTALNE/aTVLJddUXjhZAwdLWpklc
20VRu2Vik8iMxknq8hkuirXuFt3aTTRyq0PC8MSoHHeaNRm99dykXrlJfpdGkTNGHqLVTRD4+UXj
jWC7Y35TorC4geeozmMhxJamGvq5YnPhu3NVNTvDvfmnTupGIa3OcSblvG6wTG0qynZRW8F+oWiJ
wZq9BkWrSHL3grmF161fnRO9Di8zLLxbx9HoLCemPsqI6d02eavbVZ03Y9+oi1kaFHgBq3x5kbC6
Orf0VKxp45uT2OrkjdFYeES1wLsPQhbbdcOrRRKnaCyNJhz5de5/VVfh21Vea2JL210xbBjnfuiZ
Ez3MxEhnMZ1xzym9karXcUVnbsTd80pvy3HVeamt5bV3y5ogPu+yKj13G2TdJHmV2ZUW+U9eU0+K
1Iu+F06rjz2iiRUtDGfp4oCMnaJ1prIk1I4Sx9Vt8OpRGz56OU1CQ6691pNrxDK5bvsiZTW1G54l
U9WQWa2nw7yBFs0rqG2lySMrm1XqhN8NP6q9UcJT7aKvxnFVeSPJOu0Cl/I7TE94oLdqFpPsOu/m
Ou6iRUcLnNokIPrCj8PAHRewQ22C6y7bErftfq7/MJPIO2cRFRPpaeaorDTfmlHtUSuiZhUwB6+j
ho8sn4Xd1yqsQxulwrVi23KL0NZp0touDdor3tFmW8RkDD3EPsVtLFumWTdzCLA2YTNqiNHOQuaK
a+lIwzbaLHoUtXve+GVzT/NszeJ0FvTriCpg1XMWtF9HVDVSi8muDgBeOl0sbJbp/rKo9GjlZYSN
Qdx0D66DlmZumE+e6G5JR8V9ZPF6gqjjL2WXRSvB+QtrFXdLn0Tyfk8UHpEukJU/kC4ccQNsNpOo
LXsG6qXPnnRheiRKz/Ss58AU4VzwwA9tg4vkQktMeVEEBtTV5bA+ZN2r/3Q57Ju3XTDSioZMCO7Q
XZm6Nyltm8tICP9O1iMnyqORI1tnEvYwq0I3OwJrWBQs47DY0iNDethWrVbfo9EyZ6L4dt3eeuzo
1OhcbKsev/+NNM5WaVzHt62VBXZeyfpaGFm2dEzPH1OzSDZuUF24DXa/RlwTc2I50dTNrGRTLQrh
Bps8kvkUjpG2zs0wyL9qWjSP/MCuu+K2cbv4SjMLehN55cptWfnQUuqdd5AhMdFZUT7EVRrZUZZ7
lxHN3fPMZfpIz/TI5lnrfa+cvB1FCDXLKrba2yhIr1hPz63Gm6Coc+apoPF9V6KRopfcZ9O28I2Z
EwXed724rNuGPThtrJ1XZUYmiuxWZF74ibhzuVUsCtIFY6d2xXds+OPffH0WxEgPdBsOgVFY8SAo
h0HDgU/x8OvrfGzlkMcrnnw9wIEYgejyUdB9J6gzR3VrgM6QOPim7CwQ5bL9jkJujjS3yJdd3uIb
z9XuW5iwU72W/rgNnWCZYRQsoyR7uVI0zYqugrhzzwd0xduUZpPbim/X7JvpVYYzeONHbqdoKPdn
iVdeM0rkpCnLeomKiC6DzPInkezch8L0L1k/ualDr1JIeblXrIZHXlirzthjlSxkT1LDV34S6fem
08qJnujeOPMKl3i2RrQuia+ssp7DlJzWPvFdu79CIQlc2y29l6vD1iGf1ohpE0joccgnrVy/MLKS
jKyYo6XWdvsFT/S5j81sPqDveAMnQUtVNalcFk3knIugbUt7x7Lrq2hUxpdGHTbnqqtqVPRht4ij
Gy0w6nEjg6nThe0XEJ7+SLf07MFsC2GLwqp/uEmx6gLXc20/KGwhtFLYkUjsgvLsRhdRNtJofKf7
jX9peMi4e6t13MV3QqR3RhX5l3pf69tUzQBJteN8V7+u/4W3u+x+z4VfULW3tt3v9W272tvIaByy
eZCI0vZ14a2sxCWjhhpyHDHirhRNXe2KQDW4IRmZevPCd4zZaxwH8gfeTpk/IkcYBCr2JzLYTn1y
F9gnvQewN3oOJ3LjCc3wMqw9CR/dFl1mXVvM91d54FQjNaNBJXgsY2xdg+ojVukb3QJ6/kavOlGP
ZGq0vQrx2DDB9/gVHbvsMXQ2IuM3vAi70obJrS+dt692e9XTUJenE1+YxOZejoCx/6hVsyrU16au
FCNsaCe2iQncURG3N7d0Jx6lnYfGmgSlOA2DxI4rHi/SXimOJEYzD2ExVlUUW+F1ofvbmuw5sOMm
tmgiuRD0e1eEI8tp6SJMi/yyNupkVIggekypN/Ids/kegZo82XGY9MmhF3llmXOGcWAXuglK1q6e
4N9oA32+0BDF3tiFcBX4CCHneIBiUraSwRpkPWluqFPNpnpqTJRhKPVZWBraF1UJgvOaJtqXRJjy
VrSbKmILJ/fdlWlmoBW+VRMHwYD92tm2csGya+62YwTyhnapscQkdM/zBBlL2l/hnqauFG3XKhNH
m+341FUt6hs97sSyZhxsEGI00yLN8sugc18K1SBL3oBR+EpTLB0I2ZFqSGjYUDvr+8FZUy+3UdyK
kQctt/95ppg/zxQGxiFs5IJdqf25/j0GewqXSyuhocbDTzQu3FEuhL4s3wozF/ClqnpRENAOE3eC
C5Ff7EhpDMCEosKTTlCy1kRA1kEe2j728hVpS7I2+kLRhU/CCW91Mho0qNaGh2DZGmJSlFwr5rIT
LFwjWfljYUQPaSP0OZU0v8ybMr/E/VVPl8Rsz7e8gU+CS1IGi4pUxl1nSH7FmFhkdYLvcNBaV31b
iqy9tryvEVJ/kTJsJ9LQ0nleJ/5CXfl1+3IVvl3tWndXbs38RWDk2eyfsYGMkp8mgAVO2D7ghyDh
G7bjHYLjMc8J/RZlT0ERdzmZsIRPM6/VVqGVXiVaU81VbUtiutPZWVy2YxeOXBiF23rPrdr9QLQX
NcvmbWxpKxx5tJq1XO7dRjUoXgFbzceFrAvbSTJ/5MtO+0aN+EYmme7a4CBpCwb/u/iqMeL0e+0k
7igsYnSLvK6ZxFJzVmmC/Lkh4nRumR5eBSA0J3rtZ7c4iv1Rm3vu9/6OXsBQf0fiuMGNhb1sRrQE
20WdRo+QITVLm7p9EFXkTDqN1Rd6aDpXiiPMzHod+r5vF+pz7T/PhpRoydQ3W6dtYlPshtPyrWXH
KI0yHGO3ikdxjfNr3kg7TBvvlqTcuzXq0hgLbuVTRXvjKJo0GOuNc5P29iPtvHhqOI4Y531V0UTI
omnKQfdjyuJ03+oxWGrXilHRNO77407382vVsLtXpAzX2CC2nmvFBUm9SVpY8bp0G7CH+ytmRHKd
0Jgu9NSdDOiKQzX2PRXrrhPte2Z9z7fbKg5FV2yGaLa3VaRB98Pb5lz+RmZbP33s1IAzjiAzoT/J
ANLhB6t9YQrkt0HswPaweAzbHkxpl10KFjoCMx2OSYoWqppSR7dp5ndj2YFNaKvmAaNveYyNtuyK
qenvoTh37OqWqqpuaSX0MjRwNBV+0a4FwYlhF05YrpOFonQ1bteBIrPEd6ZujRo7BKFu2Lt28NqW
NmNhMOt00a63zS930cGLZGdZRCfSnSSZVRbgMSmzpe7LNBqrS1XkWugsIneiKqgm2XKPecfW9i0e
RM4WWjiBsyjgdoq0vXRKAQKIYWfq5KFc5XHcThPQ2W0GvreVoqmCgmehsdWlVbNlgtpsbnqF90Lb
MXq8eLmDovGEckgp/CelDbZ9DZc7yhEB8wvsf1ihYEPr4XLn8s6nPCm0H0EeTArwXWBby6x0rMuy
GSsZsZMlVsWbtfVdEUScAKuSKW2E03HQdS/8iqZ6dqJr1tUjrCT9XXsptb3X4f23Pyp89jeDjyBo
ovw66ouK3XiIpFdbnaFXHMAE31FcKwquEn9JSmPUAC7XQRHSW65V7jgnksxch9PbuDP9hZkaqa1a
G72ht30H4sA6oEjgcYUOdWeHeR7PlG6j8aAcw5yR56rqRmk5NkJdnqPeme45r63K875rVZ531Yp6
5kFfPUDxnYzqaN4lzd9Oa0RXHvLibaG51VOXBPpckVRjaYXV3DeyvyM9j69CZHTjhhsYngQCxuXU
x+646jVHv8qDUWu09DJtUblgOU0mNHfc7znTRpnj4Yeuc8aum8qZ05TeGISLd1ul2LvVg2bC3UK7
VKRGNBIU2cQb19QHGVfWxoQXZTz1NFGNqC75ZQqb1y5Zf5VQ17XBmxLOdw1NwMkq1bqRYtvR1U3K
Iq72GsBX2NkYaaBsCId0iypLwbsRgDbnJ/IKaeZj0bLmoa1kPGU6bWdmkrQPTikvzdKqbwLP+81C
yCCGc6D2glcMEYLguLB+/wM2Bz6wsnasDKVd86PJwNOP7LjRYtskDV2BnnYtaeQkI1aQv3Hl8UXn
o+oW3Lb5ecCieqSqqqiSL2bcpTeqYgj4bmAvkjNVVU+P6cr16bWqlU5c3VbC+TsI03JhVFqyBt8q
2fq52labyLrWFsqHtfVVhRb3pl4VBqMdH1ZeLF46k5TTsRZeKCUs4qApB0mIxkrvkodV3vJoXLBk
CmEvusKhvFXOfVUkQXTlVlmyVjUHIJiEsOVtso0G+Jm545d6i0cVKKgXxG/wWF1FZmN9SdtsWfd+
GkUnbUAueOFYXworGdJxjUAd8kU2qnXkOr/T5GgfFQOVEaJrKmoGJ5X3R1zC6cx9IgMB/+bh0mal
Rl60uSl/5G1tjWPHyeZFVK79pg1au4m9ZuXKrFmpKxnE+dzM8jXYczm9UMx9Naodv7U5vglRyFZc
iug84dy7KLQ6WjG/MycsjppbkCzczoSINixqFkGZ5KBghZbNqsB4Ym3r2zGiawN8gitw4sfg4bJa
iCuBRpJ2yLJsM2zjq5gFNmfdrIwcw/YqIxDPBvzVtHHcetGo60XPrjA9kS+tvtjRqjixkd64NhxY
oE84qHfFjazMeexk55HR4Hvse3LcJoTOaajh+8K0lo7Bk5sybOsbv3AWsAQGXxN2yVgXLGEowVJd
qcLqsja3/apYyDzUzxUt4xVEiAwXzbZmMwSevoRJ7sx2hrayzXdVZVgru/uNV5EUh6klE4dWxTxP
3HaxK7oqaRdRGJ1HUWGcY+wmqb1r3daZBwEr0+nm1K/JZWfW4zKO0hXua4pUgNRZoKJZqRqsMS/0
SiIxbX1Uj3Y0xQIxnO962eazGny82Q8fo3hSF405x7EJ5lfSut8iHOMR+C7bhWyj+F7P/C1dOo6c
t57vT8Az533DMgdfFGzvuSRRbF7rpLgzezqcjwPRSt44s1hjMQSRWq+rbSdt9HZRNbV5G2Mp7go5
VY4nkuuqovxHxLO8vkVVwp7NrfbYXDFNfe7BHqt/0hYgVeunKQVrIyRuwVlk8Nfq4HCFwynV4DpO
eNzhH5EH8wUSIqylKjSr86dpGxb2jka8oq1sAxzhW544DNESZh5966V4B1XFT1Eb22EEj8TS4tbT
uvbCrzg4RvuipWhECGgiO5IpcmS3qRGfp4YkWzYPm8HURLk1UjRcB/qYpjydwhlszShp8miuNyn/
kpoampg4gYhuX006kp0HheWB2QFVv40hHiiTwlbVEjKuLytEVqoWeJ384tJtR0WJzOrc8X125XLx
6KMoXkQmOJ1L0ji2CoG1vQEyoKGeFhzy7Wgahcj1NtY26Fdiq13Q2gjsTnO/lUEUfM2rSpvohgci
pXWdldmhahzSAH1DnTtHemk+HbIGDKQP6VlpWlVj0TT1zMo8BpGXyltbfZEicOci5I08EXprk6YR
slWrqtdWswZjj8y1zAiRrWi8ot4604JihL02nuz1SzWDzUIL8gBSzwsvcVd872Cr6FffBDWNROAc
U9UsqcmMBV48UdXcCMUEW7Uz2zKHjjcywipbqKqrpQ+MeuWl6Wb6Vy/IR3Ai9XPplBBMpJjetjQV
q8TUH5QUUySIzS3AvhWXTHK2dANyQ1oJcU5lkOlRh+xEB1/SzlLbmWWq1UjBoTSw1zQHyXmjC+uC
dw6sPkXZ+hepIHOvQZHtGxaE3Nt8gfvChZ1qEDCEq04GElY7Pt6R1JViUxyqqgpUsHzhOHo+g6i7
sH23tGaGw/BESiEeTClbW3Rttwpq1/nK20uPVeIBOdRZdE4cj1TV4BEZwzEE0VxVZREvqlh3bvzM
/+bk5ibQWzZ2Tae54PAnle4KL1xkYdV+V3TR0+FAyaN0Bj71C6Hhzlbh0MbkwURVVUxURUNVwy5s
uqOVXXGedGiu5QivHOTJKQg/BEFvqO4K/lZ1EI1smhIxU60u+D7aLXeWGv6qE3MnSfHK5346cRsS
T3CHrVUDZrjt1nX6DRwH3Uh4prOowDN5l5QOTHaRfiOBRma+ERbTvEPJt9QgKwGS/dYiHt9273q2
Qfeo1MaKDqoSmVDhL0VqaXvpD1gmvu1HDF+o9AfQBPTLvNMBB0iaaGNWjGgHWqJVusElK+9E4zDL
BqscjAMINo4boWWTyocAlqLB6cUQwWB3vJQHbDF9CGqwfGwv0fg1aW86cO7Jkc5jbRwYWEwpLr1b
xFOnb0z73AenMmHr+j9JCDhMZCAh4Di+PrkXtqLCvlU4Omng22SRFqdVXCXfE4dUowj0rwWqRJzZ
WOhQbq9Nh9JFxRI0MjyTjKhq2jKopm2R0WTm1yK0IfiZzqooDreOaNjmmc4s+DYnyuRypJnMpJaH
E2WQmZV8afWrSF5zmKoqf0HlM6irMi/vMlaK+Y6+S4WoXxsVv8qJ2LFxVN/5XX4jjdju4kDcBX4z
YVXUPRh6CHNKRBq4uLL2gdddY3Pw8a4DXm/ZtI5Vq6jRjJFSeEC7QFOH6mIbH1O0nSY0iGjsmAfq
1KC6uzPIKbGNYuxuajTVssC+dcmbYq3ikpGor3UtqO9JRtMJ8cNiybWALzW39Saa5kcPOc7W8Ddx
202pHMTwh/DcGwdkqa0nRXpJKOi+tYEuQGq3Dzin0XneZhAv6KuKzYBUpmWiV7EtnTYFt3YTXe2+
ZbeN7qqkQRfbjxmbSXOOI7BxFYsqiv7D90x5V9YSXezoO151z+2k0ajc3s+XrRjlnZeNwEgNbsAT
rY+bnPJJwql/owojEt+7iLQLVXNq3bpyggdVUX085hhzXPAckmWgz7H7NHGAfqNiwRkUP00gDAm+
sIULUkl7t9zAagmaII8cTybfC8+ILsAv561Cwt1Vk7fRKADjY0xzGudjRTzWrBqKhH7Lc5IslKFZ
8MvSdKsbVQmyLB8bjuXNVFVrSn2FnOZma+QGAXpOJXOXVWbR81anYuQ0Da3HPi/dMU4TOa6z1jxP
/fJegOkzkcKDBJ6u45eU1DoD/yG+t2LiXyia2bsL/FaDWJyTzlSta0nZ59pBblNdJbACSpkTO3Y4
uba8bqIGFRngeUCB6U2UtezI0ruGQPbIlG59qzgyEkIAJw7lXFVTOJnlou4dPaqq45DYaSDqWUi6
eJmQZlyAtrQ2k7Zdd2kBfkbd+x/KvqxJTh7p+hcRwS64hdqXrurq3TeE2wsgISFAYvv170HtcXv8
zDcT34UJpZbqdjVImSfPSexhnWtLpUWkRbgyQ51lf4ll5O+mOJ/TPM+LXT2JfpWPo3MrSNevZoA7
t5xN/WpcWnTpq7PIPVvGbSfMiXFGlkilV8U1KFykTZZLt+SXTD+Cvqux5tJeI48dH6OQkets9W9m
6+jqfN700uJbpx3yo1Y03Bciu1fV2J0NZU25gu2LuM2QrMSWbi4Wz+4ZI93ZWJ8zDOXNrPr9GWZG
mY9T4uGJTz73RbPZuU5XnFX2/a9uY5LeLc6AqozxuWWa/dGMZfr752ZpWo1/7ruoDe+Ww0pGlJ1Q
rbU4IG4EGYYGw9l2apBlomoE3leU+FID+qwLv0+4auqvDVfXuPKzn6F678UUggXhyHUNBuH3Tjlf
RBiLt5yFeSqQ8DhIFwG1a3nkPLmUnClR5FwGXb0XDruPmPDmVbH0mQERPYQFfMDetpYAfMxpKno3
335Cc6OoNnXcn3EX3Ed54X/73ahy+tFD/9VYhpRDLlbRs2NoV9HZKjo9J0MLaFEHVotQBJ2xAwbn
qlGZ3IiBlPclDYKDtMcyKbSyq7Tzg3xl2SzeGOcAu097T6dLZUXbBiS20+f+R/BtbODv8fRj6+u7
myoia00c0CyHklWPmP/qZL5+12XIk95Bsifw4+5AbOmtmxY5JMK7xMyotVOuVNuyM9ea3IWZL1PW
EHdvRTUO3SgOjhKR67FdLsb8vLSNvR28qth/dumQDVtvwtuxn52201sA3muAb8Wdi2zkdUQm+xpZ
NERINZNtT3wrS+qI9puiCe3UDPvLxHIsKCKPHInMhm6jsooTr/fiLa3a+eBwIU4VU85GOy1uHlSa
S7sgIy8NCb6NcyB+SOYlJAaNL5nzaWc17fjOLHApXN1lqwmgeBL1dftQW0UCKW14X3VR81BTXa5t
zdjGDHqlIpfMijdm0HTljrASBUByb0zLroZjkAcI8AemJHCa6qmiXnWeGylWMgAfd9N0Nl+XHOmQ
okJyBQIC5FBM03SaC1uGP1p4sWWdSIHky+ccY2K7DbeRP1oHlhUuSUa/LQ9FSV/HeowvWcPjS7+0
Gre0UpvJaW0GBlaPu6zNrQTRC0lZVmJbicbp1XWRORvJi+zd7JiPsksFIJ6G+3R+noVt48Z16c1c
cutJZ012tQA631QgxqMztV8+x73Wj9aDHN2V6XPt7mtUjxSOAgHBbFtNJTIlufyqAh6u4tCtT+Vg
kzvHmYYUdwr/9h9myNx2NoP0Xz2EZ7cc+KeHIOPJWDTI/7CWMXgaSDkvM2vHWn9ay9gUhuwHB4h7
rGpNrxqcuY/nrakA+o9AQj/cdUM8Fl1/zHwQ9jLJ7yblWM9B1KVtO/ePmdX1N9sRKEFcW8++CMZT
41VOMiyzqBzIljaFXJvRihbdqugk2MUSFALz0W5dVVdH6T+Cg37o622b0V+/Ac09vlU5o0nHIu80
zu5NczJX+MuU1boPkep1hqi7mQvypXejrIO1yrpLYIgrbYcMWVEqgPcLH+ajs5qCetu7SKVmOcUR
FlqIzVwmrtLrBaiw1nChxd70fHZ/Ti2cgF/NQMWdcZlqEyve9hLaiF1Z2+4aGHmXgF1a/ehALnPq
7AfhUYkMgVJPQRWDsu/o+TRKxzkSKxl1CifRWn2QearyEIdz/2TnpD30efRHvz969FzP9TvPuXfD
4ZPalRc/GqSljrI0Lgd5MxbNyKvTZ9kHLuMCBE173dQHM9jnKl4hEVdtjVl6odrSkrgr82nh1E4H
4lokCaKs2/ROTQFpxsgVZ21wsn1kVlqoHZMhU8U7nr373mH5k+/hAJMu9zZ2WTfnaclwIZredq1V
fieVxxNswfohm3Nrq4tp2oGF1N+qOdKJmUIZ0BawQL5Ug4W/SF+AvOby/n9g4P5/cCZR0QnV6rzl
/YSo5/zveJ0HXmfuxLL6UpYsCftGXx3P6m5MuewgO9YkYC2pm+mTpHOw6Vd6a0wzMHvk71Wj5eym
OlbWQxD2iZjTaIw5S3z92QC3gt97du6ugUaBEkA81R3NJeNBs6kD++tsWd1R5GSUCepSdUd7uZgp
xvSFwjrT/Fz8xxrzOePUvv2P6NWQO+o/UgYuwTm01JVFBQUw2f7+vrrW7oqBe8Ob2wu+4blDE2/x
J5zlYlqyqHCsl7a6tSWhe9NXLk7F0AQYQB6g2xLLo4np1KyMzhxVUk+sJwiB6hzBaOhc/mr1buV+
9I2/W///8wa33aggn7cmTxmAEJwUPoA1ExYbM/cpO5rEpDGZP9I/TDP6Oflzrar7KPlr8qeZdy1+
UGVlqT065BTVdX2JJrbjC7vDXIDXeynHy5i3AGCLh2qOxSUkXuq7dvPesslKwFFW99BpuDvJEEQW
kc8QF3heQsc+/M6ypMNf+3vItJXwaqQH6WBLDmUnk2isxGs+Ycu3itHZGlOM5NGqibgXLpJxYOfd
oVA9fy2rutsVlobUwJh0npNwyKbzQPvp2RM/KJ/F61AJcfT8aLmz8dFQGpSrOrK7gxmdfCuNC9GC
MGqPCCfwG5gPs3mZb8xv8GH68WMd9eJex6K5dX1wx/MiWAcBLfcaxLpVO5IAKQ2ZXUu6cGRZU77j
4Xgro9p78Gzq7cPSKTZdQNsvEXm3FCne/1qYaeflv9//KALyV/AJiCp0Cbggi0QYrzb9a7+YPeya
Vhzy53CEL/IMDbG/6QoaTpu8WuleZ0cr9LJj0Tf3RZ77W2OZfmTWSJt82lDTAHkHDWw3DD7fTyFF
jFf4NU+Jq52EZHO39/pgvDVNKK91qNO8raab6RL12G96S6iVMc2A78YPYatBGFwWEYhzTl0xPxnL
XMbMkRB3AVXpQfldUxe6JTJ3ZFvrbF6PFFRJOJlF2tqqOgUgI7yMJVgJEZ+ewKTL9w0lNC36PlAL
HWpOXbx/cmUe4o9H3jzKpaq3vt8ec227SYBjaUvjubv4SHp9XCTz3cSvguqPgWKZYlaQZYWZLGT4
7nhZCP2MhD6uzzWSUzFrjup3qzUjxkaiN4pSlEj4NsoYhO9lojXad8oOr3/hAMb87CunZAaL7WR6
ahxH50/IQLl5gyxb5idFJIoDFCDWc06zLz72/ouxtLpUfh09cTfj9zYpLkg7Wc+uLsajbftl2gba
eoZIqdyGgFq7AezUGwQ44oa9mt53+IMUzA4eLIpLUwx1EkvaHE0fl/G2VnzaZlT2Ryuz9NGqp/4Y
V24kk0/btD7nRMtsYyLsuysAMru9M+4+grgC4MWhyOSToVEY4oRp+YVukrGOwTSfJIK9HFDy57yg
hgKss+gM98DxL04ZBGnYwoPyFtNcbJUHF+HL+4XRe5jaoCSJ6ll2bvss+WsabdSUfKjj7Dnzj6xr
i4u5iLFld9F0NQbQQMDOQJafa+3OezEP3E/MCCmX5JPvALZdlsa4mY6RomfsOPQ2diSp6qG6GkuG
jCN/US67Eb2ZC6+Q4pqhr4J78a8+Xxbw5WWUctYXZ9FO37us955YKCNjyZJ6T9Sa/7CQc/uwOu66
T4xlf4z1EEWtAL3yVS7D+RAU1D6YlhrG+aNl+qDD9BJ7qEDQ11VzIEEkD17tZEi3ES2q5KPt+NAp
clqJhCDnvY+aadqPXFcnN8qgx7Om7E4PfF5bSHXeai7LlS8K9SSChiTZgLzF2Jc/KOLJb4FwcDuP
CgqAkiZ+XyLo6No2ISznOeQd+sQbK3oPi+5nFqroVcR1nPjS4U81VGKrLIIY6b9vqP9Q7qJIVmQj
eMSmis0Uw3/Rq1iYFWJoOvJUqMxOzNE7SN2k1UCrg4GvRwtKVWnb1cEcvWaUl92vUdupfo1+rjWj
bjDutVvL+/+03nycWVC4YBgHbetOR9GM4LWoQiR/KQJCDco9guHeTT5ArIjGw8l3yy5FvDw8yTZr
0zwOhycfQbsG2dWy3Ivvl/Jljsr5MJJ6ycjCBFJor6Pcm7BJwgxzAip9o5rzrJz6JQjqtJmaaqsD
Fa9zVYQ7aH+abdC74ZOeg5sJBCc1F0kEwvMDHYJg1+V2s80VJU9W791KSKV2eVD4O29sDnZXi7fA
AjUfSmnn7HvCPRZ4ceA6rsP+mXfhs0G5f0/lnfg1lfSZ8zE1iseXepDWCopJcvYjyJJXTgXtFK31
UcUFfDo95dHZRQr27Kkhenf5fAvxUL7bXvODFGP45kmuk5hn8wtUa5BEhmH/NBKIMHjs6oeKimnV
aIAUtqX6ddQU/kUIq9+AGFzcZa20t6P21SkcfLJzrTE+4K1s/OBZ9bgnw2Afo6apd1MIMWBc1uVW
j5LcSRpY6zCa5qsLWjBSgIO+CVpXK1pG6rFrXcTyrhiesXF5ieaj81oSqwJrYrC+kHl+xf+k/QYH
4EzmhvwIBr7xdV0cciRtds2A/07vi+oy1VNzL2TzPlLPeXNy3151udMcWAchpFMNiennoyLbFty2
zZgT+63Ig11RRcXjoC8jHu79HE90JyGVhlKqK1Mktdg3v9FJ0TD9Y2qiPNGhlk9lVuUbN7C8o2pE
fo7ygK8ru8lf2BA+D/Gsf1iMbrQO/E1YU3c3IaZJa4/pG68zb+Npuz8SsFmxIeZyo9tCPnScYrss
PP4eNPPGka06srqsUsJkdETin3xcjBkiGwcfJChWZgAlwIc2MU2bUzTNpI9mvCz31CyOrPzjY8zk
qFRDSuy62rtW3K3GwW7vMrt0DzoU7iYHa/ERhEeBA8cXP7zibZiL+ZvAwZyOrbDv3WYWO4v60c63
cvdqFREevYY0713epmaNiKKf2rXrJ8l9ttG49Y6BB2W25QgCCm8xAo5ubRyLlB+wGz6UxvtYLt7i
pZj+Vs8PYH7+6vrsR1bywVhD5kIUUZXdx2f8P/vMh5ifMPbVK/dAEwjLKFhBLJQ/6r7p7hSPrq5F
i0fTFQbq0CGZfLGXrihuOQSUpb01gzSIOOhkSAYYM3Yn4HHh1ic27dJu7NeQ19151awuobLUgyrK
Y14xwFhOX+0aJ/DW/YJqQTpNk96Nu0vjefrB1fkf0/QEpiWPXzxGpp0ETMfjASxet4na0xiAu2Yu
xuRswt8vCMQK8JF3zZw6v9LyAGku8ErTZQ3BF8+O1a++OcSDDhpAszaj8DLk8b+fJ8AZ/t1BjyAY
QelyF6lVPJwoXPYXAafxBJ9rKtwn5D+RjNlgr5WHYY62IXC3+2Y5yOc43kK2+ctaxj6tZczMVMux
Pv7bzH+uMzO75TN//4Tf60pmtduhFXOS9RnSKZkekF6JT3bXgzMZhdOd6TGXCWSprUUrlCL494Eu
rBAFGKA4iri9iltxKFgAJcOScsMDXt8FbbYzlrn4XRlssVG0qRMUAwMDMdJpH0fTthBOOoO3BA2g
ji9kKrND6dH7UtD4YrpMyyqRrtH5bOHE+NcA0K12I3g+3dG4W/t8dq/54rVOvJGrkFkNaCcieCgc
ah/hP7Bk4u57C5z3sXSiH7Nyi6fW6YfNJDLn4GQsuMNLTwowhvNuL+shXgONgnpLBTciuXxgUmwZ
D+uXUAz0FGhgg8YcwVfErhWoTTsK+TLNbplaziGspb6zKsFXwKRc8O/rEI/5ENR3ebuenQ6U0c6y
9nAl1LrnEMFup3n+Grj1kEysV2sg09GTlu7NQ7L1G++RQhlrSEJADQp3lYdM+n+YAXSzXqnMcbcQ
8jibWSokNVzOz4iB5ZpLmz/jLPsOoUj2w3XftNLdtYKy2N9lpM0ROskA6E0VXIeqdg4USMkaoovg
1ZbWphgD/s2xql8z8Nvbh0V0tsa74rpzJ/0uLTiDC75QfgGp67RqESu7EiQXcE5LKxqOHxS5rND5
qZzG02jnTQ6IoEyU1UEP2tEAlTsG92fu+HeAmdl7C11w0oMK+xLJRqRwStnj1JfOKsN/5lqVsdoI
UMfPQcGn3ahAZZnKvjhmY1Dv6qiOzoAbqw1FTdx7/MVQlMFDQnnKedht4IPPZ6+ZoI1wa2+f29b0
ykacAXKMgZln7XmE/iAx/X7WzSuvGDFt2bjGZvxjms2aIFHLDmZNAp+mgl/TGIPEm8U/cbSzFx9f
IYootG85yh2sqzAqToo27V3lsCzNIdB7d1B5JLfDb6Vt1+msWAxmVOweOtWW+GXd5oXV/I6HLPzG
q+qHsIb2kTSN/F+u71Iz/k/6Lbaq2PF81wGcZqNAuf/XVqVG5pBK19MT2DrxrfWfI09j40W5jEPQ
x1AMVKx54yWVSWgpfemHxrsfXQelNdDPZrbup2FVQIeRenJkexOIGLPsgj9NMxrW6tiU8j6eo+qU
OeWwKdpR3qqWtekItOPN4/N9aXi5cbSXAWl+dqH86k1V9GJB4pnyweF7JH9+4nXj9tGyOyRvtJy+
FETcOlQMemiX/gJk/FXue9OX/tTQrL4MNqB3E9HXbLY3w1znqYn3DS6ABNd4Ll0Z7MOK+Gob1LZI
msCjW1L18CwhHEeuMhLtLzCdDM4KbOn+RKjI4SDZ43AydpbXwykfA42sxEj/HjBTQhliiZmo4nZc
82h8Un54NUxCwz2Eyr06LV0WRAP3hSQVSkxEwwriS/scEdWs8eoTBEO2LVECpBy/qxLKVTcPfpKo
udEssl5RUCBIGW2d6wyxOvZ/B1jc7+VlBs6YWY5v7mN5GOT+z7bsb7M35RftZ8OOlKO4dJAVJHUe
ite2LdUGb4viW6vtxGtBwjed+cO1bObyIYZs1nRPsYh2KJ6AEj/LIjEh+vPdNjv5ha1eynrnexl/
jWsZHpElblNjjtb0AP3NhS4FgUSb3REaNI/5oKrj4Hj9yvTnIr+AVNc8empaiXh2EruSG18puODw
5E8gj/95+eyziRrWft16iZnyOWBMMEWHNTRLZCWGblqNLq/u40bEa7gbNg7Kst+WlDenvJnqPYNb
eOBgLhw9PKA7j2qNGiHc2dh5H4G+PPP1xOl4q6o4S2Ukuiem6iwZHUe/2kXHEk4n76ubLTlgWf9o
ZbeZWJYVyRxsowBc1MSbskSzvMwTu0YSJiPqm87LB6+fBf3Zg0yxNxmzsUNeINPs3l6yaXVUHjLs
b/dmDBmdjzFvEcX/HjM5uX+ui1lbrPpBuB/qgdgvQ5BK42JnGJjQxnqHWhYQZy0aaZUTa+MPlQTV
FXekfojtfA83Pv8JpeK+yOryDViIg41iZHdVXHkHG6VtNpy65CFqkcUuUZrlBw1TPP3ke+s0djK7
wrpFzlxvFZyBw5ijXFLewN9s3Gp6q5v8WMaVOnc287YESF4C4DP/CcopF77305LqrUZy+YVoJldN
pOeLR+S0mz1X7r1M+xtmVcURlVLKTVV0ztFrnfJsq6Zag/TFXryhekYdAP0DLJeNZn7xdWKo2yHD
qbhCGIGdphHFLm97754UrEBY7AbvZPgClxlyg0p4w7k0MoVwlMNxyU8Oi17BDIAR9KvlO9OI+gb1
nNhTEF77Qb21Mh5f+2iaNkT4wBoXIpZy/JWtrfhxqobmBF1TmdrKL191TUFXw+2xM2Y8t2fd5cOt
zZS6H2r24C6z4tqrdlxNKEqzmADvgHxaxTcRDPoO+QR8FRJipE+S1FxOBJnmElj+b7LVpPuVhZJT
F9NFBCl3bVVskSvwjhUbIbjISbz1ZYedwa6sVedo/cjCMUzsth++qFzeU9wdeSKtNWOsLhJB5XHy
+vxdzQ6E/XnpP9nz3YdjYLFv2KifM+V7L1I5805zUayNGce9Ti0LT9rHKP5bg8hDvAvrv9Egw3+c
faHnASB2weB3YvsfCm9nmCGRDhvrcYiFA26T56VTM/cXe+Ds0A1ttoFcsn7MarglvsvJdwleYK7w
EH/OnaBr3E/sDm4BppdSPMqmqBJZe+HndG6jIpX56AoC18PH3OWjg0VN0mXKTT+E2mLWoNRX1VEB
8f3RKucw6pp9UV3vp6Wi4uqz1t3ViDt2ee3Qaw7VaBpadf6FQ5Gdwyk3i/qBMKCg4GnM4E24y04g
A14+kpwm7pKdL1Dw6pENSP4uO4gZ+21NbP57bFkHlgv5H2VlQJn72/uA4sRDDQM79PAPDHSM/6Gx
B3yT+aATkkcPqd0V0xOTL1WQJaCYsS2IYt0xsgdoM02z1UhHquXyMSL8KU5N51B1yETOU5TmPACT
NJzPhudi6DCm9Rcn5i9zGIIJ1SNU6O8glkJtIN33cMD76AHljuF0Rr0+OlZDToqF/bpDaY0nlCrJ
kyUK+sHlCcUYgu9mEbdKLCJUb2wPMb9Z1LEcj2UReU+kknD1q4vryuK7HoZ15HZ4Spq8TsMJZBio
+74SFc6vsaO6FFqW4GZPDLJYVoZnRX1rB/2hvWc2K84B6AIbfx6sQ1z4z0UGQK0CyeYEiC4+gh9K
Nxafh0cBTRzOymH6kYHerHzcIODjge/R06eBxcG6jNtfiwCElx+LELY2vxdNhinQolRXW7nlxyK6
/KQlbPr4SZlrDY92FiJFAgLQtvdjvhYgdpbPs8q/4g3TzmnwGD3MksZwdoEydhl82W4c852/YJCN
Z9dJ0EzxBwaJ8lLJEm8+ySpYDTb4m5blhK+y/9ktPHel1bhpgafsooCSpbvxaH3NffbKCc9QHg1a
3a5zX1DGMLszXeZizJhXGwDv9PRXv9+5bqr50K7FdGPam47FUgARGRCIiZfW58X0sbyXOyZO2KGi
HnGb/SDYQjiusuDkLBJUEoJP60YiPLl96D6Z0UnbwamNH/J27PYuZ94Lm+MNknThgz2S4r4thodq
EYHVfhfvHM7ClTW73trSqAdUy1bsBuDvK/PUOtEkdvEU6Q/TjPJQ7jNn2gZS/QyW0GwEUX8DGCdE
F0yLOucG/M9bVn/3JmKdungiZ+PgFs6mJHZz/vB53ShUM9B5t18BnIY7w1DdbbApqqd1BdjVcNUQ
ZeYrlCsoTpIW/CGY6Z/9M6K+UQT8YZkfaB6/+e6pmsDw5woaW6aLtW9+o5LLPVz/aDV4vb0L5wB/
AF7MCVcqOitW1E+WytcmzpyElnsOfDgdmKsfprGQWxl5dGMShRnjXsKZH58YvrIXQa/SdqZnsM8e
P0gw4Hp5q9mz7A18Y3LgmbbOUa8QXlLVvAaKXfMF6+ypPIRcBG8DGymI4nF5abIy28dW123LPPZv
lajcJAJX5btyNz7rfgpoHd5EfQMYXENE+K+GZf3d8+eQAHuBJn/OEY0ibzbEfSblAO7LkiMigFuX
20l0SBm5pZNvzGgPmWRTT+8RScSEWD3DnzOFlEDdVSVhJx3UJWqvdeRN83bdVcr5xmttJ7HD5vsK
ThKIgGG0qcohfuKqfzQzWl4iYC2rJyWrZqsjUe6dSjc3vYBvZgZeE7+VQT+dJfa0lVrqjbTLZbAh
prEL7qwip5gQ14cUnST00koT+sTH8s5zq+ZqDp8aFhbIq7mNl7FPS3n5H9bvdVmGG/G/n/6xTf55
/i90G2R+HCTq/lkLyQuszsrtcXqc40NrOYPelxycJLz9u1/1NQ2PRhhhWrnOEAD50DitaJdZ4JL1
2UYLlP2BOAU6fGATx8YfI2TP7UdGWLwOsVVtJ1/RTZgJoMILtdiQjOlS40bVqE/UQLBWoqjRMcTO
+kz8+FlEzL0Yy87HxBP0kZVAbZxQZAfs2+0qFyR4g+L6OwFR7l7GnXXH5n5MOBRmd1NsNcAgxvtC
9R3Ef/o7XmYav7VA1sBd6KcX6ukyLdvqyqZ8uKspVOhlFNV3bUyyHXWGbt8iOuWIIdeTbvqH0bXn
U1XqL87s9g9TI9yUqj7fhDGyChJn3fc47BIP392OOdTaNZl6n1rUgeM+l/g+cm81OHH71cHTLlxJ
XvzJz7aQA4tt2Eh9X4TyXIHK+1Zxb2XySrZCXaJpqIsroc39YBV0P45leMwEtCjmguMTDMW6Qbm1
RSe06Kr6n4OL8xYZmrKJX4s6Q6FNz26PEZnUBSkxHKW6nNZeMDablmX+pcXulA5ZE22iAYyCBKpt
VG3SjNyizL54oMF9dUCYSWpZiyQjUiLgmTa1Hb0Ugejfo6isk2ZouzWdNd2Gre2k2AGGlzgMy6T1
i/5bDjl8mzdDkWjvsRd+/DPorXsExTuF7PxqIlAsTMxNlXJUMvAi2jJfxcd67MZdGFmHbK7F2pmg
Yq+6PrHBrn6ZhR43PXhxmzrTiMCFurgS/L0OpMN3zYZrhGTrD6ScgNmQOM2zItqgXJA6VKDFGLUf
JvxLFiimuYdsoTqNeUHvzaVpbOdoMVD4li5mWW1a8ihYy6B2zgOZoD8Y5OsYyWsTCvkIVu6j08bV
BUWU7Kfacp7r3CF3LpXdeQraK4QAoPRzShHC/aC2Fie7zG8xdN37nPDShxC79k8WAOh4PRchfxtC
oMZS2+3GmNYUXiKJ8DB0++FOh2pMckuIN9+i5aq1dXF0Y30GTTMC/xlVxIyCpojRalCzicki3/Jp
+NVvBhlATMA1yxRjo9rYF4vUYtVn0xMyI+LSVPQJ3kl3N40UT9I8OIdh6PpnO8JODWo43wIk+Y5z
d7jnUe+dx5HsgsovyhQFtQDo+aCgL4P2lA33/UjIQc7sHTlGzBhQIWEfl6hL9mGXqIibTFBNJtko
+rUEsvwMN0avQb3HsbaYoRfGKd4SrfcC9Zk3ZSyndFCdhfIvoSeOH03ia4RJ8LiidFh6WY4DKnKt
tBju5FDEB7yy5dpMNLhEXG0Rfa7xkuPv9eDAw6PqffCD/jorLlO3jtpNW77NLYi+FJHOpGn3c/Af
hogMTx0r4lOTzdAONxVkFUxDREKxpaOEX7azh5InEo/zlVtaXsXSIr5z5dj0j6bLDPZ1x7fD4OWp
MUFu4neW074zpITrjgSPLbP7/dCFbWpMUuYzkDf2lVoifERt4eHGdZ1WiyVrKDbLvNfr0R6t07xc
wCb71aqY12/7Ivz62fU57XNuDEUxUhv46b9XkvD/aLuy5cZxIPlFjOB9vIrULVmS7W539wujT94X
QBIEv36TRY/p0UzPzsTGviAIVAGUZYkCqjKz+BEo3l9NWLuHoeHp3u1CD5TQodglphadRZLwbcyM
7AGpRLkxaqO5jC5z1l4BaQ8hoquHX+ZdVVTFEXrE7SHG13/XJZV7MqCUutGlOl6Gpq3WIcAfj92Y
QXraFOpznd8Ys4A6cMfiBl3rdNebjO3TyGsvMukSxL1y9lkPy7Pa4Jue5cAWaCX/krLO8IHUK64G
0q47AKnUXV93md9UOuh2iKLuNRurCUuZfjJE47uOoX21cbDQVWb/dOviScMewueICl6FoawhLlL/
MkEqi/Es/Bz1eIUizqqrVSbdjsn2wcVXaZvprtgOFrAyquMitmDH+otq8W+6XaS/SvsMlCYEFvBl
vtrIPX92YqP2m17jj5B76TZN3lYnd2BHL0VOMIwUfgXDqPNLjkxAUw1+XLH8pxrjmOWV2JPYrllu
QC+sjuNoWGcdOJIg9oT2yRTyjBiIi0Slp+GRveGq3XxNYmtcC1dtDghTOo8lFz/BrcCDEll7nIi5
fSt4lx6NJIKSX9HLh8Kbji+W9S3V6gi0jFbutLjttnaELRIki24dULrfPcDkVlpZyEdZmAIIc6Zu
WNl3LwhPIEECj2TaOLtNVdx0wSvgAPhOdaJ874yevdfGtDrhf5ltpdraF89svCARk1zVkHo7qSfy
VNaA4w+JFz5bpsmvDhsOGZipwhAro0G6Nxra/JxAgG+LDHK7JnBXhPcysEXS7An61UHYHEgRt4Wo
FaBfvHNXHTRNn1W1Lx/VsELItLWOFutz3zB7se86LVqPrlZ+BhHjJ7Iuw7XxQO2ojPhHMj1zrcxb
1b1S+4mOOKxEccZ9n/RyO/RZ+RjpwkO8suPfbY9BzLPTfipIWTRq4nxoVHNca1r22ZWsDqrS8K7F
1IBgL1Z6ig9qaCu6skIgSAtG5tTrOGTelRw9zza3bmp6q2UMym7gt1h4sEyrkFtuDfbVndeeF8tt
bRsB1dCL8UUqUbx2q7o8KxECgOAHYv/cG/nJS70vTmZ458TA+TrmT6NhJL4+6hCs9cByZ+HB8Vzt
XIOg4o/Q1wb0BKL4Xs71fdnn8lJPTbIrZVFucDhOdjVOCoFpd/oL5E6/GmwYfiE/NwKpjI0KTttM
yYsVb71qLRD7xuMyj8aDkuNBbSrWbcBzZKdKJQ3yxtY+2Gnk7MJMKSHSWOL7quWfgJnJg9Hl2HCp
tTyNIdAjBcrVb1LbGKAHlFUbV5XOqWq6roeSUvdkVU6xo7Gl0bj7hwt3dcTVHMC/sBuBIiHnLy4X
fFU6ZvKxh6h70BeWcc28GEdUYCGA596mxgiKAAgJwPdACFLojViNSXsWzMAREBGqpwJ5phVI2cOe
xrTCsFf92IJUrLjX1Eicn8hFoQqC34aR+xgZ2CUnuvpVVRR5APJ0PJgKmCarENrJiZxCE40isBHM
Pik8yT8LNQZgHXCgCbjsIgAeH4BK7yGAZth+NrhsbQNDb8UJEpJRkZzUeij3yVji+1CrStA4o47U
nhc+Skc8RnZ0Bjc6iiEOpCDAknXbUGPVDfE0UJKVpgSPrQVt3MauCZRa9sGuZHoeENdAKKRlH7K6
ch+8zHzG58d+HiXYPKCD/8EQdya1mIUK1uAUFzQ9EsBEECdD2vDwoa2/U8eOY3VdOSILHIeN1wzS
WCtDawcwE4zxOo9B7WOr5y6wF5MLGXBagEaKAg0YjNQizXzVKrEBngTUBs9pTl2Xv17lRp2tIRtp
QeZL8BZ5WPjMl3gS4XOVq/0GkvnQRbQgOamooHYXmheeqcHHwNt3YFoZ0BY5W8zGD0CR3tpGyfD1
x2MRO1jnpo0DxFHwzuwtZjk3Gmvd6qBnfNxVqatDYArMri63kYUfoAanltBUaeQDsk7GVZXS8o0w
jm4xXvVWOjLfKThaNno0go0mpxDCBQjWoLdUEz/TQG56tQ4uTmp+7kHqO8f9D2lUSLR2st54LgK3
dZI5Bx5y7MWmKy2DfM48SH1qWucBWV656bukXSNsihRFDSakUPLPYRZnX1BMYFJEUdqPeN5rfpuG
0ROwKMnaTFl4sVV8KJLsKw5XSMB3DOD9zsJPy9SlRng6ULWWh+gAeG0w6YNjH0oRKCLXrwZ/TEwO
YqNqQ3olxBsMSQQoJ6sey/ehrQvwNzQl8esR8QAzs/IgGRXjRk0TgxKI3Va30SL1dYy1XYeEjd7s
h5yZs5/QtAck9OxTVlnepk4nnLijmYc2QaTFg4b1sxbb/FFwsVIhgvtsOv3ay1TlNm3Uw45rLwYQ
qycECMK5a9VF4adSpJtCr1MGrV1UwKgh/7+FBFOOXGz13Q3TCpUDhDjgu5bgxGwONwtKGr708nFr
eaF7zJjyMU6r7FGAIWl2jD9HUrLnCmik2mi1hzpS2LNnCMvvoVGNJyy6qMISbrUeoZmwDR+sCqAq
ULfChzK1f2jjmL5ERcr2iRojI+RF2YsNtszaFDzZkRWMCGh3xmYN9AqsKDMBldtMeVJdU33E7wdg
LBgenB68xbiyVzYOmkdHGQEY7C1jZxk8D6AiYoMxlXEINgE9Bh64/aFAKAH1K1w1QFwfVqlq27rC
z7uSORZCLDH0OwETXdNc3eujba3V3Xqe2wF0hl97xPkmZ+zw+KYagYwna9Yj9mfKsZm7gGnhB0sO
6oacS5EjvzmYkDOc7qtGWblmHQJj89xhCAMHCe0tORt9qwcsdsPZmtu8g75F0ezmuYlA4q1HSoj+
hGyMFR8Z1myLYjw7y/H6Sw/p+02RjPXJzY5AnyTPCvd7TRXPiub0zwUbPoJF5Z0rsxx2TQ/ypmIM
4tK1kKBLeg/cISWx57FW+9qM0FObh3qIFTyYSDaHag2d2xQnZgDN44MrXHGhNUqW5NA8KZOtWw5+
4ZQCW7zECQCfzo9RBOI3WG/fSwSnvtZ1rK+A8rAuRWilu2RwD207FtfOyj50aha9gI+sH1DXAorX
3hC9sKxtN4i1yw1ZAR7gPnKE3oGslcmeCl711yhxjY/dV94U0U6PKzWohcWgGGKzgIO3uuUpkpyo
aQEZJK9GdZB1ajl/XObTpakVje6/c3h3aRZavckkwgeR9RiChPnRxp/35JmA8Q5e9NHAp+0W5tWB
eoolzEsayUfqpWMJCdRSfKcewx8N+nbSIN3axB9HBu0gd0COjlZN29HYhECmBKmtGBcZqq+Nqewd
RUSXZRgb/vqQh9EHclrGc7PT1rFEpvjOUEWpumpCsAUWZ3JBPAJnHeiYibfbhT0OjBbTtA/gw28S
0crP7miHwdgC1Cy1Uj2rOsJdwE4HLrRewH9nsZ9MVVCoQV2l16vcsFx8vUv8hjuof0JW7e0qrwpv
PfQglNwZyJmsolOid1aQfVB+xRYcUQnEXudVOXdXOR8B3OtAKkaARY7lAXJhr02KrcIhnxq6WgyL
32K48/sXLsvyIwDx2YrWX+ZRd/FZ7vQvXO6WWub+9lX+9m7LK1hc7pbn0QTMuzPf3WlZZnkxd8ss
Lv/t/fjtMv98J5pGr1LrZbPp4uRx+RNofOn+9ha/dVkMd2/Ef19q+TPullresP90t7tX8J/m/vP7
8tul/vmVQt6BYXdoVD4EQrC1S6avITX/0H9nQioKs8rcfZ019zszq+ZV5v484d20v70DDdJS72f9
/hUtd118VOSdx/Vieb/S//X+OMzg6C3MFLvz5Y7zqvN9lvu+H/2/3ne+4/u/hO7eggNhNaLfLHdd
XtXd2NK9f6G/nUKGdy99WYIs+fQvvxsjw78Y+xcu/30pYOq7QKLCz8pMJX/ohthZMyDiferG/SQZ
YJYcyB1YgdGyfLVxw0BxeaVvc46ifpx52FFOZnIcZARMHMArJ5DU2UGvULMpIHPUr00z987A/IJB
R0P96OXHxsMusNZrfatLwwlMJJV88P58pBkAvZzKtc3F3KiuG5V0A2cPkp50aQ1jpvhLoTfdeZ24
DC2l4MLQSKFyjHLUYcKVvQnJZ78simyLnBTiUWpRPQKVuTObsn2A2FL5qCD6crK89ko28mrwzd14
NhsC0MLLR3LTM5QSixFsOZCLHqrYIpXYmmJVcsjrChguM9VWy0L/8u66218dSw8RRP2bO3sSykt6
+C0qDUTgSlecRyCx5MqG9seZ+ig2GftD7r2aF4P55mKbClyqAS6VeJ1Gc6khP+9tFavJ4k1lgryr
1WC0GCxFFoAuqUGUECKlS/+dU+a6Z6Av5fbdHCBP/3B/Nwpxxdz1B0MVkOmDhj9Kv9kPvZY4D3SV
o3ZF35fd+W4cG6IkwP4Un6G7CUMbn/osglrDH2uQBzU1jrdQgbL77TJGV3Hu9DvQIH/ejdMiNXeP
rB7tAxlpyMnFplCl2DfA2wMziTwhCjlZeIscv7SZN4+TkcbpamkAr7OP1B1JAI8uXSRTQpa+zqVp
3EzCIDFYi5pnxbABBKD3k3TUvRX09fh11WgIkqCokYJPLSDUCNvZwyb1qvYqIrW9Mq12Dk7vPtPQ
Mg75rWeraF2cNeBKTQE48sY2o96X00wam+9BKy2DdB/XieR8HzKo9fipqBjfEk2XrqADdXvl695R
dyHC59Wr2TZfE2eX2LuQhQXaoQ086HLGyOEe1NYwcuiaNwU/KI1i4zpUVPan61YzmOqTe9iyfji2
mm6vIt4XAU+NV+50pnSei+gG2NFLY9QcYp2I5tPQO5d75jXZo9QFHfudq6GEgqYTERvyBasEOv8o
nIaYtWmAKM1z1z7GEygCFSLVL0UFdaCpksbiEduaBtFgUfj6/g70kxUAn29o0JmqhYL/aiEAElRv
2CBoGh1LO0LmaIoA4pvymCCLCuFKyOJRA0H2AnXl2n4WzatJT3rya5ENm/0AtRBrqJ5wSMfV/DYp
FGySlqVBDKn32AdSsAQcpEgDEXrsVgvJbjSmTWMdSN0oOYQY7Yb6ZL5bZ1DTC+/CaN/bXJx61epP
nkCGeEX9FCr0R1d/qLpqKIPZgOAT8ACD032LUdwGiXu9h/5yVAfLCl2Zvq51NxZP64X6w92wrSbK
VtGHW/dWJfTd78prFVEWjj5iCNq7X5j5ZwcpwOPsQ/13M+cfGREmqh8B9OSD4Qd9XAUZ0yJPXgR4
YdtyKjZHTf52Jamo3NIncy+yecbdOHVxgu63QP5/4qJzxxUCn2BNeSAxF2ainJemDPlr14zaVQeY
yImMND7P7cHG8aORjetlGqLqYdDXjebParcmCIegQQmIAZpGkgAErDVrxeGfDdkV0aEtHXEq0xIH
04Q3+3TMm31m5K76KCzEDtTBLX3yYZNjRlQF6QEZ3SHrhjjkAw25sV752IwKyINwTS18T7ehVzw4
4w4/c9oFZFb9QlcF6oDqY9Kdl3EdpdtOhW5BuwiungpQ7Uobamvr4GWD4ofBpUFYD38JUN9BokDE
ejYnpgepyre7kTefbjlUClIyuNvyAmJW8lPPzflu78bLvAE6BnXxxKjvxzxptohTq09eV0CoUgnt
HzrKecRdIb65bSl8BlL/NXzzTQxnvPMVzieG2+QN9JQjDSmAjkMcLfc4wklltDOg1yRmc2MniEgC
6fA6VoFYVQ0NKuxMM+bJtI6Ip6BeE7srPlkYdMy0gFa0h3hHLvdTprVBrU2g+o4ZZK2sJsh1xxns
CzDr5drlEBrGv87+YcfgiWhZ8zW2U+h6WDy/NCxD7V8UM9xY4Lk8ky/JtfzZV+1HC2kaQB8UnSkr
R8NPEnEGOKoegAyToTvBiFUDumpkJbYBWR0XQAey0tyqQx5S9QzTY36IdXwTefIVm+pJIV6PCHwD
/NTSJWszVaIia1GhqgwzAWjiGlR+vW5lhjm/QKgEDJ7pajEsY/FkBYJD29op2ArkR42AGvNsAHfj
x4gM3ygEkqjLBLrF3Up0Cwm1EyhCY2FyXu6dTy8K6Ct+bgBrMhyzXtsScLzEHtLP4EGhHIz6OcIb
gGRhAqlh0WmfG0sDyKqWT7IS4OcpWY5MeKR9dkrVQfJTDc9RPqoogIgP7DSdVi3bku0HxHv/3arh
oEMbQ1FQ3webx70lXGurhT2Y2cBnraAf1p8SPYle4nrcRw2i/a2bjs9VU/nDJIwG/lz1oHcoGxVN
XiAtYu9so8YMWb1Mb/CnYEmy0pJg5YkTWRNTfbdkKUskirGG21Y/kFLIkWHwKiDone5RheD4vnNj
e4NiV/ZHZUwe6Hd48cgB/NzXiWNtYm5BdNmEOpVYsdFqtrRPHtPEOJpO6d/tlUGqxA58VFXjaKWv
1tcxsiScvbPIAT8/q3mrjoTPzqj4UzaVbzTyHCo6Jj+0qlDEw1sXSdHoTM1YOnuQo+uzraCeHRaq
dlxzk0dqPAA86gxYPOpB20I/N2Z7NHoTBWAKWQzbohM9HrKYMOL7/+gUeetP9be2FaToUCSmVQ91
2zlncpF6KB5sd9wuE3R7zHZ4goJVTxNAZbb8FvLps8983zG71FUVz4sYkHe8xBKJT3oVDmD4KNse
WivypQao6TwAtklszGn5UXFrf0BVhCclD9QUdVSqjosnGTHdTwQK39LYAMTtCaioH96k90pDTWVC
KqhQz840JIBO32TMxi5y6tY49D0a1ieykbuZgkfqFaDstGpoHmQRfoZ2iDh6USSOMhyAQqdLavB4
VxTUtXhzuPdq3izkQ92waqNmRX1InSVr3Rr7ec3Fp6hSGfrLbFrXYvL1dcxLUL8unGdVsGh752Jz
Fb+okfchthgqqXSeeXB7JQF2cFRxSc3SJzt5ktmBVNarJ/XtxXM2kSsSEtLXIuiMkBOtQVfLLVGb
QDH8v70beeKMGkN1EMhEVefDxYHAYJAOWrambu/FGOuN4dK7o7MS0KDY3BlCkf+IkW/Z349XwyGu
C+3ISpbbKKeCRQb3SZe1eIj0qAU4qXA2Hk6WN4jas1XIRrGnLjVZ5z6qZp+eqNekqXbrrCEoUUDo
Uk09z4yiG4iZy5QGKhznrrN2oeRj4ntdC5UBr/iqgf6d+NB4GfEV0SH2R9OnGw9mLDY8KYBTapgP
eI+4MUeNn0AEAK4yfKLGSO0WCCIrPOTTmMsBVB1HBcVdpi6y9d2ljPRDY3qvE/QeEAYLhQRpCFS0
Yu2MPWRjJ39gb8tTXzm/Fn9QAwHvslHdbnJo+kb6UR/LHXXHtu4ARrMTn7qKmxuPZf2xyPLXu0EV
qUH40nb2Rt5mQN1UBoI27lS3DFqiKf6yNAogsV6daSypLICIl765N0CUg1Y/HMJpEnlRlxojsVPg
aKoouDMsXdRuMTexZQMj+NHQXNTJkUaEUikukk0DdOwtAB+DVvBxgyw8pOvdJL6pibtKZV38xUpz
TZTkId/ccKMnmg9y//188oghTjt7LHd4uz8ZlzUACoaWL0DoHqT+N1YMDa+MoYTeygZ55+wq7RrM
jAhCApb4zto0OqQTxnpF3p2dOL6MjeFKTQvV1HMdcsjat/Ja2iB5FGlYbOk1QWIaJRksdpp7LtJo
XLGGVUZvx5uVXl3xN9YcIbF3c7tprpjeulLNrB1y1REYTjmoN1nNDoALQlsKANjHIfbzZEr4TyOV
mnoHeyh/kWl2YmG3zhs3WS9zIlHlK9lHr+uQAWLG/4/rLPce/vfX0/Wj6hsWFMqa3DJOFde3fapb
+zY0sN/K+944yQbLYOuVG6fcNtLDAAowykIaJxoSZJ19yL0BKWettR64JNMU8qS1qasMqB4RNBEE
n9qskWsaJPN8R3IfQEJag3zFVombZK9P6VoC57OqTUPuUBNjjep3iekjqGEekqawAN3GM7+N8JOH
EhPoe/R8JztiOdJd103b7l73NeGQ7BHlUx7wBYkubpe7m6FqDWgd/zGmTgbUvwMzh+nzeAnlHRRL
nlxQwfxTr1v1nubTEE3Q8PEJ8EmBLMo0nwyiL9yTrUtlkxYD+ByiPgEr0ZxGzapPf9clA7lIqFrb
bAS19n/3pZXyJPrq2FBEY/ZTrRiKT1cmQCvzVTmN1bmC4n9v1n/2Qz1YBahgBDPdfH2njUVdHTBe
pUwAmJ32cTREDYv76F0Z7hzQgjw0INtWRGfNiUA+Q37ZNAtgnAfTAIA5fTKm4bDosoPEWdqnrtWA
eg+NJAUA5rF60TUE4REFguDo5Iwd/bzGiD3NNXXipwhkpRc0Gb62JvYxqHBhF6j3tq1q55GHNqpJ
Ll2QQ/Z9BEGTrcK92RpBrOyW2qZ1gkT4cB0hk2JJoztCBE1eQxMNTxSoYDeJHjh9jYfXkNrZaXRf
J9Asalwjn6dSj+YPVpauHUBpgtptcsQ6O7mttMS41SBarbsacTLTslBSbxoLFbP168rmswsZJBZY
QZmtPNS6/NlFlnZAaNi4QdT0oKaxeta61k386kWCK3ZrJ5PsWuWs2cOuNRwvQSHtQh4yRf81e5og
awGdblY+3XN5MXkEre8UsJgaGPYjjeet1/oNSnxs56WWF0NmeoGpk88vZFmuetG8zNmXqR5BMAEH
O2M6T7qJ0u8A9QdvS8GRfrUManIE7pbOi+QOzDc8IVo/+yxLLIZlbFkG1X7S1YjvKWrdDx8RQnsB
oVJ5bitpbavOrHdtwfJnKPl90wF8/P5nhyFBwQsWISxDUkBSBU/GgJAXiQGqsW0EdlO875pTl5zJ
Ss5Ll6x3cysb8PQWGGtfdJZxLjLggYbQ/QR8qxYeIg1y6SDxQOWL1YpEmCY1z4jtGmfy5kMbZMwQ
x6r9lVeWeYgh8XQEkxT/qkZBnUowQysGETGMoo75cERIiKxycqErahgHSWq23PftpDUOdv8dJc1s
8KInP1qO+ggidaBCN4dURpBrj7K+AA0ajTFqsbIbGgTsR/yO+L3VlO6vPDeLI9DANUKfSVEcORBR
fuaEmk+TuJt766TrEuytSkcxz6jVDNa6kGAAThXSpy5Uo+TFi8MORci9V6ul9uw2ojTAGQS8F5w6
q09dkY4rrUrCl64DHEnrK/kSNom18lpevoQOyg5WVeShigJXVooFzm5ngNGEtIF30FCdduZpm2ka
zl2NpB6gVvOuu1iJV/dv5+Z5lPiOwJG8ndifRgd4jMESDXsFzznbk9oJ0mdAsUvkDI8iatY0NgBy
OQazeZpS9JW2ZtMKJghda0/T2dplSr2DfIq7zkDb/axn6UcOisFN7Rv9IoomX9F4WfRmUKiAkXsT
qBf0Z2zNtE/h2LQHvAEclUqK7DPYbXzFIy98ABZwfKyV9kbjkV40mzw0LQTGcJOEt5vOBJyohc7m
S/LFiNPhhxgjlCvAY+3W1+24Q/WTZqeaRfSI4yAw9HZp/0i+6C30T8gT8mbyZqeQhXndWUNvEswn
1HQMIGGRgwP1Vn6eBkE1yNdSOvkZaDznUjaK4iuRhV+zt6uoRKiUxpK3q8U6X6VDde5KiGMlkX2L
sXvd47NoPFADErv5YKUhqjaicuDqzkBdmYa3ui7cPfkuHtB5RyTMAua0z6NHiPuVTxrL03WoAvZf
cRDHUqWufat38u/tkPqjKYcvEaqLrUeWvffgU4rkHz1IJypPE79IYlQTjRQQPkpIbW6hblPgW6So
8SWkOsux5wSWCk2wuYhyTIcTZ6m5HIHfoCTW0YNmaBd4k4GsXu7iS5Ozs1RqBlLIdKZ5N21aGzng
4cjZuZ1K7eo9Ar5G49WPEsDEvXAVfTOMtfIREazZwwDpZ1VICA/ZKShRJfLD2qS3jirgX5F61o5Q
1m0foaMoH6B9vjNKvGxfrWS1saQuAvKlxlDzr5Cw047Ua7pkBKey30HPnV9xuPT7kSEtGaKYGxXK
bTnicJWB6MjIW/nB0cuAKNCQR8VxGOVUAmI5u7qjrVzbVs8gKPp5rPXKUxJKuYbqfmWDKQNZXGpi
W1UPijU1wJoXeIrgEthaUweloPtW4NmITMFkIfeJ0/67yzJCEUgGOix4r40cbsn0vIbYl4UcTm7h
WA/iQvlzDNtys5T0HIG7RXW/BrUCpbOj8fuqn+RSpsZwzGVsrkaocATkSIZlKbqKMr5N35a6c8vc
i+JpBU+2kFzR06AtrKBt7fJq1TkOmmaWbpne5gHXE5w01RzE+U5FnVGTfRN14W30Xh1RigD1qal2
NY21Xj/6gzLwGxl+O6ZOc8HwAzV18aEpOePC7+SgBZR4XASi57TluzxmjOpFm1CID5S1nM2zdvRf
r+f0pmmgJN2sOd1Vnb3pq+6DmwQQv1xZ+pCfhez7eJ0poHo65V+62cQyLgUidHnfbqn35tpOXGQ2
NW/jtCL1aJw83vxp3JwKJL350y3J1ftiNxBgqifVamqqOrTXvGfjahmjq0k/86xXHmRsycdyoUsI
vv7rvNYVIAWRp8galNISmbOumuy9z7JiC+G1LbJRP1AvwT40jfUwvx/UheoVaNF4A5a/CFm22Y2G
3NJBFuBt6twly90YIr5fw4g1K00X6pq3eLKRukDNjR8A1PeXCNBiYFi1FWkQ8KgpTqYJnVDyoklO
1EN9YZIy/+uklmfn11SJlmio9G2WoLvVmUQNKZRnXmW1PZypH6E8zqaXSCXSmDL5vHcE63qNp5Uz
zyYzYsIaMouIvwF7bUB4KP1pIvO2V0ppXKkZ294JHMGj9TLGQK9DClGNVkWpmjgWo1S7mAqHUYNo
NfRWGWLe5RBCwXEqHBbbmYFi1F/I4d1w12sbyNkWPo0tayAmB9wTd5x5DTLYpead9QhbzelW3dv9
gALKN+NoinsD9hzfkXrt98vijYevQW12+PB5+g4KSpCEmYq2QtSQ3Qy9As/aMS+8RBV6FIdkt8mB
hsiBmtR5P0Su00SAla154p/XWpb/81qyaj95SaodXD1eObbFH6lJtQoV77Wwe61r01YQRdJHz9x3
at4+9n3hXfsinmJUqCUjItRXDVV4z30ErpCLL7VXbwd0nGuFo8y993I/mqFO69OYNAfvOmB96nW1
9pIU8cuQJc5tENjuNZkR76lL1B1vdI5gofEzcXiK1ItuqXakDjnFUKYHl9F8TibeD43DO9xmPVBT
zAIZzO9QOi/QOL45NIN8wEB+vdWy1HQrB0FclN3Gi9HaKr6FDDy/aQ0VzKuTwG0Kb8psqWG5idQY
IAvg9K9x0T+wMZdHGqKmhqrTFkWxdYg5wg2RR2jJp/BTLYAHMsVpDs1gpg4qCaPs9o6OEhn9xNEl
NdBwDINW07QVHVNojI4ldLWMLTPuxmgBE1m/lepW3ToGARSQIeiFvRMNA1nU2TM1P85yYqC7vgqG
VZKtLUuHRGaP4oIbBfzJDZsSpGNWFxvQDLJNM2VTF6uM9O+DBgQNUnqJD56Ss76DyVOXrDVSjrN1
gckTnB5Z2niee2eYl5qs2YhPMmobIroFFhFqGn0cayh1hRoU/d1esz6Gnf4FBZnKCxm7Vl9BJE9/
bgrmPUo93tJwXKAQnyHAwx30xP44VCrfl2qdBWS1Iq6sIy9FHm26QYjax/MN5iUH5+4GSCa+u0Hi
cncDKVOgXkFzaU9WnPnoIuxC3cICoE9qup9n/QECnu6pC2UScCtJvjUgcow69E9RCM7cCL2yIWpR
ZR8Ghd3IAQBKB2IXkXFZZqI8YPyt0XAI9kLzUz4W1gbFXfCxsqBanw8F9GEmzEo/gV2WhsZKFF6B
vG25Xca9hIlNA6Ak4lwoDnY3lboKgSmnueDpol7U28LyMU3wYbK6iNWrbqpPQY1ddQhU0SVLAcFq
p2Yx05gcozgYBQJBZLhfYl6nZkgUIwodGDqzT0sjup4f+hrQpbfxCGikkzFAaC/44xKUw37k73yq
Nhm2Wet966OheoBWsn5myoY6kIZGmWcb2/F5vCm2NE4jdNVOc0TG9TP2NstwhIKS0LRDkvVPi75b
bxn/06IRCmL1JU9cx9fBnJrOFHQAsULX3g5D9oWGlubu/AGi8CcU/QKedpoJfJm+SdIB0eKpu/g6
02pNnHyZT0Bknc8zfSMCAJrcY2oUDUI6JXviOQh8qjKCjFI0DnSEG+dZ2mCmQ7DmF0rYuR80PD8R
w9PC05gydtQNACFRv8h4wnsuVrHSqj+U9kJ1vqY5VqO/zgk1JTzxKEFp7qySa01IXxYVTsWIaH9p
8Xxe9RBxuTDeQ85DjXD6iovxC3eg/QC9SOnnHFqOjpBVgIxKegH0eNjbrlS2usOrm6t5DU4+4GEZ
HuSWJ/EwmYjr0HP9090krWUK1FbN6tYy6B64Unf2pvBkgaoT2ECCH8ScTWaVxseMDQ+5dPPvmZGB
SYnd2yP0NRk4pvCIFdX4yET/QPGzv/N4W+O3HiCxuX4JFnDgdtkH6FIUVwI6dGsV2a2PluQMBLD4
mQAVVazahwEaWzPMoagNQD1RDWNjDFCv6qC3u62NsverykS17QkJkZbJvCjNbwNaVAItSYsShgLE
TmdetNNkt05RtATQYmxTVEdcI7UpT6htgBMIipPNXSpST7qxGoYQO4HCyrTdofFpiKVqeaIl3tah
IRT09J1U0fA2Q77fBugRxCuIfESn0dazC58K6XVxXH7vYiCmWs/7Ikc1DHIctGYPq1X7VQyQjgek
3cbmKQhUb/FUyAHwS1XnGgwoIycpfroMWtDBRplLBUcXmo2kTbPSofkw/SBHdlANI8JrsiguRQ0t
Uapr3jXpAEDVXw3MVnCWmAwRImrzjKz38CmeDFFamyfdgA7xeUCoqqi4yp9e4zvCcIrNgAQ11bsL
wl6qX9vsBZVCi/9h7cuW49aVZb+IESQ4v/Y8a2jJsvXCsL1sgvMAkiD49TdRlNWyl/fecSPOC4Oo
KqA1dDeBqqzM78j0mcskVNPFAr7phAZ2UIS9BZRDsm5zA3g+Iw22qus3rtn5R09Frr9CuiTblCBS
BMoIGvPkTgzmHxP8PqAfgl5ljta7fc7QxE6/GWDWaxvo/5d+BNPHzQ5unLWTZ/zlL/GetrMkrIBs
FOAiq0DvkWctPqU6J0ljM4jbBcrGLgTtkLsIa2tcOF7RQTK2sV8EKi9thyQkkgMX3vb1glg2wbMC
SisDfIc0dDznv09qLAfgvFKdkaSqQH+rLwZ4KgEvhH5GN/2yaUcKmTIowkjAnkxvrcBuXFtBc0qF
Ug9cX8rRXYu6Aru7HtEFgH8nEdh0aktY9OZdj1oxjUDpCD4OIPsgiRwfb6Z0bIujHMwvZKKL14fV
PjBZN88UScv3Zev+gERPfwT3J2SM+jEbIA5a9UsQobuoMcka+XZtJA9F0t0cTmMnLn6UuWkCL5ON
JxyZrHUzDXJBWEtLovsG+3J4aEwxdEcXsKSBtyA73cyg7wWAs+77twmtgMR2M5l3GfMhZWR0oY/v
ZIPhL9e30Vo1cbBKM1s9iYEjj+qGD8wElouPNdhDPcs4knOSpomGSgitkzcA/dMOotXRkrwBHjVn
T/lf0VmsnlxwQV8hB1C1bdsvq9a4ayS4xSiyctGd3ajS3NM6rMVHR7hSrcnLRC8PFvpdwYaJnwg4
jvQ+ZfWBlqUIICFB2Gc0jzRKShBR4sjZnGg15Kx6kNg3CjRaHvRGHejhudaAY9jE2XOEZlYUPBLQ
REGJdCfxRt7boNE9oysbX81tXD81IMdYmBLKbBX+aBESPjHkgsTKjNNx18clABc6p4rjtLVMEt6A
FQ/DglXcXgDNkJ3xUAJfS+2g2cZw/FXapdYyj4rfArkPEYCoKTZm2UAFWJfgDF2Ci3RpLkcOKBzG
7kImcnoCBDZm6MgNRZDD60HkRPPJdlvEcntgdIv+QnZTGBKSNNDMQr++dWr7ptzVPHqIJsMB9RdR
WsUFA5GVBY7UKUq/F3iWg1xFe7gIcQstmGzjQTt4QUZwNyOcbudQUFeW675HWQry1KswfOFVp+5u
KQBlOGgLiBJjR4kDciTCGSGELdoVvmDte3LkTKDmXVkvIMjID35VlfjiC9nWKfrwUnfQNSjcBIIK
0TQtzdZPXzoZVAt/KqKvTdBcpERCfjFOrzUOfPirVh06SIbmR+YUn1yZla+9gX8t+pfVM84DxYqX
uXjohwoJAce1zgEfp52K/f7QmKGEKi/71ytXo/PxlV39ygavL7WqkGep8lcU7T++8tBnn9K6MJdp
6Qx3U1JuQGIGNu7JMbZOpYyvtsT7POwzBjLsNliD4j88oed/OKCObm1tmZr3GQjNlr5o6s+u6F80
aBvzf4LaCJXOKftqWIb5Eg9+tmL40N/HeWRs0b+dHpIsFeexS6e1G07Vk88jEEZzx/oGIY23H8PC
j2FEcfytt5EE/OPHUFP4rx8jcYLqtx+jxcbmbGOfvOxHfJ4bCfkKFCGKJ1DBVg92h68VPXJCExdg
+UpflRcyYbclVqGw+y0NaTqfgFWiYWeP83T0dftiqaeiMQA95iBF9icnWQ02d69RZRUPOGoBmNC5
V+gJuNch1kkYiCAdydbGsUb9aq4rkBxfgTAqHrzobTokwVBPTFxkE5zePPWd83YR+i4D/N0zBqBL
9chLhgm5ldxG4lR7QM4D1R7L3JtgqVyRroNjIbuAEsh0AhssNPXM72SGuiikYnQU6dRQVDkpdaob
8wH7lmiZ1DX4MJV02tOgGVTowrphwP4YZNAJ6B/3NwekERBtvkersV1XXbSDXGe/tJE/21PxLs/A
fQWGiQBkqMBZkxec1+GeCn8FmyDHG4Be1oui9QwcmCTniyiSwbZKrNZekd67pY3QVAi2JOxOYvF0
R14GFrdFp71NB+xMLzuoroMk7G7i9hMjllo9Up75RBS25NOjm09Hmu+Rv8+DwPAcWdutjUYywMIi
6ap11oFDibaA826QjGNSQydEbxapVE6XOdrpbHT5ojR/u4TKUGtVY/crubdLHcMGSCFRrwB2reo8
zF5U0tZo9YOduGmzJASTRZPP9kBphrEgUq/afou3mPMD2zeJ7zDkXkbN2E6XLmPoFpF9gnQbbDdv
rOMKv5sAdqDTYpkX/BJbeHB1nUSnhfLHz2EYxavRLtiBqjt+dT9NSrz8ESX9VNcWDzlO8A8G/mm9
7aFwESS+swpKjgKnFmaVthgfGoV/KZU1BoYzG5XXRtvwH3LHtK9g2VkbeN5AM8XtT0aO8xop1bDc
wnaOcTQRaR0byL6UgKZzcSRvl7sHBdqKxzjmDq1B5gHSoideYA1a0kYeDHikrFgUvMqgYNXza62a
BvQ7ACo1dsKvFYj7QdYSLKcR7LPLxh6gaRhF/qZxvDdvhmM1TSXT3+brCHL6aLBbu9CkQe9A63e1
/lXETGDuV05zwq8iZs5y0+XtibyTroyTF9VxBHPwm9+89GmiIffZx7l/C6bPGr7VspM8lok/Lksv
NJ6MWP3rTo3szSbf7/6IM1JouY+iHbeizOwjHwOQ7ug3LXAQj6oe1dUdOvtY9yqHqiHenC3ovm2c
Xj7Y6c0c/YqXKbhAp6GSnrmuPR8JIpCYHCfB2VGxzltBEt5ekO3m+NsQuQTWLGjezW2Xk7fqOBSy
/3BYev0cT9xVF9iQ+DIsfkeXosqf0L/qA/H4y0R34HULl+CUz9cV6WWSsU4FaFO8ABRov0cnHGD3
3Pt2M9sqTm6vUPjV2yv4LrBbmjUuXLKY52uacQv2jOIay2JvGGDZRPdSumiKMd10UPmEllzA9t1k
NhdTV3oNXoRHswfEQFd68aQVjwI5J8gsNNBt1RHkKISzt9BDNk9Ce3G/EhA3U9YUXSBH2i2MPKy/
dDXKkS4r+LGIhvoFemSzvVVQKYIgkbNusrb5UmOvallV9WiXEdiKCgWksbYPejo6oOLb9AaSq9fY
6z9B5KJaQXsvu0oT6Ra6I5vUNqVtdPd/E2dUSC+UJrimx5Fby9CeQLevv9Hc7TSo7rPDuDoqE5hl
smZ5YS1HiW+UmtvQr1j3E0iwQ4jwGCDI27QitbYkdDH59sW1KvMxK8bsPhHsHzJTVJAE5rZ0HPVZ
R5mhv7UL4GEqw7lir1keLRdfAqjHu1eyVZyvRjQ5Ptiu7V5TCDWvfKCutxRBExyFdKcWgL2STU8Y
PLC3znmAgMUJQHzZGqzd/AVw6XYfDS1bc5368mF3O/ejvcKx6FXH/80upxzqs0204CPvL1kpg03G
hmpdlbx4Bo2hvYMuZbjkUVc8S96iadmP/YURYphOEZISNegxKdiyweczFPJCzqxOp8cMJGQxtk4S
OlurIq7YE+tl8iD9Tu6GzAtMpOG87lDjYZkvpBVHe8feWq4Qwz/kMCrQXR0LNnaHORyyfdCbgQgV
0FMNWFimerw4SdW/dCtvdOSLaYgOglNjvqBhXPeaYdKADKz2QpW0hrgCWlloWIxQMItdeUVlOnwI
eu9MZvx1wVAUA+ReZy2WDKCCVkAIZkde31KvkaO6TZbjfHd73CI7kqtFggwJtAA+PIbpaXt7+Ebj
Wjf1fgggHycFFjgnyLzMz2qayJCDTkCGdHLA7o4zpCU3g66yFf3YPSZTtOl6Ht+RqTcD6B3z9h/y
kek26Wb7fVI3Ts3R6uU/FP//OynpgRYD2wN+tF4EyJP6412YxoB61ELazTfVxkcjxW7zWkZd9VRm
0U9L77oav00WATaTZ9AJ2vPQ+31I3lswMlbifBvKDB1nVh43q9DYR47uLB7tYLrHKKY+4+GvI9sv
y4XMveYRkBC2dAvOHgJmqQ1kpdsTiOCGgxQQywn9QNwhv2yvDAAmnqcGQhqqatpvQcP3wgLedlEB
zg1+AgiFFvY3KO/wzx7z2TJDuW1ecjA07aNfvi0pJwCWeum+LYmW8lOM927SCfnZqNgAakbcKfTg
LaBzID+XAq9Jd1Lb/hpX2RNoYkMQli7HruAb0gaLkFY5ez4oLhoQJ69p2PYthMKhyElKYaQZVhfM
P7/bSVrMQwIDD+MsxV7wHJSQDV7gxonw/FlAqmO++ej6LzEmAD+HYUrsTdzb/YpPfrRPwlB99iFn
3cuq/iSsKj3nYIhejND1+ExhSZIZe3AEQ2fT8Rc1G8JdmrFoy9GsuEJjsrNOZI3/dZ1P/cqucuh+
0Fh1Tg9aEcdZjxAVgi6oN61t098Cy/RP5Kp4T7z1AF11d3T3br+ZyD651hxPFPdkcjVgZIQdT9V4
T3YykfN/2v9YH+/xDz/P7+vTzxkSouN9bcncTYiuto1leA7ekL8uA4hsFevv+jID73sjA5QuyvRb
a/tRtga2HfmftgfJiJ4wx9hTCqGX1IcqTIpv6X8vdbO8LzdPT0Hp640FFMK1GoJTufpdJOplaAX5
hmykndCD+fQic3NhDwy82HiU2k5s7VEaNWfcmAxyZ+GKoD/7YJl/Thr77QGc1m9hM4xMh4Vd1Z/B
GuI9Z7/Cpm7812q/h9H0KorxL/bw7rcnHIyhwHTX1S406e3Gf0hE4jwA7SnRP4w3emWe8g7MFhQp
HLvbeZ4dgCuR4VCi49spAdUhb8F1SzHKcL1FK4CmY6ixzDH6FcC+7H54BXM1h+cymk6gjbinaFp2
DPG9Zc/FIVOMh9EHasWJjGKXQwfzk1mjJBH5UXymIaj+tm3RJVcDinTXQtkrpXtcs9xm6HoS1YKG
02TZO5Axm7M3HzmAMGNZ7shLS3IIbpxpqJdUOTj5aMkS9Dp5H3dnN45Ai2KESFbwJaO8ib6ItgBM
HHJwJ8ql9HE9QRMviTc0tDIuj8yEZtHQ8PIpRt3o6uRzKoUC2gaUz7fpQjTmMvT7tdXZUCmM0/Bh
bNCqxrRaaC0H0E74HYDG/QD2h39HyKA7tiMe9X9EADmFtLguefxlDR/n99WY2NCHx56lYGsgcZBS
8WwH10nT7g+psSEi/dk2+0GqD5L9pgULrFsa1tZtHFQlGFhNUQdrTj4NUTKZh4SwIUwNl+5sumFq
3icRWoei3k00otD3iQztCCceo5U6ZdVdn2dHyA/6V0CD/avP2Ce0cbVnkMT6kCxvgjXy2+OanJ1v
hGeFlFWnnWQqy/xS+TkDKy1mZ4mbrtFS325oemAKCyfR9ts8W0+ClMYW8P7knkxmMGBTBeLnLf0E
4xD0Rw494AV5aQ2GGlxpsuGBTLI20EEk/WxHPwLUtZuDyzwTAJBfPxFIf6D6ZTySpTMLqD5N36I0
GfaUgBMgyN1OTV/PCTyZ2N0FD9oHctKbDNVYiL6n/IHeYDzr0Pbx+3RR1PWKewz0zWUW7BM8B4Dd
DfZd2BRPLkvLpwL7JHvMxru4sfEed5mzdBkXO3ICIT3tbBAlLGnC+3R8XxUgcVX+OvCq9GLbVwJN
MDyEVoD0TmDfAd991qCo3Mox+QYa3K9eD30fEI2E+4JDjdHPc+sVE8lPE1VtBCs3BWimXBlmyvau
huBbRqN2KItbGnohHlAXdhdR3eabAKwFEjJIn/ssscF2mqOCkWslKS3lou1A1rIP9t/jUTM8s7Dl
/R6tyyMgrBmQCjrz90cOsPaTemknKGjcHB+ShS1lAn0JVs0ywXf4MFTg0pDRA1S8ogfPQpUF2+Nw
O0DG9gEcAcj5e2j9kkF4oggWpdb92H+dlOumyzzknqYP/xH50kuXrmYHbvWSFEtr0JJu00KzT79C
MzAkb3uod0cDmt70yQ7fSx5k/OJuT8OWmSsOVtjnBCcPbFv+HUaPisGFgnZYdH8Na/RqBGR+D9Pn
mHk1stOLGr0jbi9Kq/UDGJWHTAI4AWGybTdl2RG6YPmxsAxnq4BCuOOyAoy9soJrHyF13TC3+sIS
/iXhsv7RpNC7y/yRL+wREOiWVz/6sPmiDF5+KZoyhTRO5l8Vw4e5Nnh+B4GKt1dprPHjq3hOkq5R
B2tBf/za2OYbawyUpuURmC3iiPlghjbkTCvzNxtN0hQcQWxBYiMM1jlyb1eIxFQHFyUbCPO4zpVs
sfjcSWd4lBYeB6EL2eF2AhfWLR7SV4A0ChO71NZqH+bLy9BNEC2tnHtXjd7B1ptVD9iNjZWpFGXs
Sdyh2D4C7fq7cRaPJ6OtI9O1cxhFEPxTZebJBMvJ7cb3rNkS/rr5LaZKQ/Up6ZpX2iPTbpk2ymqA
2LyIzD3ZZRjccTsA9iGfvvQxZAdu6V1KA2u7wyB27njxhjoPlPxUx1CqgFSEtUpQZ4TkXDpd7EiY
Swpww09Z1zhLXqJZvRVxvhSTGW+mxHUuBhC388UKGT+FwlkPRYT0FjkoREJuaVniQ7Yh24D+v5Xp
JjGE6XpxN0jQhXRuNm6qUuDv11QGEpBCHbBpVJ/BnutDotI1Dr0eMrZpwtF/qUFec3QDqPdxrR1t
FZO/7AUo/CffKMGEVf+olW286psgq99uLPDjZgKCIK6F6mJp5danJui6Fe+FcyctaAtkbVIcUDAA
o0M0heuaQRUhtaJymdcg34m1PF2p7/oAaG8AeTA2LRT90tG01v85hgLpkqZgO+E6+rYY3fHia1l2
IY5b9omOnEPFp3tmTCeSIctSpu61j06Y5GsZ3i36cPru+2/zwIcClvvReW0hy7AA8RG/cjsKNioA
xkaCxvDM0jBZ942wPlVG/7WoRqiZJ+DBw67uO+ie7cWoJxns1ySAb8czGnpSMGsa5qdpHOdJkFWd
J7UVElqAmxjRkB2TxjWW+STTJXJO2TGORpC0k6eLUvV2S64pM5FAcYvpYI8ooJW6rbIy0AieWBBe
hxZYcgojMGgYhWgfDSetl1Ut+Ksq5J3votdrMcivgwi6H2iZ+skDN/jk5zZ4mIPRuct8M4Puk+AH
/GXrc6ZsthZO4F9ZKl6SKN5Oun5EF1mpENgajr5xGuc2ysWZOx4sqkB9iHl384CrA406E4rznQqn
LUGCqhE65UOLjN6MENLwIVCy/N0mPDBQkCg1BVPc+D6XUEe0HsX9x/XcFnv0IOtO4N9Ae4rpG6tb
hmVwzCewpANzo5M0pQNQYOV6oCrT6Gh9oUkRtJ3WN9uUhhfLeG1w7D4kQVjjlGwaI/6G8WoejrLw
7pQsUnTuJiHSBSBOSvSFHGCyixa2W/Lth2jslletyofzLdj1NbF3Vl8/hEHIPVmPbtGCC/wFBDHh
WVS1ay865AP2oR291IxFFyVwblkBfr/xbDCQzSHouZoWaRIZ+HZRxQp4Ioga3L6fRpbXILNe0xdT
R3ZH9c6lzLtiJXUweaIcFbiFKQAQTMUc/MeXH61eMNsC2SLa0jXboafpEWNWoi+Tbk0iPry5yCit
1AGqD9gMPYU08D7E8cGq+IoC3cRCe5Bd+/aeOXK2zSvYqt61kGlz+KKoC8hNWJZzn2RTs3OTLt+X
tqvuJghBQiMubb6MkHv0jdj4Echm51XMf+38YlzSpMJLm53MLTCPhL26s7HkPKkwvTN9Izhlt0OO
yJsnRcC13YepWjMo9C0K3ang6U4FutRjs0TSKjzbjrSAq9FHe3BtcNBfofUAhIxvcTg1gblE1A3w
5kj5LN4nm1Uit9BHg7wxyjl3wAyPd0UmmzPzoFAvWOFBfAcUKGbSqkMVmg808rSJ7sBbku96T7cn
6Km0CDlKI842Zg34nR+15dsqYZ53K9Yjk5pYQZSsSwcHzTFjICS8vRRqS/hpgKDZ0WqjSndRmoqL
AKnCOghksqZPVKU/VmZSXqHkxk40aqOwO5dND94/+OgSNqZce0BcrNMqfLOhc/Uhqoxg/iyiq7Y8
15N9R/H0UQR5vFjHXDbr20IyEvc2ZIvPtA6Sw6DfUH6KJBMoVWrNf2VlyU8hU//eHSDeLSKw1pNd
eK6/tFqLHdu4HJ9ZyredCqwvubSgZF22akthGUrouYWDfTsN7PCflp2YUS88CRouWraIZHmwCRbY
Gr29Q9dgtC7cqdsQCxkNU+TWPwy5HhJlmdk20frmjSSSEmb5M8Zj4XmAptBBZPgtaehwZMsrL0Aj
gvamruaI5DVwiXpopsAeCk3TT0OUDJJzVnfZPIyVNM9xbfyYV0LF45LG5VcaxcJ1L0NnfvKnaXru
StHdGdARIx+3bH7f5uGFfCOQi/etssEZgFcEo0bzgA3WLgLBynNiTAYwRWpDvmJg1qMHwkCa17t9
e1VdsiRfPcXJk1f8rPHO28oUWPc+KoerLMoMtFz5cPQ0uRNgw/YuZU4NLR3wRc0h6KZpbNd9oFFa
5gwYwMTa0HCwgOEus/BCI5pUYoO+QIJgONKQlvSD/sHP0ielaU/yoc0eDZ21LWvubLHBGCB3w+v9
iN79C4WgKMMv0KDY3yZ0hTC3aAQAgkIvQpe+SMS8SFw0w94GdHkBhokQpezaW6RNCDRz7TjGghku
h8iWCFdOP0X3dV5F9+iWzHcJ5I0WJsU0DG12Zd1fyEsXClaHMoy9+zkoa/Hl0uI9MK+bhWBKMt0s
3t0m3V6r1C9jpaCwDbPSXaHhChiSMDbZ0cUf530vUMgEaG0af3j6j4nK172PJHjdmdu0z4edh26h
a8zdf3g6Fd9LM0TlwK+eC9Cl/S0ga/3nUFX1HIAH77CrFQ5deoUch6VHHzwyi8SDpn1pxfXZzw37
hYnNFBXJS92MzWVMYuC0tbkvJd9mAI5vUIyyX26T3obYrafIZE1TdZyfjCML8RlJeIX2Psgjfbj0
EQBvfFBQ+YWj1c9WuoPMu3/BgSexx3BFlpAx7HOyqtpGeQk1PNcJIeuai7UrWPosCmwFky7u/qmQ
qzKY4/wUKGPVvkq/uB2SGjnw2Thp9zgeYvt9sOoWzXZ6egSxm3n6FJjtM0oewzrNsdtvNRbC0/gI
0Tp4XPr9hUa+CTaFqcvE0lIW8B3a2wfyzRvHaJdv3AqIKT31fX4YjOXGDMFgmoDCGrkANMIPukcl
t0Grgg/IFXX7AFxROAsMPjNfe/lE/gjcbitmh9ORJuZ6YkfNLdP41OSJOvi6raLpgvLi6jsaxl6E
z2k0nKwJWttg4QA/Y1PJE4VRxGTE1bbrQRa7B/ioXwZu0aDiqYy5NyDK02qRWKa8t4agvgD7YgDN
itKpJ+sK789ai5P+mmHHWfgAQkBwmOfOd18E4kgPp75Nwgtk0LYdx5N+2bJ42IBJr13dtnp6gifz
7kgmCZq+jRnYAEkjPSpSb3yN8noP4h3jh+VaJwiXTl8EmAWWPvr978CbZezc3hx2aC8FalNP8l30
LaZms59GXt1NkVMuMlXyc667UrME8GgJSaB59G53hVuKVSGLQ2mDS/FGMgNYKHR9jN4Hu6pZHsiR
4+21rnIHNX4WQcm1N9W5AUPaS/+zllb/ErMxBkcuWNHCJrRfBPi/Nqklxw0FgbX1bQ7zGufF+u7E
+U42ZfLQNza/ssIGMD43QV/Vpsk1F1V7wjfOF3JOnNdnUFSfy9HLT7bK8hWUcSGwqIdhjyfggm7p
EhkpvsK0R40ZPD6EO7VQj7cm4+B+AyQuf3CU31xy4EcX3RCan3k7GquqYeWehhkqFlDHlM+ZpY9g
wNkuOJhhPkdpMwJbYQZ7nwfpEV2n3hLboUWfCfFpKmJ+Ng0VgkAXMAAIyXYrowriQ6WHOkzoMDNu
+Bn5SmiixS2KYUBhrUBlww80fA+z9GoAi4EbjUAFU/sNnR1g2Kqrr6GHnLrOmKdmK4G06oPLGJbV
CR1x3uo9AiUJtACkUi49HRF1oJSnCGgSVV/j5m0NijCgOAcuInAk4wvJfOxQTFtPDXpAxqqxHtFK
bz3mIty0yFLeUUSRpDYQB+G4QHYKPLt+6k0LfNuoPQU7NnqyhWqBucJUmtHqNZGObNdOJadiWXvG
ZhzcLwyaWvsMdEyLTjPDuFNUH2kIkRr72e3F2zAeVbJJ0Kq8Ghvh7eoSgmF0VvfwW+9EJZMVHeTJ
S0M6rd+CnU5GRyR10gVVtTqnA1VwWg6bpA0MgJSL/iAcOziaQG3N1bEsAiXXiAorTSA7lc5aNSZb
BQzQvNJtwp9rIlMEVcJVxrHtYTmAbrwYsvswwxNtnPyHJiphAobgOLLg9WYaUg+SCE4hl3GX9+nS
54VYpUaXbeZxHU+aszyx9/PYivDwbaryQktUhZfdq7HH+VBPBt5uXj9Hiy1I6sZDnhyLWGYn7Hbe
LlOQAuzz55hX9XAs2iPZaUYXhTZoVE2imrEvvgabT0MEwWAfvZR2ZLAF2VztwL+/WpYARa1vNCB0
hzQ6yqhA2vGkuE6ucp9GAZiMSu56YbhPZLGNaQ/6iP5eaNNgm80irXv/SBElKhKrVkAJrTVaDzsq
tEqKBhxSNJVDSvaAZqxwQUO0xFqX//FKvt309wkgLi2q8GGfu+iUnpri2OlLMtoY94oXwAxNxZHu
yF05/QhyYnsEb+P7nJjCyU+R9VSDz+fPW/Ib7dCsIaWVbJ08zlakG74vdHdYjffJirWmPPcA4J/d
PM9Wucns4+hVP0SU9SdL9m+XOHX6E9m8APx6rpMfyTnpiB5sDcijvYeQZ0QHHSidwatWGA+3MtU0
+PxoquaLeO8sd1BmIBOVqehidKCo1FE0olCaOPFunjhXtH6tdVv+97XI/v6Kt7XYr1eklVlZ2kf0
YuPrE19GTYbOW0LwBu9DHHfYc9rha+XmxXbi45C8KIjznLVnxzXkeWQi2uPRduhYCsQO2ebbAACV
fWpZB7LRpfRq9DPrC9oMQFL6wjucIMDbJXz1bAB+H6TGS9011bfSDl4CvBG+gQp6vgGedL75zWVG
o/8JUhkH7S71zP+xxP95DCTA0OUF/u6127vuqRk9Z0FEDwXP+aaFTu3MDmH7UHapa9O9dPiVP7Hg
KZmY/fK3SVHA2pkd4t+TxrS2X2LbSU6yRPNlXxjjPV26xM+hlbm8WSYk4u69RG/IM65FX03NZlnW
1tZKcEb1pKU+TM37pRE1VTQvOVjg6jBHnZTQr6BzevdNxK1tFoEIlmwOKpSLtvNLUIOW9XpAT/0+
8kX+SRnTtmwYQK3abtpZeLPLuHqz+2Bs2zfA131yK5wh3+23+N/tVYP+NapezYUvXb0C5SU0mdVc
LGtAW3vqw/bpVj/LB9ZsBzcYl7f6mUQJE1nYJNjcimK9E3/JY2c8kmm282UVoaOMam6TEWUnbtdP
t5fu8YWzbRqulrdl2mj4uDQ5lJXPS9NCJqic73uPLScLHYLCm5AYzAFJueS15y2NVhToAxijy+zB
N5Tao6/ludA2imtZBAVFIEi2tMI8lxZ4X0WC3QcNTXrR9wu2p/NKN9NtzSbJtnje+EdyAgf2mLp5
fxrQxr8aCx87br2RmXceePDVykFpVpsC8EzvqlyBqksPabviljFqbTLKjmTzAhAcABR+R845TK/r
oRS+udlK9vO2rKGCj8vSpNBAMiuVIsM5CtsgWnYAozU56dK9LxsJHBVUjV3V2Bnuvu6ws6P9TBAD
B0FD2s/Q0AsGiUYklCZuQ/Kilw2fl+wUxDj1DOgg3kbj9DXscCSKfXM4gVAcezwa+9pId3RJohIS
sVm7pakRWNbx2NBTaHxbIapA8G8P7eMf9nnlDy+i8jBZ+EEpN0hxDPvRj6/MGcxXH0KsYeQm34s+
HZbtmAYXCP52J9B4oJ1QVeFXqzlTgAtV4mXlg1O+Gev6XEJHZEUOb2tDY+oblJ2bldfI5BzyuLjw
CdgDlLaS7x57Gmpr+mqjKX0FHdtSb5ujLUrEyD0ICHfimateC9MRiySz4/uy9JwLOXAEQG+Fdhho
sZsdtQH+5Yihj2JsDr7FQa3oagjUKOQj2WTnAmWnBvXYIDO4sWND3kU5Z3dWaz4IvalNUUqikewM
vjHAmA9FYIg8xr7PDsiq7Kmp5dboQkOoO7sHkJ/PToonO10USksHN/F2f9r1smCHNg6V1e0+xGs7
vUA2GfyIhpzZ+cd0dO+ifmzK+ce79dtQGCCR5XGq8+1tWQZM/TkN5LIxxHj2PBR0RmDy74YIj2s0
miWPIgsB+62g2DC2Ybm0HKt+8UWLNj7Z5q9BABSAlOX3MAN5Uun1P3unXGVZ4UM/9BHFoBSnlFws
69COfqJ0Bhh3nn0bk3/Qo9c8O32v1hxfjafGLKujherqZgocbCpBPrCIi6D7brN4aUx58RMc3J96
VzkvoTEiuY/M+8UzTHNfOWjd93Eme0jLYFjKzrRelTPspWflP01/OvQqbF4B2oRAF9gP/V4suBym
q8nKdBs5TXZofJHdOQGPV1Y4yFcg6beqzvIfpuKf+zxVnwY5Kpw+rfIUWr1zwie7WvuDX734PdKB
OtTupn3iB/zYtIm7rOO0BwW2K45JYE3XTlhX8HS4r9BohppT5HQn6IfVj6Bp+0Z2/DLIygyNPJeg
rXtoBQeQOglWRojmOhBgxhejKJNzY3Ec9m17+Na6ay9Nyu8A10AmSwcw4akteij5OmVZeY/ml/K+
itDghYRDjXy9W9xb0F4LFnWBn3jK78iEHi4DlWkZ2nwxGtUuNrp0IzXoA/9q44EFebJA2lge7P9H
2ZctyY0rS/7KtfM8tAFJLOS1ufOQ+16VtUgqvdBKqhb3neD29eMMVneW1Dp9bGQyGhEIIJdKkkBE
uPv03Js7PKAFRi+/p1YgvfycWsH5NijJ8dQfghAknn9NlCFhvMLFFG0MKhHBgvp9YvJRgVkvUqf6
TmRv48THWcR6ODbpIhMT5dtM/DYfyYcOH9pF74/HGrWu2nQOkLBZCAkWjzyxL3PNwghpDAQHog3V
OPiZVZ8B0PhEnWSSgXm27Pbdv0aFO9JkvjgalSOWREfB8+pLHnLzwULQ7PQbe1tmH+2R1XwRSf3u
X6IAaEnsFfjdfHG9yHrofaCp5khW5rX1O78rkiAnJcENSjUJBFVLwb/QVA24Jzx+jy8mf24hybRr
AOHeNINtfhlx4/W1Cr7hEQb6lDo2ToMW4x1Uqh0QZQCQPI1ETjd/7qeRdY7AkC+LeSQ5CA8gMBpp
o6LiTkcQHVd/jqTXZAolijRSBA77UqP4iByw0gP2wl+nfsUfUCEebfDHcE9dHIJvGOLVO7u2C+QF
Ahtq4ZpBj9oGvaptxd8hXbQZCjX6wCQGa3B0md8jDmQhKmajT2Jk3cq1Ousu73xj245tc5BlM5yQ
Z4f4uMrLhxK3ecDz2uwFy4gnL0Zx7yJ4GHUFxrBCFZOqCH+pDZYtf/feRm3/7b35Bfvw3kLDgMju
hP0i6FbQ1+mytoPmMIOzpiaq5psDwb5qy3gAjqTeF10cdwtEVkEhR+E6p1Ll2g7BGDAbJdK2a6cP
jAXS2Bl2rY3a9BAzWwa9h2+djHUe4hnti9M4qXj10yHTTG1qH2Lnqui3dq+yg4GSkHMndX+mMzro
KAdDmSfl6tZRlt63sGbeIq1Uv7Ej3947qggenGGCtA2g+kXlyQkQz+IzeQzctpDftJ+B/umW0GP3
Dz1uJfYtrf8hxj+fktMIJ0oBqCgUm64PsO0HG92A4K5QDjAoXrIup7Li2q6bhdmgMrBFWdCTFCiR
5vH4hdw8BppTURSIwLXYa4Rh01yaya31geWbhv/OrceVv81QiggZK6WfqzTdAsqNvB6uvI0lgnGb
Ts0uKZYRdEM+x1nJDrElITtujOyFif6PIXKdeySa+zuwaQOxPvnbpiuXtVbIXE3Tpjrbkv8Qqfdp
c8SNd2MKZDuotcGwu3FQM7ZEdjHc09aWmgWLov288Z16gdgIPzQRywz3UcmQiS6BLnWocNUPRbsw
zVas3cxlJ0HVrnhItHIDeMb9+ytCneboN4jTJKPVnAAyAb1ECqLqEwQ6PWvjFwCV56rvNtRPB0OF
r5EsrG2fWRoYFhzCzG/PeV3mgPInAgwyjuwXZAzz+t3Hllovi7pG9nfypg6t/B78l1BaiAskb6G1
rs+681BMCH2pZZNDorGLUc2P1D1OsfJqNmB8axYOQpP9gozV1ENnDipl9nmp7m72wrRA/TH3antl
Fig07LEyEHiMH2u60HAJBecm5rjm6DRwHgs7iaBwhrg5HZCjSjqEdP9sN+AXysDrT5YPI6k9xqEJ
zfIlzXUbAyEhhOKng5Uqe837RCYX0IM1GwYu8EthevaZ6WdzKveiA5npbAw6eymjIVuHWKko7EE8
5zT66ZJcYrINblZBvyfg69sMVciesTsJQNPn6GxhQJXs4E4HOvNj0WRgUpAwYj/nrsnajBVH+e7k
JRSH0nk97MiHTFzkf46mKW9t8qFmnqeCL2890lT5ypQQlKw6JIy6LHw/RIhGVsDLo530TgnCIf+P
2ZZQD7mLSuWbNjV+UATyQ5AyDkOo/AQgT29QzX7C3vFjNPOX4CYNdoT/bITGJ1RB22fLAD9gZwcD
lOKH6FwOSQbuJW1cAUKzlmUTWIjxJP4CjJHZW+/HaxQpZqj9CCFcI7zgDx2V33JfNl+qAXl7Qwbs
AQseB9yTNcPfMY/3eGi1YMGpgOZX8Vri4YrrQWT4LqJuOM2nhq2Ng1lhTZXFJZBEUw8dZIfKrAG0
eD12g01oAbQHOowXFF5eIdZZPTpj4Z4AFqyWZDc0yBfzKijvYs8e713RY/0yDQjAFYCMUS6OHPji
JyeHnG7Hsmc/H6tFD0a+Ex2GzkhPbDrcbNTUna6XIrE2+YiC8C6rz7X082cXVbAPteMtmVUFqGtZ
VTJLnkXf5M+IvKK8sdAP5OjnyQVVUs4dtaqoeuuzcpgngV4daFWTANfhNGc+bWhxI+r21ExGMa5Q
C8S31GycAulBBLg31BxCr8ZurHJW9vSi4AoN98hu2EvqRSbeOJQ56C2o15FteG4arFCpl/VWdYeQ
wZU6sXQNF4UY2C41DHsE23JcAZBRHRosDhBKSmPvjN+Wd6Yzoyu+gC+721lmLsaFVXotAvADmODN
FBvDFMrM0xkdfKgCHLwQh1vzd363YTSCXGjYrfn/P9XtJX+Z6pd3cHuNX/yoQ9Wd3rfmoxdAZNmA
Ski+oNPbAcQfYpXbRb+AUEJyvHWoEJT0ZZ7+OYTat25nmvHWpLNfXyBpkJE0FVgO/3maoPzrjdGr
0DuZjbdXJaOsSp4vJDevow6xd5vexG0INWcXOqUhRRF9hvJmuTfsML9vIA0pkAo6ZRNjJx2KQaAK
xPCK5WDZ77aOzqJ4Y0DU6DxMVwBqo3W9qXQMrMRfY2lEHqFarlfW+WYfGbDbY4I7Eb3qrWMAvU4n
u/iSOQFW5jpo5TouQnc5v+JfEyNKBeA2OLw7eu1EZ9gll2a0mqeiwYF+SVQX3M1TJdos1kFolLOL
a7gXGyREWzBM6IPUTB/mM5W072e/sZFL73CV4MLGODpkf53dbHKa5jYrddxsJVhClxHHFQ96N/eh
aBW4qQIwqVPTE7H7oC1IaHexdRdMHiXk1XZBI9oldZbccR9yxFvSsmPneVCnoRQIEA8iXygRzXSd
3Tm2fQFNSvlWjOJiSFa8ca0ugcJJBovjRfVJhQm4mVzm7VXVP1NBOpWh+1MtOiIBs/1mIg+yp+V4
B5T5gg3YECQiugeBHr9GYaQuuCGtqUUHYwSbc2I3b+3gx8j0NajIK9yyXjrSA4uBSv1jlfBpP1/K
l+avszgy32101iZcvgTBkCxYnqqXudffMtN9jLWOr0KI+Area3mqm/FIJohDxNcGhfh3Hu5lUM3r
/SW5te01ABnTPXnRoanqXWzn3ZlafRjF1yrLP+cqA5PGNDOZ+hqcFdKw/P3N1uZ2tXQiFm/JhToS
nQJ0kQPEQzaaMyghJ+o3PF7dXtVX2t7GPRiob/P5dmLtldmjXst08IajfHSOXDZXGkYfCXURJZRK
iw+zmyVoeKP5Ldw+QowdZQf2r8vNlHnVfe+q4HR7Z1p54cIETSIwqfjCyLeWlbcwDKk+fKrS8lBG
aoGuilzo4I7gAKnN2pw/FU2qWheie2mql7eXZU3m7IwSdeu3T9pWrXFgTvfl9sUhQAref53sb++u
z4R7l/svNNf8N3T7Yoq6Dndzcyz4AQwb3QSm6fbKgkiCkaf9a1Q3T1aSxk8RJBsPijFU6E526NnZ
Rt5cRqzDUfzp1JsGVEZ7Jy34swbRHTkxaZnLRrLqHNrCWBkiTxcaAnyPbW9+6pohO3dTSxbuuEGt
CJiTS9d8rGRf3TsgvWqc2HwkU2uC2stP/fBItr71i10a5mw5DxCW/9ibG09rE0ycKNHDurqN9jQ5
OHHjA6Ii5oKaNMDFj8WQZn8lUzsilJj0bbWlyYE2SU+Rnf1BnfR2jdA8IoXr382v3tgdqs1CuabJ
HBV3F8aLC/nTwY2i1zxW5olaPZaHW09ZLehE8IFGo/evqFRZUSeZckhkLnjl9QdqxmNh71SIYB25
0FvogIxj4yMZDAWNF7cc2Y7eAGg92MHXPbaS2FN14WcW2u115ErfF2P35nWu+wXS7sMaioDDzu/R
DLSxAukWajQj1z0VVQoFPiCov4CnkIMSN22ORRuidM26zuYWCny6LMEXghjN8n3HDQq13Vynd6vN
j5H6OLZZsfhQqGdHNcTETfvBwNsufO8z5a99ln3Ttc6fCiTZdrqGxA+itO7T5ECpbawBv/H6q4Eg
57dIoAAy7viP2E7ummSwXnTUDNADtbKrtMN265RWf/BKGSNOETOwBvL+KR6gjJtBoPP7NBwapfxH
iOEqRTAYP1Fv49kJfhoJAyRhwpGHjgFmCzMG+CwJ+k/QqACXM+w3t25CnyeuQhoRAbXZTQJ7T25A
R7zPNkxut9nC6LtHRAeQPB5A8w14h7FIh7dUBaguda3PkB0uUZRopru6b+JPZctPqjCDb8DzJMsC
5dEXrSx2zs0BqTV7CL/9NbJLIEZBI3Ppo2zbttnKiCIkiPws+URnmS/j+az7je13fj4zGe6bRfIh
z2ZIeziCGWz3Ias359jE8GiIUe4pvTb3KmTJ1sIoATP5K0dHzjRLUtY7svdRsshGJHYvRVsUWwn6
gc9WWsx8VjJxzHVsO9UeVUgQ503ymc8Ka2nYowYE2pZrfJr8HcTJgFJDmYIYcvAoW0Vnrafa+WUg
XfBgl0H8b9rdMtILL9Te0Y0hO4JSmTi/pKNAwsXsVtSBPGF+CaEhaK+isV+hhso73ty8QQSbwU/U
sudAc3Yo1DjqtG2fgs7K1mAp6zdzcwQRG5cV3pKl2ifdmSMIXJMTddKhUyAMA6jrSi2arY/N99m4
2b3P5tuGv2l11iDi5VjxgjizID906hyzulCrZkm9i9y0WlKTDgjygpjTry+8dFGwOXnUIBBb8klK
hGy/mWP2mAb8PMfvXsUuof1atOCeDAZePBqxeSRuBg/qpLsYWKt1P10U0OgLp1h0d1dCtPuRd+OR
Qfx1jZujOga1HywbZ+SnOs7tTwx06TNtnc7yA1goi5WPqrkv5OYlJT+ZzN86Vt4CVC+/0RVT1xCu
KBGzuDaMNcfGb50V8+Pwm07PeWm7X9sYtKtjM4YHlibZ4zSQ+qs4h4aOhXIhO4zlPk4wj6wt+eYj
4BMETfcN2dJu2XI3uI8d04SY6wiWUTsfIaIcv/sKKLJoyDFmKxPJ0xYMveD+4GzV05mNrWqXaQfh
ApzNvdOZHbyKpoeKuwOY0HQAKab2tzUKerei4UjKatyJGiwjwO+vxq2L+8y1VEitT3xp8x8jaIZV
LRF0pb9lErTRFcpykwbXvXCZ+JqAaxdiit1Xa+zZUsdRBy09v9s1sjV2DJnOuw6Q8CXycuNL2fcn
4tB2M7B3hnn3lZUJ5CCBvzC6KH3KAL0HdBtnflVANhS35Ccj0u+2Wy+dZYzV6y6rwAzEcaMERCM9
0Fv2ZJKcZFm9zu94+iiyANkXeaSB3kGxIHp20+KU54b7FIHw6YA7ynQVdsPXyZ4wPC2sIOAHqUCV
8rN9RCJjkZt1ucPtrz9jwd+fRyE76EPzfBtbRbgoWR8NC+pRQTgumlIE27wboGtmQAfBcaeg1tS8
2VScDDvUtlXXdjrUINZH9gI2alLHzZbXqt6UntUuqcqN6t2wB74qLr091bfd7IaKxi1D7fAiIZrW
m7KVa1dX5NbqdaZx9/AN07rLYmGsw+nMl8P7Gdl+14vCUtDnoFZyG+HXc3CQOtjUoyqeqyp7sxFl
fAvLeoNAXPfVTL14hfqp4aIdB5E9M683WaLk0spGY+E5qXlyiBGBAsXUFojIYZ3jH8hEBzVFkekM
aQpouRYjhGhRvLqJlAZaeQLcUREX2UAAAP0bW54RyMkv7nT7zbT1Yo0N20Vc4JZcGH2858zAU6KM
oYHe1j6HmI4ZvXm4KhxLitfCDaKVKUR6cWPmHIMxr9e9zjSw3sCLQ83zjdfpjyFvmycnCJut5+Xp
3k8FlNKmychjtKG4HtbiFaH9aOWpMVsp5gw7UAhSjTod3Cwr154S1pqaHcB7D/LdgdtiK9MU5eJD
8zhmHqD9cZjukdMAwBAKD1cog7zbSnU2vGifBXL9O80Kz8ajduocp1S8ygK2QsliZzwiuoZvoQv9
YkXY/xipqx1yvRYeYVB5ApFidQ0QjJlt1KQOVLc3O3tpKBAgtLy1ngEDbw/cKiZuagfhwwrSELem
BIEivlf7HNk+KqQd6S7jiWEcUq2fZF35j0o0yakdYm9JjN7yT7vO7eSU25M8EyLwa3D5JhAlLBa4
bM1v4NvQqPm3knul5QCuF/whEhG2j8ypQDg03WqH4N23DcBobFs6eAhMkFdrD4ks7A3Hr5xBmafX
w2fIxbzbqRADHJmznfzHLPLWvjECY9A08Y53YbBBkgN5PWfEfRG5crDbABQSJ8nOjNPmC3kETci3
EcT5FlhspcuZer4xWL/9bZuI55EvA0pGOO7OkqCGC2QN9TP6SnX1sUm9iPh3e/r+y7D7W+8vY2/O
7TRV6Rh6O/rjoRuQdIUUennsEQHYZJVpP2YoCYPMcTa+5d5d0XfeH/ZY/rCF4zzrxMTO0u+9E6rA
q3mMTgtjnQ1AKtH1xgZebSMjyBF7mtZAelrwdNMhcUd7ydjrDTN9w1UXIJPYpyXEfTiQ151MawgU
D/odiX3zgyYD1uZt+sxZzfA77Spw06T2JhEoLg7jsjgDBJ+tUfZUfqqU+Z2gjYb8jttW/HYbw8Ix
WBmeeNESf0xCraHCuNzcmm7dlxvIIwebRPn+SQyAXon+M1W/53kLabrAGy4Od7qTpbGRCUvPfK3j
2cHuH1lvLpAtKFEhgksixwoTYWFenEiGJp2aYmpSr90C20m92Ctaz9T7u7GxDJC5SDMQqBrZBcsE
rCshQGuVvXMsNcNSc7J3lQRhwNC8lNrJ7R86Vs4D9GhXYLj102vgTwAGHZ7A1C349wwY4hVoNfid
UUD1bzBU/OwnebWGktR4BuQrOcgiltuxyO17OyrEshUyeGmt7CFNcv4DwH7UN7r6LSj/HK4CjfKN
NrZA5I9nBfgRXIRi3PQkmtZD9UD/iS5/sls8k1tVVLP6kDtY6T2w3ccsgzDSTZAoLYJmK3QAMtwR
gkS3DrPgEPww7sFgAyaqAlX7CK4sShF2R2o2Q/7eJOghng4fe4efm9QbMcDD/u3YfESNTpmlK1Db
nkStsr07LbBQjQhFNqdMgzO16TC5ePmY7aNYhScTi0/iM4h094cn8uBedj1/YGN8ITIEO+vsLcpG
ow15Den4B1B6/j3WtrMXma3BhlefwGtauf41F/grZq+sLuRGO7W9RoQSBcJ9xT6HNrjhcF171yyo
wceNm/8ZGBnkoLw2QNCls88jSsUhjljbD01eN8vczPovkWu/tq6K/7DKBsOnPJRISmyVWPwmXQit
9r5gEGTzcU37NbhRugFpktYMz55pvCaGx+cFZRub6SmPgldaptEGwQHKdeHYbXygxZrL8RsEGL5Y
E5sX8Xrp3kvORoVHxcT8Rfam14B2THbeOcubK9kh05ngweCWCxD2jluAZtLPCvLimekE31IPMGgF
LrZLlATdxQGAGqUGTfAtgjSAYODesFTobX8eGZvheJ+l9ucMK5szKJiyM1a92Rk7kGgneuOTY4fh
0Y7CjW+l5WOSRO29jBUKWjoog/aIuSwrj7Ed9RqtaE6+73yde9kg32qAP45YHGHXIrkByUtEyMiX
DiCu24guM+6oFZauXP3rv/73//0/3/v/9v/I71FG6ufZf2U6vc/DrKn/51+S/eu/itm8f/uff3HX
sR0hODgshAv2ESkd9H9/fUASHN7m/woa8I1Bjch65HVePzbWCgIE6VuUeT6waX6J0K3Ld7Y7sSoA
Sf/QxANguFqrN6TOkT7PvrfGat7H+l0QH4FY2ca0wuqEaHcoNRPJRY5BunWIVw5yqXwRDGW4nVUG
47D5qQ0c8SVAIcxtmRHFIlohG5NCIATMRHTwY++jjZzLNFkx/MYPkCdG9ex0EFnan+3p0EdNtclx
0wMj05+9SaW/gEw/3YmWYcUuUlmhHslpZxcaS840AdQU2OKfv3pu/f2rl5JL/LKEQA5a8p+/etDj
5UZXK/nYdOGwQxLYR9WUOa5TbpQvVYykybSc6EbgoEuHV/fkIYF5AlSboUzs915V5hmHNHA+zNOx
iWbD7jXEio2DEHXwkoSVtYrsuDsrSGIeywI8GQNyU59GkD7j65Vvkyv4p1HjPbkyD0ojfjKc6DIz
q+FOB5F94NzCPReQBvUffpeu/euXwxmivvh2OEpDpJDi5y+nc+LSQel89jgv0mUhgMvP+SdkKPIr
FGXbK6D6z3Q7DOvM2NAtj5qTF8q1sutQQKvYCtxXxID1Woo0A2sabkxBVkOsQYjmi6Wrs5rWiHgo
PmQRyz8Lo4BkUNHBdcj5sVb3gZFX9yi03yBhLx7ziU2/BLct6A5i70g2UIbF26YA/yP10oAq7Ddi
4uVH1AyqtVXIgduz0yWCU9F+VBlY+70MkMfeA2eG3cXVsvaAIgyaR2jXi8dffLl5X0tr70C545el
PSnMWVq4h6mT5OfG1gc6qUPQA8tfdjJ5+EfVuelTMx0QKSwqEYEADI00lO2iBfTwkLpF9mRps9oY
5pivqZdGd10yj85B3ns3xxt5YbG1xZv4A7l826jprmw2G+ooLRb8h18Ed3/6RQjGHBP/BRSzFWDI
yp4upw93KtxZrAFUMv6jwCMK8nGsv3Qm6JUJZxiWn0y3tl5pEcaNtj/5wusvRuBiiWZUkIKM4jOp
ys4qsSQeO8vD0mnlFkWxaCa1txBFgNDeKSOIy8TlkQZRBzX/rW2ezGext61rB1U2g+0kO9WN5pFx
xzzSGe9ju1xk4YBqKySK2I470f7W/Tef2cArvf0P956fb/vTlwkCKMmZdFwLRHSu/PnLjIOKmUnK
vAfV1wNSsam7MIFfuLdCw0XRd2qu28TNXnIm1rTWJY+qCoDS63gHhlsQzyKNWDjAHrfFrkaeYbrP
VtPd9cMBIKNzqyHeBgcyQ+MDQSczQDjNH7NlFZugd7VYejXdOFxQsIU6WGq8dyA7EyJKAFp3g+ts
GRUFuGw8N7lK1Ln887fiqr/9xGyumFCmBcpdxu1fvhWsqLifNYl8YJDLPduTYAaoTWKUsE0qt8SJ
6ssoWvXFNZRjsvpAvZxD0IDokskG/jwAYx1QyRO1sqcG1MH1slnVVWSAizutl1QKmAvQc0AK2T+K
qWIw8rdKF+rzzauWqE5TDNKN3RQaKrwIpBih4e+oqSdb5wChFAz232zkV0yhptl58iPbUDtYanPj
pZrovRfKH/kjbsPQFbH8CExdstxTT1hCY8urIMNFvR+8XV7XEMjl7inQ1vQTGL7i51RsIqsed5lA
ocpkZ3kvcY9AUBGsKdjxg7DfQTG+cBZt7faP1gQgKQBERuoWO6WpNfV1AxSUkgZhOUiEBX4GeufO
9PYQ9y4uuglBMz823tFJ1Zck080DmXI8ulYJchgbalKHmQBCxczXf/6NWOJvl44LvQ3XhLiAKzh2
4VP/h/vQ4DI87ga7fAgCc4o6Z5+jugq/ZR2KDr1esntkfkKU56EAGPx6wbcCjBjI73svBdJKG+im
giVDyfDp55Fu1TJsYIaTmxohMK7gYpFdVCEmBbpaajrhuA4KPT62gQKriJ9twkkRr8iN/AyaWJSa
Tk3sMJqdoyaWm6mZViAfLR3R76gJoNH7lNSEFPI6RKnZ2rHxKydEUOhZ9TocZfMBeg20OFZGVTUD
hxCoGvcJB9Rthl6LFEQSUAIzZ+g11ObyO88WH6DXhd/Xa92len4Jep0BwBzUfVuxerEspa/Scv27
uAX+tQeI58XWFpTCGUtPqFBQT6Zf7r2gMF/AKtJscE/1tuQWReA/L5Dr6hoH9U4tdhBkl7x5vU1r
+yMiwNNwmrbQuY9QfHGqNR9RNwrpxqFsgydwrnPU5yBaV6l6P9TICABWoJZgvwjfsHzKFulYes9x
O1orz+iTuwy1oTudt9aeZhINMoC3mTqW+g9u0QOcDJ2s1uuXFkTjEJwGNtmZDmQXVTOsa2HrpSnH
dxt1kF+PUTZj9jyHE24hYlXfOT4iKBnX6VcQwB9IGbKJmqPoR/cFRYxyGakhAH4C8qmqqcxdHyJg
b1q2jXfgpF+dsD7UXvYMMEN8x3A7vA7YGEHzAgLXIm+fkOfyIWfn5095OtaQCSjaLTVlmeh93aJw
nJoQYbbv65ptIm3nV0TYzVXOEvVglXlyx0q1NYdePZCpD71m5VneuLEnm8XLGsods7vXJdnFKrI9
BWshGgR2w0TuKWAUUIZssjW9Qm10ywAIx2LJAXXbi5GZ17ASCOrl9d72qvJHa8WvdjQ6wLzW3hLb
dH5fmna95UltoB5oBF0DUJybItT5w+/mSeJ9nxblFgGLdl22kMTLwuKhmNAoKIOESvIERMmMHKKN
dZLhkoKNDgLCAeQrR9ylnLBETr4fvjh5vhqHfHiOYgA0nFKayLVgx47VLQdAI8eDdCI3FEmxArCo
P3RVUyED17VdfK6jvFzWJnOv4CcNtrZThFCcyYdTbCE6j5JE9SgtJApkHjjfgKlaJ6nPf/jaPbYN
MjI0HOUA7pX7QbhFQdO4+ec7of3r0xKrBs5shgeDNE0T95Sfb4QIQ5WN1RstBONNhFg7D+klggyA
bureDbS5A1UYIiJka6EdFTTt09jIEoI3YMmXqjCvUZthPdCV6fccv0oUl/HPNw/U8PtIVHvhTk0U
K8SzokGyiv1P666JVEVPArZ0BglHCOMu/bpO53WEjerjpeZDfNFBY91TB0MG5P6fvwbz13Xp9DUI
hnXD9E9K2mF/eB6ovkedt8P05b2mXbkTkhSXPIPyMUi8EAawrRF8mbeLPvHtFe/t8tebAY0oEhT5
09UfFOCzQ6YsWv7zW+bmL+scZTqm4+Av5+Dmwf+28wTS1ITQYBhd5gX96KkKTOh++BUx4WQKyoNt
J96Wrse2f5rpGV+ZKKX6u9kHb+NsZrYOv0Jq4+ZdR41aibDMwNG0pjBnqtzw2RLgcsmT9RDUIA5G
ymOVxWbwYPjl+xmEEPiq04B5ZL7JV8N0dvPLIJH3H7bjtH+4RUIEnunYBnNsLGzpcob2zz/nbhj7
sBpFvBs8QL3E0oYoSztCalthoYkAknroxg6CuhPgpNPxPYreqk83D8/gI/JDVr/ofA+qjRagDGHf
Q8opAMF0gmcOUKB58ChYWh66qZeadPCRCB5k758CzqBV9df4rBMxcMKm+Y11x3/+DVhTdOHnj4uL
11FgCeGWUsBk/fxxAbVIB2Sy/N2M4bKL5RyRQWzfPVt+hsQlOFSq6RCPfg0ecNjbIQOmDQTVi1iC
xdHXLYj5mELY2rfs7QAu5wD7BUB3P7Rv/YQJc6r/8GvGH8meogEfPoxgFj6J69oWIjzccX6NYjGo
+uYqDOptomN+0JALX6JSCBVsnfC/hKkLCjwUnjuqAlKS9+GC7KgAUhtwMSIBHWbBF5flCcSOhLyY
yDk8p8iLkluWi+zoBwi7UDMXoKWuo46B1DHEarlvigMyZt9QbBX9SIsLFo14ImW+jYyU57xMVMNL
RAb1A/eSZpOysjw1SasOSCJ326bi4z2w2f4Kt3Lr8zRP23jhj3F8n8cywPQokUwsiovpB3iAgEGy
vaDQ/uz4cX6wcHWbU3hIg4HK1+fReK7Au3EhLzJTc9DluAP6+ZXsZKJOOgxt6a1MLPuX8yuQsZ6m
rM2+Xegs87dk+/Bijmq2eojq4wdb2mbpqWHlSnQl9CZpCL2UAPhrayVV+tFGPoao8kkDrUXA4u/v
GlLU2BM6zN1ipVXufQYWxATIMag4msBnOkm2AtrPEqeosBCuj00PNHnaaI/Uzp3cXza+GWJ1O6wT
r5ZQVRvjYQkCZTxRZJM+Kh2o88i9O8kDtCaTTjxzUTdMQCtEpMjf+Pxo8PTHzaMT7AdIsBVu7TzG
ehEjkYhT+0ZBZpnmcKeJQJwO0gItzuTBkzLeITaOAPTUSTY75muEroL7+ZVSd9ikwzCu5jlCrHij
MbpT1TasYzDFTeOs2snWpmuq9TxD7pVXG/qWt0mVOYYrAD2LLc3Kx8K7hIl/cAQT+RJwQChSFN6w
S9j8Oo3v8ROkWz6TO83TI62/aECkeaCmFzh8Qu2grnN6C3QoffBpJNI60Sjf8Y1dVeBvQu+KbLYF
OAJy3RfyD3kIcg7PDFb03Qy999XO6/DkgBsO95h2YwWcP4DokT/YI6iwoCfhrhspgmzZG/ECii3p
lVxQY2ADwgY10tCy8rUV8WbrtmATrpPXpEuSTT/ycM8Nq/iUjB4WICp5RQVkvZJNbh2hOto/GG37
zSy9+BV1UVhKZI15cXw3vsPqVC6oI5P9j7ZUxjX08vg01k2yohdAZPzoTOWMeTtcQNUHGvsefwp6
kcR7ygvXBvtqn2yTonO3NTeKL5DeXg6s8jZWUgNa6iKNYzTHLiqRe9AIBi5xd4n2ZqwYMNb4yhB5
ZIuiD1m59HAT80w/u1KvKcN2JbHz31IzMFzUM0F4dZ6qwm+4RIzm4riaPUIQI9x4FgJ51Cyzit0B
0ribfZse+GxIBeQbr7a/02yqUMYWIrtiiV24+WgZPX9I7SP1zZYMSIgUFW/zW3X+H2XnteQ2sqXr
J0IEvLkFPYtkeacbhNQtIeG9ffrzIVm7qaPp2DFzg0BaoMgiMrHWb5Q2P/LOgtXKcudGyvsVIiLQ
hhoWTeKxX/e8xERjknU7eR9doZonw8y/7nmw3XvgxPn1npd/hy3aBsVGXjW1QLDPjkMmfbnAcpD3
Tbx5uN7Xf7tnOWhslP9xz2FSI9hP3u2+zcftoCTWrqu9Q0luDg5aVwLsUHq2FvJ0Srsa2Co5kTJy
rL0nW1ylgK2Yp9i6XXu2kDpiyw1xbVtwIcscA4jqbRC574khMJKWdSryouIkT6+1Za+rPlC7IFeS
tYhYAIzkOW4q+Bw1Km9sQdJneJfpc5XhSDl4j7IDoAFjo0Kl2shiqSb6E4NlRzkEBzB3PYgh38q6
xiVZ3EUrrFCnQ9Gnq69hzNuIFlxOV6G7rffpsxpa7f2k2btbj6yaOv7MrtjLubq59c58Inm/qsry
TvaTQ+twxI5NHZuDrMtHdThNZvw5V3N3cI0qXRPZjXdmO1pHNcmzczjW7NTHdZCXBzcpsLdS88xP
RTn9FPM2zZ3m15TOf/EGrb+5BcmFuA5yMOEI382NyYul3oaPY4COTN7r2Tddc8kVMwjALG86rf49
tgyE+Ns5e5JXHqfCOsbxaB+QBtyVro28kD47d20sfhqDXpEmVRC3tF3rHLFqbM0y1GDTYZk9JZW3
UgMwD0qzqUyEOVJQFt/dUL0gob2kP4nauCMfcgxQQER68bfShX9VOLt+2KOarMxhCp4b9CnX2DCo
0D7mr2vD4i+Pf1w36kL3ET4EtDkhhjdQwhCcNRAF/9/1sOiGz1c05dabShTMUT/f1miArIMUC528
19hwT732HWKeH/R68+k1UO0FqnF7lVjGm2faxypbZq09beXOGB0ZY6/d51FCLkeOJBYZiGp6Djyt
PDqYSW/kgCzfzXrsfoNakmKQMzQHYPruy+zZD7J9tmNiulo1XERJeB52I37ny5UyL0Toy3Re+Nm1
h1EVybbS6+BbUG+vAw233+jdXBw1lQgXJn8f1xsBNesrOR9cwgvBWSd/syqWCQEuHYuoy99mV0x7
HSr4Nmu77jMpJ192UAz4eXj3ZXeIL1VPnov5lLxUY0Hebtg1PIRgIE42Cphr2aBYzdbjqfneuYa5
c5Eq3YlkVN4Lk29+uSYSd9V6Fm5KChfEDx7J1fXjKjBW98G7hE+2gkNNsJgIyxF1DOKHQNJnO9vh
bpzLeo8LyfQ2F/isLB90kqGrgABmdrZnxQOCF+v+zJL0SrLqtZpw8IjAE+yLMME27Jr4JvttoZ1A
PMsmdbkIwcgGLXSelRFzzmU1rZXYeiqXg5uyt6uMWNnI5TPyehrcv4Q9NtcFtcyieVeg+7OSg2Sv
HvTuxHbyLEv22Hm4bgwsw0Wh79jmakcYVL4DKuY1NRXlMQnLOy3ow/fRKfhwIHteY5F1rQFzUrNx
I1vtLEzXCqm7gww+giT9lZauepGlZUYdFMVrvsyIPB3C6sQvrYrr/ocsngr8JiGFnMCeuqfO6tmd
9tWo7wenu9eXBrhukMh+a1bGcs9D3z7MZYyHHbgs9xRY+n9OJ2HjsjOPf4fat8EMEfvu+owgmGck
K+GIduWyRu4qQzWTFXaMO713jUsD3+RprlVxNjL1/qtzrpDwG7tsfS3rxAthaFYtTjfLZE2OD6ka
P6aRlz6RGifgL7yfnZ3SpnduttHbhn8zeaHGLP7qylbbgERXN+CdDZS47Pg9DRV7kylegbENxWpA
kj0QSXmSxdHQ92DQ2EUVgfWcz+WmmPLkPRQ1mYzF1IuNdPKOW4K7q9XgqzVOx2SNYtN0kK296nw3
C1Hfy6FKuJkNFcZCWpUPBF9e5XWy3KyO8qayZX4o4/9+U7I1I/oob0pB4ZPNQlLtgmlWTxLlecV7
LsWcBLgf8CZzFQuQXa4yAr8hQ0MlIMC+dHKkmMBtomsnOWe0dLKybF5XbbjhlX4FLCl+Bgcyvxqg
3ZMWdrAsqUPBFg01dllyNeNgzGpyLaXldDLCYniQbUHr3aPX5d7Lkh6qzxXSktcSqMr3bnS0i2zL
w+yHJqzoqhqu4jBPbsQcztdLqHXq89sITlIbHIHV2s+9CUDIcnNBV6BZoKXunWzNWed9LTPJ08hW
/N/5TaUgbbtQfbUdL11l6rm16+RAaqx4mW0n3iWKqq1lMUzV9uzWwYej2hH/xfiUhhNqY7JRbblU
YTTeMW+U4mVM+mKbx4ToZesQGNmpmXiiXce26KS46YvsmuVIlROoZ+O+XFR0Q7/B8SEl+85EHgoM
R9D/aT00l9TAWiBNMm1Nfr25WBU+v4ByOI0FGIsJx4bttbISHk1Voz3EWW8eCD1MWMItc6gAQTIj
+6gHcRhnMOqII+bPmjdklyoSF1XRlAKw6MwLm2ZgJ7S0WlHT3gUTiLMgq4pnWYfR1Tcr0wFiLVWR
N2Aav7wITXKCSYO1oBcNT1/GjxrQqUBg7iiLcoRebkXSq0+yRhPs9SYrTbayTUzJ8EAY5Npd9hhG
DK+7kkiSLLqEPRHu759mZ/yGVE57ktWtAqyRf9D+KIthU5kwjaALyKI8DLX+YrRpepZX8mboFRGr
F5QlblQeVGuN98aaf5T0YTBHdWOoXb/hSVNt87Zw1nJgX2jK0/Dz+tc2lTevJ8jmwPKYZY4N/T5J
450upvxZdrdyErO6Outft++GJu9A1ruX4De1gi8KHz9c4eyEsrdjGA+JsyCzFfd4q5JnyehsQfKN
Z1m6VmG4QdpwHHcQar+Go/NvAB2f+hVKBwdRjs4mNeE5TKBgH/rYza6HoHEXw4Xg6HUFMjNZg9zd
OOZf/QyvG7adg7GfJ8poPSShdiaf3Z5BAmbrZEzFX8FBhplv7arZ/9d2OZ6lOePlLy22ZLmcdUWK
6K5r4eZLd/RbUYro3IpQh5CfWTpDU6Qz2+/XW6sc2wDLXNeeOh5cMlj3jaH9kilh2xVItNW1vZMp
YXZt5wkjgqeWXajsFcTO6zSgVxxmg7e9eijp2mvfRe2jZ3rVY2qkbxIJU8ahu3XK0tt2LJ2kZP3J
hlYJybjY3XS2UqXOToLXliSJRAkK6D9dpMZWMopqjRTOuJmGIpl8x8sf0D2MDxIgda2TMCl7bJv1
1dwNz28AIuWIArqtunxoCCmL2QSym0OcQffPeJWtWIxhcIyvQ5oM4XYMidOVyoCapqYX6lkk3kYj
O/ZgLIcJ9YuHMCt/THqdHGVJ1rud/jVU1smDaivjeuKl7d4y0DqOEKe+m5ymf7GSrtm0lWi2w1I0
Fc052HEYrWRrYcbefVWbR9koq8q+X3uGqj3KEn45yPNOWXGHB/vvs6naNgpr+xGn7PZJSc6dng+P
2mJ/PmSk0L2gVX3ZJuvsUMHGKhoICC39ZZ2XnNu60099nF1uA+1pVH1Z/GOgkVukxRkEH2wgTDF/
XUkOiLM82Be666aXnH0CogsaIazQ2StKrt/lwWD/jzN2+FvNCUB/tUSPiKQRpVhYCMADhqq3TrLU
jYp1hzHGd1mSByD/0yrG6XxnZANC3b0bPvXEU5fBcpogapXl1x2t+yZBdXuZsRWWdRoGRTzZApBU
muMBOb/p8k+KkbVem8J2kUDl45OHuK7vUsNQzrI0DfBox0F7k6XaGfpTXbjzLiVzdopCgaPkckj+
ObMir9u1SfUpe6Ra9dVDFqc0XVlmGWNLaLZI0EICmrGs9T3Usi9DlXr36tKQLQ2FCZgVQVho+sXg
3UM2/hoB2/XXXOrQdaz00C8QBUObzUcT9ctZb56yBabg8GjfNyVhFNlB1g2LGJACFvY6qCkU89Hx
trlztq1xZSd6BFg6Ny/yMHgjNmx46G57DJV4oadBuAvQeVpaTPiLo0FITfaTrYALX3pc2fZSWSv3
bCxRbPdOCmt5Ghr7vmyQ5aVVCcK/wHzCvxd4CeXeoD/fzkJlEutyqVNCWs3E+7311m8srBNmNz/E
MFSfBGdJh/D1X8i76k8V2UhZX+NBT9isKffqGFWfgtekbCztt75jw4MEJ6/cS/1teI5LzV0NNPuh
1VGsmfFxeudFAgH05axe6uSZrJOtst/Q1+LPVtcbvsYWdVCvvEHoO2U2IMm1ApEklPiPAFA2supW
L88Kuw3PnWs2O89K5hczDc4KJh1/LydAJgd5gin8tcapcfK9WpEHfBNd3ImjUmsPacA7RCS/OXna
eDNmPe40ECDhO7WXg2wwZl0cvf+McPlLL1cqkINxCxgPY17rxdjuBrfSXvgqld2QhvlaFtMGpLFF
2MaXxWZMeE1jpxDWkd6tDEXfDkMcgx1iqAfC0a/45d0praG9yInruCKwuhSFzcReTqw9IMKLTvDk
PiAwtimFPl68hRyUjFiEqla47mE9kcoOWtN4RzEMScMkK1eal5rvip0TrVXyCp5bZbzXZfM5WUb6
EBL/fPmXQYo2qeu80O1zjq22osQJe6V1GIK65BezjuTJMK9Zsey9bdjWNlP0fDeB8SY+zuIri0Zj
8ma1LL6y2OKnupozUT1OU2oe9dRTVshATR8qokmrvrOyEyGX/h1MWm7imSB7idJUoJt544fnItqL
4FN2MnpF9pKD/62XocAFyTVbEA1J+ndTOcsZyrb7uqws/nFZejXpUGwrZdDW5A+zy+0QG+jBler5
VpNprOM+mKxVXVvlSTbgLpJfIL93JxVh348847fMOvOKS5i9z6bK2iZkPj/6ulmnC2YpdjAxCMvW
PcUowd6PPZbnVzATI4M6Tl7Tqv0aqQXZdaTskP4zstIz4zpSop2wmHycinYf4VXxvcl3I4JVv2qc
KP2q7O1XC5WOTdEP0bmulOSuVkZ961l28UykhdyW05t/dXPny1FJMX12Yo7eW4Lxa1Bl4iJMUqua
RfwOEmzyFDeBWIVZWv2IBheVBzJnScCKqpTNxxx5FZotjbhHLrI/uHXxyaY/W1ejSSwK4yX0nib3
GxtOMLVd9GsxOklgvX3mmeasgsKKHrQ20Peum9j7wtBIEoG/x6Z3GD9Nu8DGhrVVU4LPjgWh0yzv
ElRa8dJDIViVeITsNa8oXlRSVdA9vXlVmqJ8GaZBvW9xS+R3V7zIHtbo7sN5Sh9klV17zSp2XXGQ
/eewt3ZVpqVr2UoQv70gj/YoLyWrXDGusdrpHmWpFYYH3wgfEzl3FNXK1sZTGWlYbsYOjQIQbPlN
9h2LrL5kkQXjO1IMzHSi7IXQ1aVP8+KbEYGRNpH0OdauC7Z2htTRaMW3KZhQ8+xM/inw8vgo1R+y
u6KBTRpdNvayiC6DU7TDZ2F01R5nvWYrq/ExXbdmnMGlyPRDoYtqIyftFetY8GN8sfMWSp5hHsCQ
JU9JYeLbYwLubpwef6qiD1gKK9ZqoslPZQvKSEw9JK98SFZ2WHd7VLwUEqRL+X85+DrVcrV/nUAL
cQGN2wL1lUWxoYXZj57Fa6whRtZppeXL+lwb53UZDsa1W52Pv3Vr3fT3bjabpYPKPvk8RdISnCTi
31HSen7jaPgltLP5ruK8m6MH/aaqnri37Ur48/IQZX/Q7zy4GRtZtCuLPDyBgpMsBsZrH9rtmzBq
8zJmYUIak8l624JM3CFxGPe+Tc7/L9jsa1XPCU4AbLqLNc/7Zhq4yWGdqD4h1tJvx6RV7gKv6u4g
d7tbIyqVx3hC8E3A8f5m9d1Fl+PnBBmoIar/LnMsKkanHVBoxXu4DLz84pRTd0DGetrHQdPeZ5OC
qjBWJG8kiH5mcS9+here0g3uo9L0Vzd1R9xo+O0pC8ksjittBzOgO7Zixq21z61NhPbni7o8KHh7
H38odoOWNTEx/CL7fWKowX5S6nDdNrrxmketuy8rghCyOAEp2ydKEl+LmJwae91rkmtxCPmVZlif
rdUiNl9TdSRbbuQ56yvF1opHinZx7eyQrt5XGCleW+06bPcOEaHrWFE47PNSgdXgMra0yZ40k4b9
43JX0HsybOOU/tqaWRBJO1dFhXJp9bwy2oeaMl1bUy9QdmGvqdfWOY2DHSl2yBjLzLVDIgRLcOPa
amk4PVs6guNyKhGpxk5t0VGVRdY2bTd3DbIFy9h8HOadbgWYpizX1Xp93GHfBlVrag6NW7b7YMpf
8R4aRx+WZXOWB77er7PYuHeaeTz92UN2E1BefRJ56U4WmxKT4VxYmCYt9pGZqbtnb27BGZXBPYuv
4SCOYkfbKkT8VFbKfvIQFvEPJwJZKkuy0VbQn+yyYRsv429d45RYVBqTC7vVybNWV1/0HEvT29wN
zqx3rrCOTRSw4sluQQzntkIrZy0n1jIePn4EezyDZX13u1hQYD9SKcVDwgv5b9eHwtEgcpTHG9n3
djFHTw6W25SnW30XKtkR7eo3eeXb3FGuuysCY9p1Duc5cDSooovdijwoEU4rwsMle1pYZf+pTlNh
tb4s61hl/HNqkUpDvwXJAUPJ1ioAi9P1VHZty1TxRYsfn2z5L9O1abTTg5DUwnLJaZnHDjveimTZ
nBQXiRFP32ixy94MHVxv0LxDFfJfLou2lTi8N4nirFpe+Fbj4SbrtdE1DlWtso0FfPWhNVDB7Aa4
Myhn8zUjGiDrk8wbD7MYIQfKybHlIUcCrpAYCBtajVSAPJRt7J3q5SCLbWtVWzWAKC7rhqoiSU2O
v/RVXTWJTMXOOXZa55ykzbrzjPmORdgkNrY02IHTbwh8sa4kOfts2VG2aBG2jUtvsYy91cszL9C+
hsnidWwdWkezQHP1R5U2u2nSlROQhtQ1s7M8TGaEYNVykGeyLiJhtAYHXa/+aEBqHALiMlZ2jpV+
N6llcfyjXvaQQ0mTB9ua7fL1iv92MTlWq70fBBCXyByh33QIpq262CNOywFc19ehlAaKKbSSgx2q
m1oWb30GI1RXqqcMO71xYt/SrAhD6To8OGWW7gYRpm9RkDxKSsncBDH/Fu3vPTzA6P+9R6BU7Xqa
W+RhPRREva4leNWG+UlXnY1p4LV7q3LSGHGEW/k2otaTbm8U1Rl6THaS9dfOzqQ66z7D0c7quvYB
rXmYLSaOHSOxE490X+3ssaUq/Gqy2odrZZk3OwB9i5ArdcVyaOo02vCOra7lNNcGzcE/JkFNe1YX
G6fF22lUJnWVpkG3utXFrnCca7mQ3k23Jk1DTtWXI2Xlb+2y3DRoYfwx3b92HJc7kC3yIGe0Nfer
7lbkV8fCLvu4eYUjzDaBgLb2yLiMfhlO5XnEjZHMTlGpdxXcFNUQFGVLFzR6tw7bGm4l3/JWVtq1
vZiCTEa8Tmq0T42heaoilWeJHjkH10sIlwx18qi7H7JN1oA4jfcOkcfVrc628PGIcth0WmLVTwKs
wFPxJLvLQ2p4bNtV17leQ9aZQo0RDRHNXi/cYa9lKhiYLEvPBOPSc0PsYy9QgaiCQhv433U5yhbZ
ByxnCx67R8d56S0b4E5q26I3kAzLUv1YWEnfvAQZhr9WhRWe54bPmRWNn1oGZr22spY8dIUpXRoC
kMib6ThVkOrZOIYPCGli0KjAwEx4dfaHzJz+hmi/goQyhH7aDWCNDA/MkomgQBp1L0pAEq83aqQ7
HKS31TSJD8qy74K7VGyMcRpfygYweWSjrK+5yeE6E0anBFcCBB87fn5pll+COUNEtS3vDEsnj+tM
aUl26D9leSYPTdQUe7MxEHsKw7P9z4HQGtz3kcdaFrn6TnWbT9l4q/+j7zxWYsG2/esct6Eicfsj
nnwbOfetXp7d6ubSjU4RstnLHfxxpVudvJlkRnrZxYXwn65ubka7ys4R2gqt5owwLEb1TmhsRzdr
NnU8g9/PHj0HIqdStO5LmesPJfZL9yqJ1Jem02Z/dtr0rh8y72UOumZN3MXhM6DVbAZ7a7D93+hL
0Vu8dGcFCI6cKe5rDd8Y8V02WkgFPQX8XNhzn+rEKrFhC/mp473OMVjkbMlAgWWQZXmKTPpwBNG6
8D5G7zUL8PlOx+EiS1A5n7NcHe6vJWES2HLHh2vJdvbZXKiPsuQlREhsdANyw3kHfw5teGjne3nQ
AcJu8sBQgShQl1fmV0MNohLLFdfdtKrV2TD8lxZEVfyQJ9T+NkOFTsB9HIpdnkaY0f8zM+R4b5Mb
oC89TDihO2XmBu0x+6EFdPNgFk68n0wHZllfAi1ZDgZRkXOG9bwe8DbCrpS6zgh3Rj2PbE8pyb5x
ZOp+bUfQ1bH3eegwTYqV8aRG07DOiGz9QIWn0uwfNUp7azXJ9JOhlM5l6kmryYYKtjm+nepnP1hw
OOf2J4Qsdzc1bXHMMGtABPB2GgPPPpLWbeZVHOrFsdVsvLtGJThg6UDMGUKlbdXli+iBgbPC1weC
e+VLxgZnV2OFvZatGeTCcz1kbwSj03bVDbPvdlHzVC5JVVRmZt9ycHHsQw9TABhS2Ip0uXpstGC+
HpJ8+L34Q5ntDKFfJbwjKgQvZTkL5kL8VpQNf9SlS7/SzbGglUO0ud3wbLH2NXCgUQgyHlMmNo5Q
a1ixUfyoWTVMmKqpfjS9/eKNqvGSdKO5Txwz2KZlH7wr0AhGoDQ/qhnJ0byf2kusZsZ5JNu5quox
vx8joTa7MISJloPyQg9jCA5ak+AV2ejBg74ceGuqLsNCZIsJ92/AwLJJbwZcY2iU3ViifxK+jo9y
DnkQdgQIPNxCSwWXJswZb3OkDE1j+maUJUqbJNJxheriXdSDCA96S1xidBwuRSXQfG0Cm0gExVuD
WIqZ2QJ9MjBhujUotlWdFYCbTpWjnJs3zocRBmgti9q5syEWvw/dD3upDvCAOnRLcJAsQeWDYA73
GlxXFLAGBXdUWzlBHjY3Q5iR+FkaZJ1stTRecxFrpw9w2GqFBqGvZLNz77UgxF3HjH6oU/rUVJXy
UgLt2jezqW/TKlc+cktZyQ4TDtvrrkrMkxwZ5EB1pPUKNiNPmaaS3/2ygmitlNUuMe5j29LviUgO
2zBTcBD5p06e1bGoVks4Yzt5Uw+HkDejfhpd/jEZKw9WneoXr3iRBaPgAeFngP4OY+H87dRTl2zY
d6cbEwbf+jaqWsaHRtn7zRQ4O9kgbyUA+4CFT4jI/OKK7UDFV7pGvE14vt/3pRb6JPQJONfztHOq
xtnIbm5AisA2PdbdpfX/PMrqo+q1w3xJMfT+AXGi/gE2AlIfBj7JZJJOt/ouykkUz7PL6yDdZEOS
quqJEOtBDpL1/L2IPrTDEuJyjHuy3UTYB9d+Vy31Q4rqxN4O3QHnpxI2yPdrbvnmNIq97j3wdUYo
2kODY9QeZJZxb5XN12g+0Q/Qw7+MsPvJdOH5qvMnFQCdRZpGWLg4RQGGnjdpQNnQ9uN9nibqWk81
wMCNe540VNWkIlXc67tQjdyzLMn6pUr28mYR7K6JXz0vAPyZtnguJz14VLInQMJQXpbDjCXTOq7G
aCuLwEUXG+Vq2lXxjLCl250arZ3urTlDyJKs+wpK1XyQjZEzTltcmPONbMXvdrzLcnx4ZGudoeg1
geOSjbIKpgVQW3O6lyUrIMYQNKeA15tcXy9+0+lip9EDKF2nANJXsnjzq74a3cjyuPRpKqVdSU9r
1XFHuNHa9Oy6yHbqCkambHnnZwVWDy8T4+u0lGSVqutvyMSmZ9m/4V92h008q87SwwVG9NgLkwA+
k3mQKRDZACmmY6OjRxfssdgCjjx9yvRxUm12j2Z0Ji+lrrmh4RFZO52Nrc9z83Gs+xJwpZ6spmzC
b0/pcQnoPsLW8h6So83D5tGB251OE9nWNHN2JtH1ret49tYs0o8yLhVA+rayEqQn96RjDwgBR49e
wMNdg6P4zSXQbbYoNGu6aaBxYY4XeaZYwI2qEgFH3eZrjZUhw769XESPvRXxJ1ZpQrFEzliSBzXA
7bgJzLVb6ERxkwVJvnfGx8lbdkQe0r4h10cCYyqOhl7Pq1c9guWNfMaR3//oA2P7q0Bi76lUjfAQ
utmn14ffRRx6uyDSvH0SKMS2eB1mlYz4L5pfrWhKd/aCZnCb8RDXJX8r+jluhE2xafkTclIPJUzE
rUD2IAlAn1faS2do3zxNd30VRNja7AKinYrj1wYJInUC+DOE3aof+PUQJcjxnGqx7UIzRH3wPBX5
c/KEvj4LCEAkIjaAnh2Ip+XYrMl0bIahY11W0/huBLboi6I9d4TjQyL2fydWjsRsZbSbsNCqbdkq
mT+YAEz1tF+hKwnQKfrU7G7+3lbdDv/CQzNb90ZZq3deA7aVxanfeFGd+1o0/Qq673WO+jLvvj+R
wuazaD5RGdzFXv7eZ4BJ9LKDils86aDV/KHGXF5X3sM8WVl1xbJStdiPCfN7mn+g+7U1+GRyD9O8
0Wl+qmwT1pb5BhugOgI55u0EsxffjHtCBooyrPQ5TwFYWd/0SJ8BfLOn9KJCrOjwCZl0U+YssFOG
2VRVJpfIBlk9h+TtrASPgrHodqBFvytDnr90wa8KCd0dJLRXhego+4T5Uo4EkLJoEZwaUxaP2Vmr
mn4Bj8lfMleoMhFeACI5/EzjsL5ok4EZWvrS9b32ajjHHgTlSgnEiwYvZF2gbLAeeQYQ8TQP2Itf
zHk8FkLFiSvJLkOL55MGRWYzJ3wZJHr7XQSe9BiFB69qN46OeWJQ1FjkmMNjp0U1m8+22kU2ooN9
3z0A/Vib9TSAQjaPWuEqvhpFGUi77tmZCxKWUzGvuyCvjyIeDnUHNhepJVKzwNeVTt0PAxyzwswB
voLrQraebH/kYKFSkiZqO9zielwZosC+uA4wZ1xzRFfZu7aL0M6M1JUNAlIgvbCfZ3gMJhZAvhbk
2pHXcnc1dApb96A+EMP2zaqdQHGox9gT8MOrKtI31VQ1xy5BOP1enlbw3lL/t7ZZV6nIC7vfNWp3
KEoCXaAjGSVn0WTzdYIQj6A40P1snIcdZI8ctrNZ+1i9j+hozM1ReJG+tTr1XtXL6giQfOYXFrnY
pfB+vG4mQCadPv1krbKhyczeYyMWNXl2Bj6rX3i0dcQV8nAVlA4eVKn79xN+Tp+xywvc5FSRn+s/
dNt5FkHn6+T0DiFc1Y0T93+VDV+P8OaH0rQR8C3RbiYDX+SLSHbv3ddpEqEfjPGqLV7yaK42aQcQ
ue5+Zg6aJQB1HWRTy3IzK5F739fBIZtd5TlA4DeYojvN6F5zqy22KJd8tnmqbJyg4ctD2BH1n/6s
2qInhU+iWmuK5ybqv4W12aJkGNm7xCahUg7dNujrfMX9JndZNu68iA8kK9Fs0TOrP1cFH5aWipds
IK+vV7y6BGKXxNl2JqC8t0VzyrICaZ+keB1KdSUWbxh8KrGJwjONjGaybYvgVJeoSiT8GFWtfygD
7SPSHUI1TX2n8r6x6ua+38BctI6Krghi9ol5SAUiF3Vb/RJaUfh4Uhtq/QuVntgfzRhr8ibFMDV8
bHND26PQW4edtUYBuXCaZzUVb5WpRr5njLz6utklcuxwWxsD+sIh2NTayw66xiYhcZOPtvZmv0vc
aeU0p7JNfdeebF94OYbvWeluC9I9lw7IYh027SW3OqK5yJEgpgYPqxUqmpRN90pMP/ZFb30YRQgj
i5DTvVC9/ZCieeI2x0KZfnoO+leW92kNGfafxnDIyTz5kSBdzOI8riYLOF+he+6KMPS4580rJbuG
mk2aVXfx0PIMdkdzi3mG7neL06eRam8Qukewq/XJnFxvHZc93hkJ5FQxxHfy0AsrviM7epdmtQ11
2M6A8fbPbgLBgsiSn9mK37X1r9iw3qxh+qvWW3JgkXkCjH1XwkJ0JuKIpu1Wa3QQ3hvMRjdOnr4g
K25dRpZ7v63Tel+GTfaQTeDwlKh7FN3sm12WbjI2dWsdYhaiWDEOX9oAljazV52Gs3KlCwNBIDfZ
15kbnrClCVD7MaK72cusQ8BO7SiiRDvGgwFDM8rnuyJOhn2OCPIJaLix04SYzn2UhWxmobUCj6m2
/YAxIrkmbVPGifOQtWG0Cetz1UHrMYVNMhUDSLQz2BLnFT6HEeK/qwUFuWoTlby5CSTeEsJ6sQ0P
u8BZVK9Ns+8VG7+BPHZfW5L2q9qxOtT2IzSGO2BAxoQlExL56vtc8eakVX3xoVTkRL2kHQ+lZVpr
KK+N3/K4/BgtmD4RvJYPaMUt4GSwD+BUcf3rhPHBAoazIlStj9HuOjx8hYq3poV/BnGRjxBBFJ/H
+vBBPJ0XtqTqPzQv6P0MlNSHZyGFZM1u/REWPCLQMaw+oJCNiGoj8RYqxhHDQf2C/qRHQMIJ1rIY
i1m/5AosojH6mNukXMFLMsF0h+22MkcWWdM8RjbvxEFo9pf/x9aZNbeqY234F1HFPNyCZzt2bCfZ
Z58bak8HMYOY+fXfA+nudHV9NypLYOLYIC2t9Q4tIq7Xhv/1PLpyB+CMvTIL0KbycqiWmWO9EGuT
UfJelVkqb23KVzaYQW/zKZEYSpHyHgc0khGF6SJjyYKi5gM0CthvhIOePZpaYAMZ36mq0mCc0vxw
+4wSM9ogcPzLJzWdadejJ7IBKWQHuGEZfq8Z2a22BsefRGpsU1LAvmH1e71MPTzJk2E3V9c+radD
1yThdeZ/URL7AmbxPYtD8UoitfPRpGLJkop6QwodRb9ifrXNiQW7lFNAIgF0HcrdFKbYyap90gWQ
GdqdsZigdkUSwIhPb/bQlUdvxmkVaUc8WKr577Ir8Rkp532NK992qrwPwMGbTg4JxBee/3AG8TvV
ruBfscGGYDjczqC1HXsbpnHkhxmJ1kaigyN4uUsSKEMiRONLG7JXW0mv+jJ1RxmJKzvv5KZDO1RB
h42FW0B8ICGAFmtoBZ2XO76alxQiWR7aJLQfQ+WRVLfyXdMZlT+UJDVKL3I3KQZwfkNledvElb2Z
XNmfEOqwXxKhJdx0M7iFhnSZZjKhFoTQN6dMLoVRA9I1LhPSdNvempIz3I56T+Bv8clu6KbVBw3F
DKE04bnlUUUcqvplOnOHEZuwDj1SNHGckEKeHG3btmG5LyORBWby3tha/RpNo+6TUfub2ZsK8yCm
U2H5/dRXftxEys2umu462qPiF5TrXxoxiADNZv5x1TvFWG8UJWmetJWvZLsBN3QAf0qJAmVhYaDt
aBrK9Ghe+ojSuqqWXqE37rglxmvbUG3ERtE7RaGLY2ruviDkvu8jJfN7V72ZJHS2hj1NvtYqp9Yr
34WwnUvRKn/kyA81WprxYlZ1sW2m9HdjgN+RiIrjnPNadjK5ZP0w+koyOf6Iy0DLuo8qBMuKaucn
jLzD7RTiHiR6mNJdGGK6hnSHcJQ/5mgOZzMEvjVWcRB3oxU0gvukq/T8pIgeCqhBYnQay6M79TiD
uGV9QXPsqkq2VAZQEQNLRB3LDcCyRGQit89y9HB0GQmeNNk3e0i223hUoKzVYj7kVtYAraze2qa8
KyqANwS2m73TNN81kemBITWTJyzj4fPM29yNsOTm6OhGuBYtOdGuj9MtctBE8JE2bVR2H5UXixMc
JZXq1fx30xhg5QgLNjwUcCjwWQ/mccR9qPO+Z2Fh+q3Tk+tApmnM0IZu7Bul0vE6AjJEs6jZZW70
4SBWsx09HTdTkW3nMbLZDPd8QX0vdnYUqlvhZB8YAo2bmpTZFslVdZvFoAlLJUJoRa8uxYgeVhOy
ROW2afgOknA7JemdoM2TNhBhvCcHl51SpHdtVbfPxPgXzC5bZMyTV0PTlH3Fg+SH02sGgGPIE3Fv
2M9GFoVmw6VuIuCVtHXDjlWVOpE+O7vKiMZ9XtnaJgFg4wsXOdnkFonRIrxp+iAHIbmxnPQee+Js
W67ctkjkUrfO1V0PHe8wO6oH4xeRE+ZwqDR9mu86hN/nzi6R80rwYkBPfRdO6rZxXOlDV852oWcx
k4Qi2qLy9F1Dd2dbd83w1HLSQjnsm1rXsfryPDxLDYS/6jAZN5g/PvmpXHIs7g/Sn9lOKDhdTMbG
ycDIRCTlQOs7EkcTiaCdHubAfEbxEZOfgecaKGADAbW3MugJKXa1hYJ5jRIE6PCyfdQZFC6DQqBH
zV+OIOiz0Zx8lUja7LAGY/75iczCcBZJdlfCeg56VQtfRGN8t03q8HNfnZIuFcdiYro2FeBcJdWM
yjk77DKhnp7x3t1ouNAFda2hiFSGUOdCcEppc2r1ApDXmKHpGNV+iMDqXlXYs/S1JT8bawYFYZY5
1ki2dQ+9dN7B0cQMI4WQ2s0KO/UxTwACePURy8vuNA6iP62vvprINrtTngCdglPDSu2Qbgffvp+K
zN3z41YnI1Ork02+a9fO5XVC7PeEJNJ8SnI2bR68pGC9mttSDOiycV9TYESG5kz2wvVJ9V+F5slT
Whcf0s1JoBTmIA9znLNF9mA1u9mELHE3nQajQ8vcafDCtbU89y0LdRa9MI+9shjiVftxmosTq0jB
JmgMt1ZXftgxqIC2j0quT6qlwWc3N8tAicuYvZQbntaG8JU4NE6vFmn3Xaio8jR3Er2swdpLpsOT
VFOwizFhqV/L8i1J219NW3Sf39X6av2a4tlC+3wKZxfll07sw8WNct1nrK/cpbtY8/F7b2RVjHxo
GnsMh5MdvUNqqpjothpS/+wuqMp6TvJhFFGhBY1ap8e2nSm4zxttSO+a4iW42fOPUXyzkKFECYII
vmnCMGCSWj5AfevL5poqTBdI6AZxOoW5H6thuJ+z+jA0NcIKBa6ISXwcWniJCsEaMNjROK2fADEP
6sLO/E7ZrsKvwnDnYH3ZaHHF9jc0/LgFRIlUCPTvt7Lw2FoNJvkaDKlOAB30k4BjHlQOPLb6pztn
P8m7uHyzIRpyvW657I7p44GFDWosjutvVeljeZJLs3bXxkTMg9t8+Sn/v8MhRvT/dfbgeM1uGgTJ
xWKvVUOA2fJ3Nidd0Jiowm1txURgpEgPfZ17FHU4Iarw/y7dBLH0yZeeBJ8pnBrIHU0P4m83/RZ4
SlABHDWlvYRZFx8zJUfO/dZhE7jr4v5ehNUlZR44oZKNQ1qV/0BOLiJR3kDT6vCYnfVbgzY86XDF
3TqpVHyA0ZQTomR+hHVeMHfP+U4bortDVSzMn/iuv0vVNfb9kiZQLSs/jREykVLq50nD2mYPEcF5
dpJn2Otd8JJ5+eatNEjsB4oIImU/HJXSTnl03OkqJgTZLEdpiJrIM3qIN9R9dgpVgS53qxBWQcY6
89Uc0YJRLH+m6uwrIyAt19D91IvMJ4pHRVWlJ6+cf/Nj408DaPVoDgXemnrSbmJKZPrQetdBzMae
pHIFayxI2EJsLNmUNzWH1NizjQpEViV+l0XlzUqoOCNkhWh/sYdoP2+ownicheCzMaJsi8eN7s7p
X6D+5TksEjPAErnYNMpcX1KEMwytVD4qptmdM0r3mOFLdMc7k5q0Nbe/xlTsnbnFe741n44jyj2P
QHEIyaN/lEWIYkKi/OhCswqQp+1BjIrsqqjsexqv31ZZLH5EVfxOJinAgdv83kfijiCq8ycX5NNY
F/RCsW9ZSPhSREntSxXbNrOxf5KZd8kFMEc5atsdSJY8KA3CcelqiFZkSzZl1KRHHcX5jZOb8wEV
03k/UzrYgNI0NrPSNlvCx01ZDclerZd8h0dGqiDT2orOvgL0x65Q9I8CPomRlPH3UKlsmOAUE/Rn
WqnlQl6Jt6phz49mUL+3jfZXMbQ16uQQJqn2U4fBqyVxEw8doKHYoLmc3kWS5pBb04lJattOeXau
82o4W0v2bgLqOxiyPni9VN6xvt4KzyClCmNvE3bZdoyS6B2k4E+B0dSLKXXlzVAtBfsMddi6XQ6y
0SrjXSZH97skfy09F2x9E05nEp/RJjORU+qpIB9Q5N+4KLn/aLzBCJzU0W7sAIyjrOJm38A9e8Zm
C+udSvgfiXyw5SW/JYbExNOacffKrFq8R8yDZ/TibtQhqQ1FFL+y6g+yAjE10rjyZ2l7T9DG4S6K
HQjD9YzH1pzON1IMvye9Pc6TaJ9D07r3DmGLuADPjNG03KMEznS01r8zPuxprXmn1NIy/6v/eXg9
cx1c+2uznv717q+x//cS62F7Dtd5HrEy5RiR+YT9sZgaf74sB+yO1/76al1v+ljlpLX/Xy+/jn+d
vo6tzf+MrddZxyatLTaGWo0+e7sM7beiqFhUl5eqQwhDOvXfo0ZvEhAsxzMFyO4WP7Z/9T/f+tmK
iTKgYim7KBX1aW2qZZkdzBLxsbVvNtO/+6hXE0X2yaWc9OhhaSqPg5sbASCi6LGOVbnN7J6Yw34d
WxsVbroaD+Hlcyi309eIaezrTS3OjUcTNf/PsfVA0cyS+s6idbxc/HMsURpf03r1+DXGjjNAzN64
lWambWO3ivZWhdR4qdTWVa1M9RrmXszSN7Y/pKt95ACRn7qqjKc5FPnWxoDoXk4z26do8pF4K7/H
IC72CQaQBwojsJZhJ2Kyt9F0r9/0MiOXEhYvdtk3FzPJ9i5r7BknT0KkOc2OMMf2KVv+c4Fk6x5x
l/dCZs4V+qG6Vdh2Ma1E9svQjgkRvvqSju0JMZT8jHuvwFIHIDcoqnlreJqN6UmOflw5/xAOspN8
0d6ThP5L0Ur1O3prxUYMdrFVZ+2VcnPHFrNDprFMx6BB3XBvypJKj4ogk6ZDlCP03qR9r77XzgBg
tE0XNgWZpAx/KCyoIuOvpPptNF3DThlAYxdZH/NgVpsc7twjixEpqMbyJ7n86bwOyUjvrl6WH9fe
2kAUjnYN1O/Nev461nb6u2f18rL2+ricqTCNL207eeDUWrEp83R4FCIsoMHGw1aJhuGxjsUlwS7g
qOva83DlPMd1/gcZmn+dMI9IVZOVBIOyXGNtcv2feLDEfb2MV83xUcW60P86oe+wezAVmR3XsZrn
9tIq4dVrqOFP5Qa9xOhVm3MVE8902jlutKQnmLbXsciK73lBBXUdssoe1G1W/lrn9XUoHuYpUCtN
36/dZGrKx0RW/PMKBRbYOkClFfO6glyBg74mVeIckob5FcmWf4NuP09pZuJzLfz2Nf6/55HiL4BD
Gvpuvd7Xib0WP0eqcexs8iFAwal8QTLQPBrjop9Tx6O/jq1NX6rlS7s0UaIA59SnedF8gprznwNf
J2vp7BwqXX39GlpfTVlYvnyNuUn+R/Uk0Y+MPd+VTfJS6pSMBWa9n6++xmylBUQgvdN6hkKF6fO0
Iqqzg6IDhml1VMeTysQMRc3b94hE0DYkZtitXU2UOW4IHbxrx2reRRguIJ8lV7icHA8iPyRCAKpe
uoPoKhyDwZkg1cTeS9jvhpeBbytNMsxL16SoftAbkPvt0NnvYyGHg1CI2Naj2dikh1ZW0yYy4cr3
re2cQklQYqdk51RFE4ikZfab0xdswTzxsfasXEufS51g7cVuaL8ZpoVKUpvf16Gyi4gm8mq+rF0Q
U2aAh+P3Gp2HjT7W3psV9wqSYLGytTzPfdMIjQ5qQVC3dkukXtBfI8hZTzaYLl5hMJzXgyGIjrdv
Ord1HwyTwXNVVa/qctG0JdxtPa+4rCdiS0xMN3U4I2Fc6K9jAyvPVjSoUHns77246iHRsOSN68K2
rk2u7oSkO5cyTttDFwkMW58PTtbshNNnYD+jeF+gFvIWDfeqkvnOUzCGzoZF93KwnyQJLIq/Wrct
QWW9K2lPdipTv3VRyuo+Ffm7pY0TcT6zHKYxGbG44ZznGLozOqLZe6+MFFu88AM5aCw4RsSfvc7c
r726GuSbYxyZHeOtjZelAyro5Oi6B30rRYq6CMV7M5LJympKUtBo9INWRE4gqAksWT4n6EG6bOPM
7HaksZbcmEs4nz+nzigCU8+jg6dvEB91X+3FD2Zt9OxgmMrNKOS3Tlew4nHr6caHRoajHMlXZ+xd
FANaZELxOIjsCqqhjoYgqlnlj7boX8OwVt9wMlwRN740vfCZk9dKa2J1Van5fiYNdNHSrK/EEmPY
pfkSFVH2OaSNYXxSjP6RNNmvynaNQ4ONxVVY6MNNhLjnvM7/IvZufrmmuPZjrv3BZmOXeo3FZunW
TLNPQF5Qw25b4BJW6nuIK3+LFvy1KKQf4Y3xbibNMQbI+0vLEYZTXjNsTB66XZ5R5i12pUaetlCS
YusOSUXRO/5G0Ffvexcig2g9gT592r6afSlJBNjxLyl+qNFs771GW9D5hbuZVHKERSJKjLNdkrYq
yFh71u9zMhRvQ5cs7MJMnNZuVqM3CmjiAvPefg27iTpUN9RwNYzxNZbmwi9Lmh2o4OTQ1GiEWEpx
wO4JE4fMlgeSfnJrLrRydubGg9CfPz9Tg6RAsQEEtU0UCv0UtTI/0duY5I3tm/od18FHNDMDGUy1
uyjUS9y+C1Bfila9606LZm1e3C12a+/97Gr3ttF36zGkT71zh4e2P9q/Oybnd1M43jOvkOfHIuO9
t4wJF21MmJdjI0Jw5JpxNV16KnqLj7onc7/0eorFjwIn3rWHHnD1aLx0J8LKem/LGrPdIt+vxzrP
Uu9OKA+fvcqs7+0wH001VZG10A9pnc3XfGladTjPSauTrqFXdU2/613FRstIt6+jrjnseafcJ6OD
ZsA6aCxHEos1Zpryc65L+6oOGkfDqZ23Zhz3CNYu/fXQ2lDAxOapv66dz0vldWNRVC1Jo+aDOAx9
TlqyERimuZYUEIZQDlu75fIHKALYvHuBPVO1AE5Ed2x1zp5ddT52Ynr77K5HNFn1p9hKr3nW/2WW
SXnMyXhd+77+V4MCprPFV64O/ufAoHrji85H+Tq3NRzN8JtRq30A5EiLLFeJW5JBo54gGGCG0c1I
3XEnesiUWqZGN54kSAJ2P0+XxcNoHVvPc7EGuq1dtzZfYdyRZVje/zU+1w3yRdJW0GWMJKFcqG3E
FAoYpzRF0hYAjKFYDllFEXkZi01mT4SAIuAcdvuWW8V7FdbiuvY8bwoXaCWO5MvBoU2UvTLYCRvp
ontT7UJ/sfH9ADHSAnrhjBpYKpvj59oRkhoTevXzZe1qLVAOyHjZfu1WU5Ecw8EDOby8ExnP/DYP
8ecfXodsawpimUWPtWflAynWAU2UtRvj/b61zSURvbxd2FZ1goth+2s30x3rVULBXXvr52sj/ZDZ
uXxdP3u+4LxGK1Hw01w+9wIsmnSt2q7dCnN5bs0Ct5v1s9k5MkgJQlBLb71aHPavWUWKl8IypTVL
K9RAqRt5sikWkEieauZqs2wOqk1lKML8890Zy8lPosj5AYD4LHmFJx3PU2PN/5C3+JjIhH6vOugi
FOXFE59vlnpCQx+PzuoKgiM7VKUdnlpjFucwVOIDdcjiUCLiedPz5CNDnu13OzkPc8Kv3XGr30Ve
2lgup+NJqzA1dhPQN+R+4t9HCvENGXw2BlrkJtdsLBKQOFF0pkS6T8b5zZ4Lw0eOE/hGldkv7dyV
s5/XGrc3T2qf5be1UWw7u5ENRSI7/OGg8Bj0KQx0d6ipp0V1D+AK6DkcOhWNzQ4Wi9eOZ8Dy81E2
9U9sM5WjpeXTm9XV3Hbjq4Yf/Ae+a7+K2Q0o0KPcXYU7YYs/dZentziJ0a3NHGUHTV/9qKxEI2ht
d5qr2+/C3lMSy74Z8zzsDCVOtq6SnSPF+0W4rp5MGf8x4/JnNwqT8k7tHDQQo1TZXIyzEBobZZKh
wAT5wRNG+vdAkSibLBcoUk2x0uHBTuvR2+iC8lINEOBRlnsy8gklP0zP2yLB/AV1YqoE2rd6jryD
5VH5BPiebWuBPKbpAFYawMI3TR9erL9dWN/XodAehtqcIKLXPlWoaKeWZMQs5C5JvIzke1Vic+kY
t3H8W8fxxLiXre0eprxD/nAEoCwD8ozKQVOoq8Fpqndw53XkQULj9Auoh3rNyIBt0FeyN4VdLD6y
85HlEYlNO/pe5658zjqLNkP6zaFwD7jbEWRMaRRzFJfRS35NBaaL44B2LlaL/8zQYKpW93ADjJrA
6kV7p3ir7a3aEqfIKsjKx5W7iQrV+AD5+XOwkuofExVMakF/4q6rIX8LkvVlhTjE0Ha+ikjdEee+
4aGWWvxag1JZe2tTW622gzhPcmw5Y23CSgfpMnrnELLKAxkVDdhfcgAbsU3wYrj1mqk+J0qrW0+n
1r12LYQUr3mCFvxysAdd+BwMyNij3V/WIQP2wd6J7XrTuKn29HqjBeUJgGjprUOaYSH41mbpaX3D
svocDVZmYpf4UGrhovZZdc8pBNJqxtV97eFJFW0zN8RCZzk4srOhXt2e1p6na90zVjIQAg6S9OuY
jkfIsfcKGxYNb1gbgpIdjwb2ossbIleZtmmdqqAROIOoOnntdKoPy0FlacaBxJ8CaeC4nkGqeziF
JSpQX5eM3OyE+Gr6+ZnzeCiD2JueU0K6Y7I0/dmEWKMVUpyyXLDSlW3yj93a6EoTOz0cYT+y4XeF
J+4bOc1gMqwRa5LCeKvG6pdIEZpYj5GiVQPEKb0DiFHzzdbwM1R6b9iu5xaGHp1qbGqC9eigUunB
ft3ah+Yr630FGEZO+ckTRBBQ0eLH2iCOUm7rNCy36X/G9CnO/aj2EO+29fgxRSMor9BD+9vcZyI2
nm7ZGc90Vpj0wbQc126ieN1Rm4GHrKdog208WcAmJ48/zy8aysgjKq0He3l7HckdcPcQQXS4bbXS
OY+1SZOG2a4ZxqMTJc6jRRv9OiYKNHMdAFppRrCjcaTZryeTERR3tOTY04RtEYD6bbZ8QeMWYPO/
rie7f8pcCbcw+wFGYZvygEunY3HXdJ/ddaw15UZqrGdrDxPTcj/XAOw+u3rIu+Z8HwLcuK1DozFT
zusSFVuPOnquY9McnrSCB2PtyVbpD60lS87gj65Nb0+3CnDIy+cQLEgcrQbPN5wifnVcHvMW7Sx7
0k2f2i6VYmOIHmvjqWKvlsZ8XXtj6DbXWLr7Us/iNJibJQssa8dfj5Yxq3xm6aTOmjTZfY0ZXvrH
U1UWvb5q7loMq+yPg7fo2KiPteE+QsGjp1r9NRaaw7uM1fGCoo/66KMwuUjN/uvrhJR9CsobTbP/
GnOxK2vHz4s2/YBgBTJCgTXa00WPk9d29PIra2B+pYR+6iFBnNYeRpm26q8vvUw8tNZsj/81tr7N
asqfsg2jjVbVOSCfwrmvjSvJEjoQAmCoM1apCiBdajFy2KRwVJ8yCatnmFak17wk3q9jeVyQq0yA
mIuirIKpDlWfez88riebBh6tJSrFhgn8p1Kxw8qYZrdRF8unnKtHS6LwBb1X+SxTRG5NoYSBCh0U
r4fh7HRmzxfAQQF8akMhFaSUZsunOsnk1iTucT24DuEzppG8b7yjNg3VdTLHsy1Fz+85GO+NOVQn
b5QdqKApyl9kVG2LaquoQ7VpGkduNCuaAR6Fzc5UDOelT6FoJH2YLvZjW3zcvjVGWMKH7y9h1b9Y
fYRiu6AmBS/hZ9glO0sgeJBa7HRKIgCv0urDGNu/Z7cAwSaPah/BnFAEmG611zctMUjQEH0UHv5C
eu7PoISDMVYgkoas5mu1D3wM7HoTDLqqDCcQE++adOJ9xIJAglsFkg5Iue/1szqjNddqikFxAXaS
q+yzUf9g38VkA3phUxnqNe+yI2bUyqXuKuix/eAe8x4CnGG8J82QsP1z2SeD9sx74T7n3NJOExVt
8h0tyUSj9PNiauFM+eqIky7qxJRvJ9wAvKpP/XZmjWQz/KL2d0003usiwjdBYrCn2oT3GBkXs0nU
nYIxil/GH/M8v1ER2sStVu1Ku3XPfY4bDIkAXn4104ACvG3UZ0TLvoGwGHGha/td5Qh8XHU9vPbF
by4jTsitGD66z0PgmAaV21LRLjmxam6N6t3IuPJQ5/PZQnA2EoBEcgXLxVSHkzelh0Yb5El2odxi
HzlsGseJLpkr543a6t+iEf8AEFPdNpqhaKhzdbeAf9xr3XxXkrg+5Kg1XpBJBFfCmrLNGqe9VGVJ
lkQf4G/NYRDVU38BSHDoJIKMrUyDQlZ7Lx+9Y2FM9SYjbmBrZQrfwE0rkH13sOoFERh12tYc7HQH
QPgnUk0/FjPRg0mVPODb6gPgcF2AOhsZPO4bu1GA66Vte9Zo0UkAroWWBDv2zmC1N2zYNurPOtUn
eHWmPA8ADY7KkvAwmvsaUWtLWE2Iwm3UUQfJBMIsRYpkRDy06rue/+ht5Zpl8HwRRwmy5A56+Z/Z
NeoT9TeVlTCVaK6pp6mstYcJw8Pktqfca8shBX/j1IFRiPjSFXV0ikYijFzj+Z0EvjxZVyG3Nyx3
b5WTsnJ6NCmc+B2jXgLMlByqXUu5F/b00zVV9zK6aRuQCmwFqdBPsAPeatSWbOcY9QJHiAgyjVZg
WlbKJVPyDSJAEQxJ/LvJK1yyY/PAWt6nIFaQt5I7vtB/ZIZFzEganuoDphxtbb2SGNH9BHTZJkya
p+c2cMzcBvc31SiPQjIPJooZzEPfBFVHTkAWr2iaqpc+jrVLuzSOiWGlAwkzK3yhR+HW7EDqCU1n
h6I4HXOv1WyjNHUDQFm7uIx+K1QeUGKIURQilfGrt4bqo0XWnEX70BXY2DkunCY9ogaijtBTPcLj
l6gByDPf2ZG0AXXPujKv2JrnPm4A71miCv68Yy0Q6s0Eufg2eiTYpd5NVIWjB8IqLJ9tDUIpVDtw
+GZyGUFe+thmEVWwKexSFQ6P2ZK8nrNoZ3uL+mzd/47cMEegzADe6OoZIAazAHgY7sWMVaMOYd7v
NKhM7Z8B0mAM7HfbeMD5pO2QdXZ8s2jVAKHpcquWHQjlTsGARVMV5CPRi4mikMJC5T6nenqMwm4u
pBrzYO4mRNHy9gZ7+UGmufEt9OSP3qSDAtVD6+jY7kkJe++kpKF7shacTp10PxrXu1Qx06zZKExj
WV0fZhSWsFD9ewCIuq+77m+8Dww4wXa0Vap0ehnwKro4JI/LhUAcZfozc9wz+IeJKHsM+QaHv0d2
7WQ3IuBLSbLVjS70mxISRZ7UJCrayKTqVlmH2q1L30rtdg90vQQU51mAblgMdpCZT05BUUov0dxC
OvZZWZ1LlqfUNmmS7KupNfe9rL2/Mu8NLlOntuGv2ZYbOO+spd4CkVF+xUYfFFYenfQxwh+xVpsN
O3Xv0AM821vgQMGdUJJSQjZvHYR7xypJeqjmhpjxxRut4TUb0Chy6CEmk25bM3orcsU+fzX1UDqf
XZvI/2hLKGLYfF2tkNjRGyxwjG4O0LP2vF0YhV4gPNTXNKa+gC2zr6sRj2JoGudZJpRNiT5+Z4W+
LaJ0Oqkz8k0IRd21JPpjLQ5RUHUu6BavNyO7MxbipVnEc8xi1C6qKdv70LfTtU2WmZueV0XtXcaE
urXM9lXkqCLIHH5GMGFHpWX/0fUZkYcVf6SZjs6hWb5axmjvxiJm/700ofsyex08tFZLtk13z5wm
PQm2B6csdOKNUUIAgI0dny3bvOuRAXvDG7mjsHscQFyR30u2gyLvMwaVJPbYnHWLwJmWH1YMmL1U
pKEKA0s0rcXrCgTmfxqlo17Uo21aethlGAJJrbACqTHmXkuaBb8GB9nzpRCgzPpWD7F1xXALjgRm
oB4c66gHjTVFw8SOM+S9pEYuCEofuVHLc2NOr6qYR6gdob0ZUaUJpqWLTMEU9CY/lpm5AM0ckcEr
6ZCenDXQRZ5ZnkFkHIYJRgpwpWtndnelxf+pMJN0o2OiOQcrZk4sBH4L/NnWGaYCTsHsXsdM0wgF
u/zmUZo7JU39MQM3esdrA7Rh+UMMcfauFrjEeO1vtwy5udcsgbOkCuSss9PJuKEcz9Ve1mZiCQNg
5SmbcD0bDXDs1aq1VQB7hiAFJlmYp/UyuFa+xTIqjnlSMWWPnbPBsBt4CCUFQHDlHJQopsVOafNc
2IHJlPcyaFB6JUAB/NeGXdrw95AcCV8SEqyHdBYfAik4xEd3E9ZyG8cZIbgveCMA2ptU49dF/zdT
gqyX/7Cvac/tkO/lKFkmQQWmDpbWagpJqIXHKeXREd/LojK+ISGPIuf40NPIOmSD8phJAiz0VnVf
m4vxQPK32hmHxBsF1fqNl8zeUcTWNaGUFmQ6skqtWiD8Z4AYt8+uqU8XLUveRpVdqqgjZBQFlOHF
pKkO0bVJG/4eUKCPTwWIKJfdzqbgDZarsj+FI7Lpn25wtCewXRdpbGViI2AyT2sLrr7I+mZTZrb3
CgvAuanT2wyC79UAjGAXUbOrk/RbRWCAfGUMtLKimLp250zPifmqHICmouzTzhXET0YG/MXaFFFn
BHVV9gfYEeVbZ8rmMMIWCdaunjoNeGNp4ReqNC+Ey/w/bWdv9Cr6PdnKtC+TbD4j/PHaz4C9TddO
bxFSLreo0SSVYaQwnd7Jtpa0630FDdyIYGcoKRJzOR9vYWq4A1LBjqDIWEa+M4/5ll30zSDPwSy+
yfNbJwCL/SjsN0zL2mO+YGaqBVcnQFgcTecW/x9j57UkJ7Ku7SsiAm9Oy1f7Vrda5oTQaCS891z9
fvjQWvTuf+aPfZKRDqiCJEnzmgU3WhuTegUYES5IUgkmPXpTFMM/xv/Nknypni2vXX1TBtxXr4VO
t8uKlFCAno0Oclqrq+DgnyYcIS9W+Bo3IAX8l7EJ0lMAndduDbhFw/iCUDnqhnjerboaghES3FBm
MmFwYwcl70VwQwo6P4UkOf41uU1wAy7Lmo8MVvklEpU32qrgkl0kmsysIMHC4u8NdQHa1211FIRK
5TwtkELGstlN0QO3Dhq8HvxdomjLOgK5AVisI7sq3xwlPyRqgEPu32Y/gGJeblyznFFiGz7R1hJ1
PgpUUTLHOZuyi9SMnJY7gyxi8Of4djmJ1NJCddrZTpYe5FcmaE2zAYvw2eLqdw4a9SwKI463h+Q+
XMFw/uyW5zeakXPJUaOWPWAJErn/Eo2ZIrOlhfGdJLOsOoelouM/s/ymHNxngHfGRS4pPwPn5TCq
BsRJ+uroleXfclw6BnDMl8e4PmHJFLxU7rPrYi2k0S1vLPXujNQKnkyAPlbsr7QGaLfsUI9TOh5V
vf4heGAJBmDUXQ2/jvVUJEeyarAxI6qclD7ebY6y6b3ivEI1+N7DXDx6TcgTtZEQPbVJ8yLP3k7c
x4F1n9NcG3Tr1hCht8fQne2t4iZ1mP61IZpt20MDO6wDoW6CgzwueRoSK/H4THYSlVZghbrPvnK3
84o+v8HX0QN9JtElgIhA21DOFV7v9C1DMgNEAOaM1TBGoO+icrSDIwVIZNfIb9bonPagoezoItcb
m4Y16uYQt8mXedRv5M6tdwlq6a6w0ukg91ruStIWzP9bDfGVBQMgz0SOkJjkrc1B0hIYKY4hTRcC
0UT0ceg+yYNfm6bcmq01SEnNyueuAsN+kFshP1Lva+5PGxT6nhV0RrlW9Ve72IYgd7neXzN3+hng
lXHKGA3Q6l60Km9h2oanfIbo3OrTJ33pOuSzncW2c56DGSQwdnw7FTonSrgNekJWkhf/z4Xf/QaJ
YnsF2V0P9bXm+vRQk8GhtDf0g3QB8n3vkBu/2ACyxk8pXN715q5windvzTtQxcc7aLCNV0SwJufm
ZIS5Nh9jN/yudJl63O4wneCN7rhQurfORe2fMkwsT/Jber96TO1ZPaHR2M/7Jgvv2kFXgHks/dDy
WsuREvvXPK8rZ4QDwuQgLaGP0xNDGKYuS0PQR6SdTDjWW/NZKtjVTAVT3w9IsF2kBY+dNVym3GJa
Uh1zZ8D4yF3Alf96XbtIr34IVtjLDeAKCyBla3tzfO/qC4DRKOx6kbehe1u6ZWlJktzyClZ/lh7J
0mfn6DvVAGYlfXIChT5S6kuwva3vmugalfK58oaL15h7aQnrIdgKnJW3tmGDQPpCJuzNGYXu6/aG
b21Z8iQZLK1Q7ftTA0jvHDrRScpMaexSYzv+YxOUtDw1ia3HSHqNfiiX5Ie8tdmWlW3/6XqwlWOD
PzWvAVy5XQo8pkgBufU2COflw6F7EE0DnYnqpJ/woWCfnnGBPPHB1jEGdR7zuX12GBswP7zTWbGY
1QKP7eQ5B5Qy1N2ttWBV57F8zge3O5nmzFCi0dWDGhSs3fQIzOzY4D0J72DKF7tIcx7qQxCVjw7m
xduDl6tKcn2dtrRkbs3kwyHFkLaXHvtBaYwS1Et3LTE9gb5kxnCe5O7LSQrwjBOYFZpd70Or38tb
AqudXIm+yx1c42tuIaIk85YJ1+AjpLpvtnApQm5YFyvplXVwqCHxgm8YE/1z1AN3R8bkKPdYAnns
8TI8QSiXOfKU/pVP+o0XG9lJncfbxCwRKPO6i3QyGr12C2e3RD33EBbB+gUw2r8h5WdXOaE8eYnR
07cLG8aOhr/nwXvCLM5dMct+Yr/4eJ6dcmkRW2egaqpz5bjt9+ntqB36CeL9dhfLzKEnTZbPTOZm
1sG3oAsJqQRewFdwyQYjcQ/5UanC3hqUEwNdlFGzjquOmQy2wOtW58l1rhPAHPZzz9Aj0SiO7H2G
Y9g6ulpnUZEWFOy56draCcOlfqiNxDjJ+eV3+XY0Xlv9cTby9qSaxrM81e3RSizvup+xMUW7sShQ
+odC/meCtnUcinz7Jb0O7JieljjSMH0A43/UMjuHnd/mwz2C7OYFaFp1I6ydIeqqG9rC7zLMsvX5
ypPY+pjtwfCB/pVCzzQnrz5YEKSRxXAMHE4KXgKXHvyAQuCx5JbJk5FmHaisPVrAg/0C35D/duZS
YevRtye5Nuilv99uwlYqMany/z8VY7UR9tL91tXLj5HkOhbf0hJbM+cI2w8GtAgzyEBX6eyLisei
VJHLrkMuieKwyau2RtnX/gOrXz+U8jvfjTLWY8vc3QMLuGNDEHsMPvQyfmVzhKVreU3mAjmYfTCZ
39FaYT057JNL0YShepTqa9RfvqARYJAuSNdxnLRUGdFtwZY3zRlbDhpKkRowsWUQJn9nC1aUpKTf
jWXXX1/OI0yc+7FA160n3gBPP9nsUs179HoLNqH+cuWHmPWN7urqVYZlMqiTmATrqZdhoSTZCELz
OoAAslWWKltSYluwPcYtb7vGh2Oj/HOHUAd9GH2mdJwdQID8Iml587jjCdP4pXz98XOpFbtIGdR3
w0h5hGvLm38EEO2v0lwjlHQBTS/PIOw6JDekpfxzVI5euypAOc3FLdPDRypIAFNkm8J94IQIwUNK
t4JtDigFEmz1JDn4Pwetzq/rr19a8kr22N6ZdTyzNmbJ9fS8Y//kv++dxNZaEv2YloPWs76r9fEC
H49SNDY2WvtVm5GalX5lGz3Isf+Ut1WR0nWcLdEtkOexJSUmx/3rWd9NZ6S2VPxwqX/K+3DWD1cK
lg4fo7m6C2H0La84Hs7sVVTzOleVF14CllIgZ0IjYvK+LLNtwZY3Z3iCQr+jTtUaRNdK0t3Kybeq
70ok6psBCCG24NcWLS+LvCfby7K9VP+atx0m753U+6e8/+up/DlfyP1FDNpvPLg4tDGsXcbC8uHa
gnUmu6XfrVX8U/UPeet8YjntegU5z4c66xWGxLvTlOG32nnhXroGmYNKbPtGSx+yJSW2Dci2yh/y
PiSlnt8jGND/1GokEZLChsjHy8neO8NbacJrVHIlPbOUzbQ6q7KT7hUvW/cOmAra+JZW5oVGLmnp
+RkLBawoWZnlrktHfmC18166B1b/kWRtUAb+Q1dbOw1bZQ1BepeinCFhIv52+KfudmsKjkz6tzpb
M9jyPjQXSUrpGDQpSxYuTK9Bnc1D5+jpvJf5bwLAgOWiZHwN2iE6rW+83JQtWLvVLS2361+TUrC9
upIMWEj5031L+sMZJG/OErATWsJrtHX268B6LZfnsx3Z4FXC5C27WiyMGMsKybuZ41ZNjpVABgZb
UmIf6kknuuW9++NS8uGQwauU42zcgwp8qqFS4BogNVgpNzSQHMuHq8QRr32RrsvPkiy7yJ0pkz7P
LrPq7JrMsS7ysm9PdH333y1mvhsqbFUlJo83KnpW9NZK6yJX7iB6YsQRMik6WtnD7JVsx6Dmok0P
8oqu65TSAsZZj5uv8iL/WdWq1eCIdTZbJw2bg3meXRMkgmGJQ1qToG7Yrdxtad8KFPTPQmtXLrrD
zmxhQEaHvK18WLoWnE3dvxXOtsUGQKSiXSN3VZ5LnUFl0qvitYzhmQifXF8e8NwiutOu65kfbr/c
1HePaJ26rndd5iwSXV/ziM3J2TOno9xluewWyA/YknJjP+Stszop+Ujm3GpK8faX9DDU9zbWejts
DLGKC3L/rSvi8WwgBHjUYcyShHqGAGlxxWeSUktn78xwkOlZSj0PmKeeJHg31cFLpGVnbTmHmtTZ
fRnU7U5qzV02XpS5NA9qnwHSG4Zi10S86hJ4mWvubQ+Apwam6C5N3JMahVZ+RDIIw2Vm9kdWJUEN
T8610YPmEU4We82IxkI8zxzci2L1LvXH1wXR/ilABvYT/Jv6gGrciCoHScnLEDzKErYn6hEViNiu
0k+x56AsaHb3U4wWggNs4aSzt3/2LH9+SqvmJ3zHS29q5duYm7hqpf73vGRIXuMDf+MHKkjxrHnt
vdn64bFaz86uH7DhoLWo4wzDLmjq+ks9g+llSl5+1tXU3qOoA7wqQrZLLRZbAJOl5Dm3KvSbVPVQ
IRGMMlQJjhsjxuphXEpYSsJMYMBRIEy0c1PY5cM8JdWDxCTIisJB9yzPERZmEd4q4uBQVsgP+dPw
zWTz7Nyqi5RfplYGdiQocRyWBeCd6zNzi4sY1WsVwqfhYySqomB4aLMCTJDXDsyHm8K9AanB9prH
YnuL6tfUT9HTsAQQXaInX02+I6upXCWrzDDpRncRVa4C4TPDYrfGCZ4a1LCfVHZCn1JF0/bTOAbM
ICiIbQ9oVWpzL3MsRfGQ3U3D0D1oSec9zktQZ8D2bNoW7GpqbAWhnqV7rXRwRRvYnTEnzObGUUcX
xv81JdH8sKZAc6D869DmtuOryPIeUZmJ9lXY7tA9NY6OZpmHaWpyNN4A0xeGZt7YDlBnYK3aQbf1
pN1hBY8MBg7gpReWdxVUu7tmCbYk7fOcFKyhDkgb2XDTSv0mn83U2Gumod1IUEzBfzKLvlL2kwfL
3QtTFpsRNXjtfQCjrj3235Ih/2qwlQ4uHLo/75YJnxlkImiFokIlpp9/sd35JcwT/dvUJKAVEMR5
DcYM2DU6WI+zxl6yNSXWbeXm/Y3ex+0lTePigUegQflv1U/NqNC4stS8V43+tUY16N6NksfBrhqo
r0r9Ke7ZOHIQezxKUgrYCv2M/Hp+rMddj3HHblqqx1qKKV8Mlms5jh1sshwF2i19xuHdwVb+3Uln
81ZOVTem9uB44QVyGE6dGbJoJz441WH7BW2Q/A7DOVnPWxtz+9h07TFXkbXZ+1gs90H2glHhzKJ9
0TBXts1biBbNJ7jn/QNLx1dJYbTbfsK0DjJUNiLWtNSQPMcoPx6UuK+qix4XroEAtaH9sGKxRBUY
dHfop/V39cCycpmidiIFDkoWV2QwE9Bs3ArdVNozYpvaXpJye7JUXT5VDpiw5f7Y4wjQpVoGevHZ
Hn+vfydNcv9sFzWcs+X+oToNIi+bPPzpaTPjYKKcIlEJqmCG4b6lpbWNLRKS7zKlWEo6yB2H4RHg
DAi8YNiB68JSoazolPT6a10H4aW3hwCN97D6XpYnKY+HsD6lOqpN1aw4LFgrLm7hrAdemyAK7rol
GBJ0T1zDP78r6PsUO5m3wLfjIxSG+LYcMzwMl0Bikmcyy8aywUZRLdaiBr/Bf6koh6y1t6O7EXPA
/8shqTuAr1C188fTtF2ByO3z+FCqrAbuP/w6qS0XmYpSb+7SduFRsO1oWi0MWBQp76MlyBGYuJfk
5PsoFkb+AHldjVlcX4pLFeXy3VZJYjjo3fLh69hH5uDYZVUlLCsPT4xJUW6cNwsoPspSUvrhUEnK
hVtURy8OQuDroXK1d0dkunnsSgAaHwuWXzWVMWTH57mwv6bYk4Jcmt30tp2q9NYdIwAnGsqbXcY+
o8puxTEpQu1FLcPhztXrv/JQU18Gu1Bf9LB+6OhgH9ibhumC6CBfv95A/8upW/3WBlry5macis2c
8j5FzeAtqpQv8JGDRyk0y+DeL2L7ScpACh9TCHWf8qXmWL8lg2a+an5UfNaSq1Thm5O9qE0D/fIh
rNPprg+09H5cAsT99GFnJjVRu5l39Nmg8Zak1IFoykaO7/5SkwH3Upe1S5hL6Vvm1ehoa0a7l6TR
N8PFwDX1UJoWivg72+r6T9hYIV1kjfoxglD51vTYIqjw9c4Lv/INKFh5sDPfvIxYZj6V9vgKhKb7
ZpU/Zrdxv1iK295kZYR0kq1335oZIIXqWPkTIjpo6Yb978Cx229AtvTDHOMibjf+qwb4DA3bdgDv
SSwO2+OMNSx84f9kQYv8U/ghT7ccULHZfFcOXn3Er61EYc4pXjPFsm+atJvQ3O6LVx3G9Ces33dS
qABjewWB8QUmr3ovWbbfsL/gDuVZkiNqElfNm5K9JOvYNZ9mdukkJWfsBvVeRetNhxF9G0wzuITC
Co3bGq0YaNG1jwqbnd+z6B53B7B4yHoiLXus/MG5kZK+9b2jqQ0W7Q63k9mn50EwJnrr1arfw/GJ
biTpRKoNTCHqbyVpY0SED6Tu30lyVqYfLt/8B0lNffZEf50/GTH4Hn8MLmE0KM9p1qr3kQ+NOPSx
qxry6gmgzxHZif659NrPSdyqt4AVhmddb3lVYlTlq8S9kwqSjy7iqVTq7EGyJDBROYpsCAx1p2O4
WuAem9nBs1SPoaM95eZz0xQnt3MrDAvrIzLm5a09OcVt1EGWW8SCy1tFJWi6ykVmVp0OsdcjOm5H
zWOoOViBT9YrCmHpN9WqvCO6meVFknB0gNTrxVtpjkhSGj1YgqWa1k/+Dk0/UDX5iLuy2gIUr9Jv
oKizM3R856Sz9/HNtozb3FWsFzPMnPsysQBYLNXaSf01gZa88mnT7hnWabgREXOXYNZSf88KXgN+
9z95WxWJWUr7q+p17fxPx+stAJjOjh/rcW4eRqUCLl24SN+B6jL5Ev3KVf+zOQ72W+OM6APlenGX
hYaNsnGVgogb5i995T5L1dFI7+rI8L7WTa4e3Dq27tPSw4ClrlFLQRf2M3SknwriV8e42LvAhu7U
kpfKHeMfnQZAzDLc5tEzu+BGsZ3kHKWh+oKqSr2T0zvzV7X0mp8d+0bAiMwYHcbJuLBmW6K6W1rP
no3mOK+7g7Cllu+SrC5QxkWj6q6kT72zy/DQ+3p8UyNO/qdgrSPF5ZYLjwTwMzL+B3UO1Pgg5SG4
xzs5W+y4ZNoVdMLKMa9rUop1T0vGE692tNYMNP3ZMhPrrNoD3O3tFJZj3trAy2+c0FKOqVbo2FIN
zsUC73vF66a50wzTOdlJNj1N+Lgc+lZtPvM2qkB/XOc7Y+dntHmU34336g4JQ9KxsE7PL3ZbmD/h
JCIWadLP0/p4abPEgaQSzMe6quqHWG/ri2lUw03kthbuvn6JLUHnoI8FWJWOD2amXiKL5ff+tzgY
PyeRqfxSQFquF8pyDam4wvp7SocfoaI4XzW7yVA71uaX0EYbnCFK8AiF2j1ni6i4qvjpbZ/G1pnl
gPTRhQoExrmxWD+jI7P9OfxGB/wd8qHytx7ggww6iRE2g/AkcM1fGcrIete/BlhzNO2nvgOzjE5x
8+q1zAm7vtIewW10wHNwWIJ35RxYXPP9i64beFCNziJpoKa4xWlddisxx6nZAkQC4b5LkHXBv+aT
5gzea556X7UpVu7N3vO4B8j31mFa30iyM1Cey524u+pxjzCVxrjs2pVA3YrG9T4HENJ31RCq931V
+p+jev6mW4H+IKl5QYA7uvUoVT3NuY00y3+SVNgH5zYt009mofuf/Zm9xMJqXkrDcT7759HPnG8x
n8pzO6rt2WmH4Huhn+uhtr+XILKwzKnqyxAMxVds7va9FbmfmEfeYfJQPNS+gnh+AHmj60Ntt+Yt
BVHBjjPOuguTZTwjdjTxEiG8ZkTGL7E7tBBTC52g+7xVaIzaOFR2Z50GLAUfuiWgYUyHBm/kgySl
gA3b4qGZcdvCsvoWsBNXDroKdAOGozvW7ooHYwlspHhvXcW4z51q/sQqwNeujKbvU7QAPVr4HOhA
IbmX6l/jeZi+j3Vk7cclP1ry/3d9F8mlrb7v+pwHeNq+CVwE3/5z/i3/387/v+vLdfVqgLntmUcz
t+L9wIT9uRym+ll3TP1sL3nIZdTPUpAz+V3zpApCkc1zueR9OJYvJ3JWineOdb6JElgL29KrGvVE
y8j+5KnYR3u5edqqSeEYe96uruEbBOWjkrUWhEk4X6NWD8HR4V0/9OjYHLJRKx4lGE2eV9G/6Tut
qY56mKh3QQURj05KEii0q3ftEkjSNhRI92s6qw490zW0Hv9TKvlbUo6QPLTtbvMIQNuWtZ5pS6d0
evPoPpbcrh899h8oknnfEvhMNKoyv3o+XFJ9dD5Ndu/9MBCgY7XQGx4t18VwNEFvpUjViN1X2MQQ
j69NqZwM3Zu/oMgwnDvOKoKnb9CyrnKNMAPO11etdY8TtvfgdxobXcu5Ma941Llrn8GNWLgOGMZJ
b9rxRq9DNLsXwx1x1FnNdaywgJzL5EsKJOjR6j66gKxgovfO1UzNEnGd1n/OnER5RiC6O+gXDxux
ZJ7RdDHQjkGE3DF3DEHgxcRjfVaqrD8z+UMW3/hdme13JEaGL1GME3zStf1j1PTaRY3b7OqPqfkQ
BjqeGEo5v6Vh+hvQYfabg0Ps4G8U00QdC+vfZ/xkzsbYBQ9V0TTPxRIYKsPDsEAucalg6AsVqQGy
YbXlg5bCi0cyWT0OXtE9SH2phsHTEdPICQM0xGmSxZMdyDxesn3yHCDWga9akz4hOoRBhIUxmtGp
4wkftPrBCrrkXEGtuU8ySBXGaM53jguyGHa8fetkQ3QtkDK+9czIurLsUdx40zzcZNU4XhU1Km8z
o8DYx++ju6TxkXgaHPcuKSe8XmsWSaIu8U9x26o4MKj1yfWKEaIrossIQPVP7E+UxzR2umcftSd0
g8EO0uOABqr6/mXusPrB3Hl8jSzkkTtz13chi1JBoX5u2IPeh6NqvI2ui5Y3uqdf8J7pd1U0jfc+
PlRIUOfpoZrCCCUs9OP4NkH48NP5r6Rxjz5+ZF/ZvW7QtYkWrv0cvYAl/R3Z6vyXkhh/sfALvdwK
WCgPXP2UtXyc/cE898sZ3Bj/DnBgJRYPIxMqe0KkE4jJXwW4RL0zf3hgDZgCZsMt2qjjU42R+qLG
PyO6Vt971tQhhcwbwMyovGSNhpAM4n3jQ4xaC4Py8ZKbSvTqK57z4GiwacUIPjR7KHeWP1z6dJi+
mjZzJ00LXt2CN0Wb8gLZAHX8GgEAPAbl0F/kKD1OrrUxaDe5ow0H1hKLGxhBMVPVBRlseRhy+O1u
zTInBBGlisTeZdpLiWR+LNmqj5noE3KB7TySV1UuPDQ28PYZjoEPVtli5dgq3VuHgeXN6KsZ8hXc
kgy9bdYtB5geSxJFO+84tQU+l0tSNydIS6ZVXCXpp7W2g50Y7zB5gCRnO0wKlkDPQ/yeSnMqb0cv
qXCwICbBVkdikofTOLUbHYjSkIPG+j8cNyMYVUJQ/1/nluS7Szv4CFwZCe3e5W2HyPXHqJxvsvRr
M4XhK32uvytix7rqPtyKPjdeVM/xz8YQKvs55zE7XhE/2VVxkZQcZBreS9tl3r1lKReki+YHr2ug
FLZ5+6UfnWpnDE7wow2UVwhF3t+mpp1yl+4AHfB9oOV6RAVEebss/s1ixiPqIPFfVVTHfHaa9uti
d79PrK68Z537VkXE/R6iQHWfa1V4Qs503iWmWt1vBVLKAOtPPRNLnqJ19mr3BkQG5+blDHKIVNyS
vT06O2eo2bP870U+nFoZE/hCuv+WglFFMHO5yHYCSaaDemHzK745uIPi3HVjgAER1qE4vih9CIVE
d55MlByfUnvpfbUChIEZumseTF8slVL34rBUcO+oGJfEKlL/a3LJw6l7uI+WQPKAYGpHfNHYBVlK
twKpJ3lVrWYnc8AVQJKtbeTHCFmYQxdPLO9X9V8RxAWvUOtvWjBBf+vL6c0pmbTXU+O/5HPeH4CK
9c96F6OG6YzZo2sgqhIj4nY/Wf1wKUDVouAYgdnHtupqpR6aIEsvPjhq9JCnanXKmOs+qWjtsmLA
6nVq1QoL60X2mV8X7lnzdr8kNgoo1mya3/EU/eo3qf2ztPwblYXMACUceE1JnTCU/lyUrY18H4sM
bGh0v8fJu/PzvPhpNPEPxWSVmt4SAD2oIcvqccMykVqwkPTM5mz47NdDg6Y5EwgpHZ2wvA0zqIBS
mmPheef3c7OT0jgNMzwv0ZST0qm104daMb8ny5nY8cgf07p6kbLYdFlzQmiJMXn0WLaq8hDjJEQ8
sOboUWISqFnwbdbV6rplSQw31PAQ4+OzHrWVqk7mnGM2onaS5zQhcpNuA+8UcdD9Vm+7jjpk941Z
2Df+rFN3jnGlgon0MiZeyRaRz+aJlmq3nttptyo8KjjrkXZOZ6RipECC0UU1aK8sdWpFmarTdozm
Kz/LuUTZ7r+neVfFcmI4ZHLy7Ww9Nh373pnKw3peKfbTmEu8qznbirLHDss8GLYHEWw5vTLUUARh
sL47UArWS8oPDDPVP3mm+bbmGfILtotPXkIT9J1OvTZhe/jH/7TV/nNe7e8sQLdh/Q3LXZDYux+7
/Lj1N0nJetGuzB5jhF2hip+t1lVvi6WaVPDNmmUeiUqJBJPcfomabod0w/CXx47QvdINJ0Yb2KmN
zX2TRNW+xsAiiKCaBU3+wyqaCQ09MI29erVDfz47XvcLWO50SBFWVKOfvZ5gHWna+FF46IN5Q3cN
0/bvOvO9E2OmWxcJ06jSo4NmT4uUrffTVrDIjrudUtORIzRrIofveqwxNrhbuXXyxjzzAgnvs9n0
3q7ntUPXY3qt/QpwcfdZC0ZOBs0PRezkoVebOyeGf1mBemJB55iyulWY+o+wGO4Udj2nAkvECQmG
ctnwKxQ2HRL4vhd4xExTveQ2UrTnuk2UJzVmylviZ/RU+bcmYxHs5ZasYeyhSaXJ/ZqnYeKym4sh
u25HBazkHbIaySV8U5UnKYCD9qOdYVxVbQ+Vc35pqpcmNYengYFQ69RooedMyYcZyAjiZTE/JPis
lJis4JCD7UHVOSg7tONuhGpqeuANrfSh10YcwJZgSv3neoDHnxW3TjBYoP4JClaL93DMxpNeoDUm
eTkKDOcZlzUWTP+T180MJJA01c8VLnqFa/mP2RIgR+GVTvXU2sg1pS26OCNjmKd5CaLUKC/u5Ew7
SdKDGE8xahQQhpo1a8tvbPNLZLXGjWS5SqWjSzbO2IU2xVHyJDB0X2ebCM1GqfKuAMU8Y2rWC0u2
pRfs705FfpULS54fDjvba41DO9XsWC8/UgqjRM1vLRsBwiXLYln9wXGUwxCE8XNRHgsIwU+tpkXP
7Jn/HqPKvw6acY8QeXo3Ylb1JIE7o/WPrJV12vLSqc8xcUOZP1GVWIHS6Bt4Xnc3iZVYTyz2W+ux
XWQf58LH/ShsG1y0XCZtforH0GyV7nlN45BUneoiNffgfCkPS0u/XQbPceM+zh6jg36u2CuqOvPJ
8xLl0YpugyVhRPGfYLTqbx2rljeTmS7TQvg+uP8BzNjqjQkqR+lM1ysnctTCxrsiesLwrnsoi+mw
tqi5jAKwxu0OVeTmsaiz4NlkkexZj4uX0g/GW6kmAUMyfYctUHmRpNTVUFk/WBXIcTlK8mBUpFAS
knvmcOPeUwPvKc0N7wld7vnGMLrvgV+jErLk607W4yQV7/zYhfkv1VDAvLJzH95LDUZ+T2qkGbfR
TPsrpqi9KIFnP0EWdZ5wEKuOWujiZTDOzpMUaC3inmrJ5owkpQDBFPOhShkw4ryhoBwbtmwlG8a+
j+h/k9662+qGrJ1iZtY451Sv4pM7gZhAzjJ8LmFDHLBnSY6GgzLa3mkr/2R4Bsrh6Lc8I/UcPZtt
AzfUSFg/GFkPdY0UU6HFy0QCxi4zblm4eerzyGijDLDDUzAL8RelPh/h4T+xJYm+3pe8xcsPbw0P
/N1ireJjDn0jMeyaM/avb9qFJdQtEEaJSTAIUHIJmNQCnJRMpGu7s6ez4z3GCL4U02u4Aq8WnLfK
sLv+quozyywts9iF+LAFjJGhOkg6E9ZDb2ZfzIV41C1Mmnr5CXgTwTyyhX9kVQi7oQbJogC6uzcS
6FU7zhgc1Yv+xn+jeur9jBIdDYwmR/ZRivt+hiEq0RjZGST/k5htDoTz2bRDZW+9Y+6EBUmCzkjs
2mwhyl1cixF7uV1WZc5on2B3AMMM+oJ5VCZDgWLX/Zo6828ftYi0qM4j9l8HS3sJ8HW8Kbr+q8Nt
vY2wAzu1mvk9nEzvOC6o2oTTFN4tPU52lP+73W2JyRNgDys8mgH3SsEl7Vbt9EOdBOalxajtxjaK
8mozSUiquN4panceTPtzyr+2rBGGPqQOlSdME9BqxuQugvSzYh3iGhLzQkrLF8S1szwsiWWINhwr
ZEH47vbaTYOyRVDZbHQZJUp8STrevbsxUJS5b7bXIKHoaHtFyXzW+1lwq0Lrp5mFytGw7oqhHm+a
0B7WwDCj8cbXlzuXTd8zTa9uoPxWN15eITou0dz1eu0oUbFelZgEieNXoJ081DAW7Hyx2LGURgVB
h0HHPzas0nPya5QhBLBwRJe/KYH84S3ZZQbKMhq+mf7CYZoXjKLcjkI4pxJtZxa88syZDtuTkXa6
JSXmaQP2VhB46bwLdAIJjAX2twVWZ4bnzrRukwV7L+1AgmhJDmxxnOaouZOs0rcwdwhcRiNia9CL
o4Gt9Dzfvig+pVpT4z5q5HDAFtbYGnU6fbgmiHxBkueeLvoQlYmNgQSSjCNUiLVI+V0zpBxuMYZs
d3Pj9LiiKPF467jFwcCmqy3GaRdkWOuG+FMfVLdiFqOr/pm1n7+9dHzVykVYl/EIvrEFhnNQ6Se2
zo961sMbTe6zogp3aJSxUTqX4Z0NFuY+8Ls9++3Nbpiyh0zjE5F7lXXwUFm9Vat2T5dRsoXOymJZ
dVfkBpap7aw+w77XL/OAg5Dt4knrfGnrNj+ZbMKAYu96vFia4BS1GFGa+U7pM/ZHgAke+ODSacSP
pq7Z+0mblKOvtNjC9PoJ7X/k6ebPhple87Jk/Q5Loqgxv1VDhWfhlJ6QX4qOFkS/ou3uwqBWd3wc
YSaHRXFoIGSE3R3Cr+BJYrZ0FZWt1yBmUQUu1R5Rtug0VItHdGuAwmWJgs3p/VzqA/7GbnMokaho
XNYa+/F343Bj3N7DKoXj5967C6Yk3kcYbPl5rKJrikVppLFc3asI3xox6viYZlb979iHka2CpNqP
s+WefbRulLK9tHrITUCHLjJt7rQZwhVvBhNczPDmucvSJUaQjMeavx0+3Uvfomloxzj2NU/OhjJB
BFbA+3eDcmZEMe/Zf/zO4Dk8uhP8/VKxE7SJgOm4M2NPE26Oizwa8E3+eJB70yVxn0ckkC7seKp3
gGlxz3BxYFBzHnQJSxfOfBcgGOwGrorXVmeiOQXrKVR+tz7eMvV4v7QgPbbb+zScf1kU7vOGD2XF
JFtx/IdC735WGepIOq/o/n+4Oq/lVoFuWz8RVYQm3QJKlmQ5pxvKaZGanBqefn/yv/f5q87NqmVZ
lmwEzewxx/yGMU+ENS0z/cbUJTFHz0WEIHqqi54EXIc5MSa4I4mcYAmGwtdCl6EzXJEisJYDZQ6v
MfeLCMprQC4z+aAlLRyP93JaP4MJsU4hrpwFopd9HlttWyZ9fL9AXF9b76uRpOolevK5TNp28NgI
zsYUXQvAybHSI165re2nPxoc1qBWZBMban3zWwQLBEhD+3WJSIRrZGUHy0DJ83P9HuKCF1qLjOJ0
eloMb0sQLvaRFCuWJnS6reyQtOK7aI1xu7ZqjJZUNlvNe0m1qgrsvIw3nazQZ6ZqaztafVpTXnAe
UAYzw7gkKh9AUy6HUf9k55+G/uJOm7F77AuiWjvyutDzN47fvBvDBJ4FQJJnEXo8TC84ci1gR3ka
kuJZBlSDRrjCXw18AlODYVFlkLvp3haaHkwgu5xcvAASawUmSTBfkvqo1aMqJ33FgxiqG+PesBKb
7y2viT99xknbAXWqf/L1bTUL4Gsy/cacW0a9+UyE4vOEX5KuC7TU+eiDTL32NgY1ehFam1pGF8kM
E7ATm/+Qb0CYOO/5bN/Wiqa99E/C5GmlMZ8tneqfNT3fTKQOD01/iteRANlq2RHP65AuW6X75Yvk
bPTqp6IaP4yRQHl9WO5ETuU/rldcb40QSDQ6jT7BCl0BmRzxDAM2TDgnwq4eAYLlnxMHKegaQoE1
Szs0iiIrFUYbDjuOvR5JF8GfSIGj1Wy70o7vyTYcNrR28lC17rOjysiqRhYCDQytlG9k3MvI8Gl4
992QBX1fvuIXZchxYA+tioy8JNybTkeQ8DUnFme02vSafAHmfw86zQv618mBQNdmBXP388HLzJ9a
K37KzPzuW4uwwA4yv84eCoV7V83jsvVKmgWZgZfdk/iI0iV5M1BBVQnsb17qRz1vb9urUFUt10bs
r9W7RC/M/MIpVtl+EgHcu26jNOc67txcpjQPstpBLbkaddtEHWqDm0KJR8gB3gfrhVXTScLcOHRl
dnExYgSNrG/Lov5XWu6hbZ3PPmPjpcRd6skyErrcY1RBD4oH8lrmmLl6b74ZSDNLQFVHLQ70zWjl
EHnmqYgcjTR6UxuWQLMrFcWW9u1BNkrjCSN6Zm0EoVLm4Dq7RXVPxLzRhi7FDhVgZ68omWn1XCl9
K0j13nqpg38Yz0pmc5pp9Zuv1/nNFCapd2WIPUxWCm1cvizrICP4M09pt37Xynk16+V+ckKzdNqt
k6jzCpqzcCDP9eRPGo5zrsFYe3UPZ7A26aiJ/lDEMTZtZzdnWuRlZN2/L1nz4SfyyWnGk3LwNOrz
SzrIfY8Hp1CcE/nQb0GygaaZTingQAxtgNE6aUdFww5c6yKr4/qEKm/LfdvXMyLuAjMOPjTQALIr
EvtjGdQH2dRl4ErtufcA2QyZ+d6XxfcMTs9q1TvzZb/YdvHFWrt1yg6jKJ8WxshDqdcPzQi8PIPD
NBU4qjkej4IQsV1NGwDPn4V21K87GpDA1PpDMo73ZBqRIeihj8+D+9uLHjQFd1gytol6rwTIXwDK
gSZmIi/1CmyTPJlDdV+A5gmMdbY3wvd3yvEP72UPoA/a0KFW9gBvv8Asv2CPSMnRJI39SChGfcvc
MBY+F2y6yRXZxCg7qMKD/a2Xw6nQ57eRX4qt32uGCQPSp3zxO+3IyveIuawJxtHl0Ce3Bsn0tW3u
hnzeqzre9vt+rrY9h4VFgp0/vUMV0NvLqP9nUMBuc5uhUu0H8tT0nmAx5Z+KGtbnaBX0U6rtnHH1
zl78KyURygX+tEp1r844nEx/uBs9GZLncN8MyYddsm9khIzohlm+u8zUwyetp5DWDCkPgujPlXOD
jgDY+IqyoTNmKhq18Swdg/G4E+wzDj675bq8JXq0ow7IdLQqLpfx1RkQlVfpqQAOz0Xmqg9aFyKg
LjAcWWXyVDvytxlUF5SDnKPWH0mMZOiwS/XDpPsPrkURuaSQs6tkOlo9VXYzxh/jwHW3jubWAebt
9tPZQr2DnFJEIO4cTdINbWNQoninQO6+wiDE6JQgoVloh91kcZBdDiORJysLulFGo+n6DPx7XjDl
cxmVj30JI2oqNH1rWjAb+i57IAB+iGHbc4Ojkrz3f3Q1jicDEBm7MXvvxcOTJhawm/74IQZI44uW
4XsZP7re3yYTSNE+I6PYL/xIIhF0NDgkxvio0jUuHoqwVuRhm6AIjLpeolgX+3KdvAMhk69uBryH
O/g4NT/GQG28zFyeNXydPDsJrSZhboahmHO6tNmDwfITMZ2Eq4n8njVrT0lW/yNkNA2EMdJWsp7j
3iOopPoyINd5a8eUhEEiWJx55HNW5zFpjw7FYjJUt5NP05B8EVBXZwaIXqi1XzyaFqGdXLMiTPW9
2OwACm9St57PrcZZosIbrwmD3M0dAqTyHo5q+1qYLVfHHDrdql/sqVQU47IIhEcN5kh8G0n2b0LP
Ho52fSVk2Qrem5qf7XreGKatKKwIzchc2A7OeKfNqjlkWnFnJRTkZNJWpl3tLJSptl1nCtp02jGk
bfVOGSEIPTtp8gXfCnZqgWcvNVquAE4a7R+i32dWF4fYsRTJwAPdytuyAWMG4l4EErftfrWTLuoh
YvpzHuarfe5GH2/q+GtrN0QtnzKCWStEaICPeO+KZsMo410+CbHVq/YdyMLNWK0Qn+srovmjFQRX
K99gWL9OnxvhUgnhgfIQCYJWT6g76wzMJBb0ytthWrKJhnTnMHcY7nEWpkLsz3wEATnNC5ntjrkV
1vJk6s6pzbkCU45wIQiVoCv5a7vxFMkB4nC5SQ1nlznqY1U3OGeeJY7UgFyQdlMaHCeixG+ZxMA2
srJfd5hVGparBG+/apD5rt62EHrIm9kfNWPrEHgU+Lb2KGqxnQDcXhepOoCDyijUgoF6d6XLkf5R
sLBp1hF04PuUWl+moy3b2JyAJTNCCtGQ7amU4O2oCG2fs7/WmB2gMCE2MWV+hRp/yFIYSYX1z3KG
KnAUcr8NNYl1EwnRBi9o6veZp5tQ5dyoIOU00HzOEtc2PxFcfslQbo5TQdfapHG/EFVUmMYDwL4y
wirDAKVlRHpR29cf2GRoxJFp0tj3ip2w4dIaSu1dY/KoA/ImBDXXQ08Z3nKjBUc9HLWMs63uRNDL
5jmXFeNIzg1gzGitqZ/nwSfVF5EicGS6m0kch9q53jpY2Bvxsxj+d1OueYSRreE0He/dan53+/kb
kuh+XZbQMY2PWmU2tOQZRC/DF7HqbPgkcxXSB9Eb8TgV7v3Ye4xl5OV58kYaKK1OI9t/z+2BRPvS
eoqHh1HooLphiJIgRuKO7saRSquztMVJGA6XbjKQ50Qfo9PdS8OuY6qrOUoz/Y7AkWdzIhXTH6tt
ki4PaWxPeAHdexoqBLjkMczm9c3zHzxHwyRiXll85aDCYcgpsCkwwdclUW7W0QLFlpjzYOpG+g3p
TmuqcyWfweb5NDvjPedk2DWptVG5wU5sMniqmVUbzXSs0LvpE4CdiH54F8gG90c8J5W7mVv9TZOS
Vsto7mIFc0/FhOFJMGitO4bJNHynLdZ72zpQX/SVpMCY3cCmqmT3NV/04kAlbUMdlqRUZX5o1JPD
25CHIH0tjPHmVq1lhJ6X/yxu+pbSp1yWsQy1CTZg7pvLwV1ea5HJTWzupKAhXTGHygxqsnHIganF
+FZUyVWhZucf53xqvtOF3BDolXQGSit5ddouZ4h0cYpnpbh726R6b5uZkmNyBtqEPe3hlJBo3/Vh
KP80MRkZRdrcDkm6tQgS2fqLOjaF+SU1BnbTHPL7lTfUDt84kp5piNdbDY9K0HLFb3zNZW/ocynN
c39bLVsfCvCyILfj52qjuEigs9WMBbZMIki6WnnP7J+M0UKy7KeO5Ul3NaDmeUOyUGzTesr6fQpg
I8C05AZdbf7MFtgp+Ww4brVLauPDNbS9uyr0Ex83j9X81DWoU3jdP/BmPqmo521rprcryGHIvkUR
kgYLhWC9dCkRrneKuymXIgOH1SeWGKzf0z/yLW9jn4jljDXKIOi8nNwX31DHpQNGAmeOLHmru0yd
+Kz4sECi3GeFb+60a+Ry2iwnaetQ37Nq3GYZ+zSd2r9p5heuUWwgmOqvy6Gz6ZJlx8/RBR8TwLfp
gVih58IwtYgErN0Lg6RxMLcx7qEfX722nvWKtv3kliPVJsZUe8VxRnQ1oxNHWfhsU1miYouCl2sT
ky1ab9thr3nXHfOjNfBSlXgmEGwfag5eUM3WvSYLJENhvU30LY1kniLSf648FT85pbZ4SlZnb0gK
dJEQysfqRAUAaY89rGfCbm1HC6MxJGEEqzs/Te6bXxbemM7PzGSlSqd7KdipOR3zNPlMLIrQ39KO
oIbFrMmDmp8AkMotHq673J1OtBUY9NPkrZDJELEJPM1XcutiPRqfSeV9umP/0uucmIX9QvbFo+lU
kUjIKSQCGAo4QbLLTd9xtTDWhUN831v62zjYX5o7oSvjdOstsutyHTEm5/7vrpnFxMR0aMfbooUD
zgKADe4Kbzbe4+vm1dOS0wqpEKT2qTCdFeGu/25atW1d7UUSSRy4qTWHc03hrdu4GWLOFqqYsap9
RsWFHthC3tTx8FUJRijScQVKif2pGx9dKY5W6fShqY3UVBX2ex1Atco1LRLXfN7RNzaMghNFn9ff
aZnuAVfcdFm61Qv7J/U6dKqOLiBJqkQpZjtzaW4Lh0DRrpWHZiIyddSbDa7wz8LosYuaJHTb2SYv
aDznA/63uAIcbG/4FY5jenGzCpPwfKo0A76TY6QBQ4/xbD3EAyMUcfxvrbQnkygh5dTpk1Z8wEys
7NUMtUTHjTWbtwvsscgajG93HA6mnz3WM511JgB/hvh6sFP5sRjTa1ExV03aAvSrmr85m2+XYj7X
Ofa8OPmkhPgkWDUN3Hra2s3yMTbXuTydG7lW+jgC1xr2uInbjtr8qlSqHV28NLIWpFk9MwmAN1ET
0g/fJpGi6KtTKYlTqu2H0psFHXTtfU3mk96CkPars8kSLlxvN9S1F5YzkLtq2GRz9pbJToT/Wrv5
ti35FTcNXkuzvi+hNQ5uyeLidKQt2QN4vONazZuY/HhcTsxqG82ROaNHU5swpzP5y5TFfpnBEqZk
g+a5jqg3VhNnI57zVViRTk8VBlfCLEg1h3o4rConKTErtmviHpmg/HRE+yHX9TLB+aKt5py5Ql6d
AlqbNkZ+VePB9JKd2eWhO48YjjXSovL1luGlG6i16661rY0N3oD7j0EepQw9k6trWvVpT6YDFH1s
4MobgazzRzWW/6BcxBsXPSWwqOg4i6uzJV9GUUQEqN516fCWTrTAr6fguhAxhbFE3yYOJwrzE7er
jHco4m+xO9yi3F5iQPnsEphDk62xIYXoKEX5OKTme6kcwUYvpaxlnsrzoTyJgRtjlT3+WQUSHVEG
8bjZsxt7JFT7rRnyb3a/T0yBDgew+WQqr3HE3Mub3Zy6Jn6nPMCPkVKixAj1J41GTmcQtjIudrHx
SnOPywhZL18sSoY2IR9SO9Vuo92y13xVJdruOrpb8rKrqLadmT298rflCopmFbLYV925qjUaBLzA
xiu0b/a9wcIshMhib69WjbnJEmQlIVmJ8pKbKZvZNEJOoLevhU1uE1u82LulL40bTdLBaplEoBPh
slHzUp3xDGO3LH57YDwuC7qFDCZlWOWDtvRA492i3/19+Z/HwNDnXJe9jCOXEQ5A/I3JvWogbNwt
a7IMrulP6s0TGTBuAiwcVy1h6y+H2mUknSGnDwcd2RD4T11r1Pb8PdvVoFAdRYzSB8Serc3LKrt+
N1GhdzP3sKlDgMyGR/KFP8dBXie7uPus2nwQxuTv3PifS2ZnuEjjEx8Z95oeu1uui4ScY/mujQBV
a4vS3pmN37jyuGiosMs4/rJyMYZIRF4ENkD4FhBnveJvcliWvPYmm68lW6odUxcPX+x+p775PfXY
txcW4XiMD5CYAaSjWA2++eoXQL/tbbNo5/b6dtm1A2M52KdmyPe+9wI/D+xhRbLEWoXTkp9W3Xko
m0uTiynI5fxYJXSfpecdukYgabqXwmSa3PV+OmUD8U/au8WW9/m1deBrJbKh6o5CT+aw7yyuCJ8U
eKbKbsjHqKI2aRU9/CGiuJ65rK1DNQkCdWx2b3srSQWwCZwdugORwHAbmKiF5UJoTLpNbjeXLp/e
VHkNWlT5tIut8t+crf15gLSRIG/rNjtlK/G5wS4W/QHL2vip/pYt7tlP/pm9RU+2Iw/NY8PZZF7F
8pg/lvNLbGXQhTz2aGliJQEj1oEaYDmoWoWen7N3du05oKe6yzPdeC18VmvYsexukVhUST6UkR3F
iPriTOKWPfaTo5evfenJjdaJDKNF8gZjhBF2z9wxzaSHGD1YBq+mQ5fYIZRDRKoxvMqem8lkWN3k
Mzav3dZVIxjSLoodQab8lHm06IVtdc/5XJnkL2ekyniiuQJChRF3Ou7zoNjDaeQueZX0wsJxDCaa
pidDAgTULZAvU91gq0KwspufIm9hv1TzXi7ozIa0/YMpDkM5jMGS0JjqV8Qn1y0+R0Q+7ja1FlSY
HnpZp4ckn64FtPluM+ISoFYm4E5Ud6eXJY0V0/6qr62n+KNFYQmNQqN2HU49miU22e4mYTRwpBi5
jx3OyqpG7Bx15k6m24n5uhCPSrPxKxtK+kLbw7km1owtil+2jjP9Mk4YyAjFrkuhVFDeBaorxvuW
zPSoJ97oCuQ/osufE7sN5YhuoyBqGDOyJrVUc8inFuIHd4S0FXHYjpl+HmZ9W1JTBovL5HS2klgu
9IvfCGsn9LHdQog8rG3uBk5RbVKTwJY14eaQJKI/zujthYfBPS/Ui1NhMtWHZ7pmfP7VivUHRTbO
+vxG1sjq7Fvh1OYO0SvTFhYDFIm2yk6DS/+07RDtG0tpDMXCg5R+uVkHi5vx3L+B6NlU9rX+rBmN
W6eDXbCSyqx+qZzV2rtmjZtZ1MuN6K89oQ47DfEbePjcoqOuleSJM7uxESmnhTYLBrB7hEAuNLZZ
jv1Syq4MXaOKQ5ArFV5Opl6bPCSyrQIAdb0kL1LxFsXCJWzJzg6FENc8hfZki/x1cDi2sTE4+zwr
MDBx2TPm89I5/MWtzVsyT4QSkzgsa7RkHG96tX0bY3FRnkB9qmNS3+tIKJxRVRDzqWzSogf33Xds
93hvo1m2BI1MdJ2pslx6PRvHa+owT6a9YONOvHBJxOooqh3NYgtGzNafznVKeAuzsp+6I4aH0ow3
U768WjNTl5M7Pfcxs57YgLpdRRANS/RwUdnKk7R/gpQgZJ3kq7GcMXK98Sahh4pw6JuAUZIF2dxp
fuA3c4iW/G7SR43waY8JmMkjdqNiMKFt8NOaKHQmYSMjCZsVZ7Idg1vjQmLqvzmLZWC5UZV5AFRS
r5QVNuecaIwfldifuvlvUusP6BnCLQCF2+3d2js6ZJwYHTr+BL7FTwvT2eqSCQpahtBreoZM0D20
ebqd6TE7pPjk6bTpU+3d74S3GY2OwLWsqM90/tyNXD3S8QQ9HdpeoW5Q6bDPYbiXipV97Q6wjwhh
YhQRt+1DbsXLjRPr9DbY+ogKS46b1GqrwYLHh/w4aFLfdt4djAsKQ315mZSxX3sdVVh1z8NER8SZ
h9BMqj5Us29QKMqV3z45p/3wLh1aZNY/c8ruPHb7bIK5K06TwmrEdmBUNKBTX6Nm33fMjV8S8ki0
mjBrwp2iudd+unp6txJyvWR8Lka8lWL8mT0E/SZHgsdd+TQgCpD35sP9rRzED+t5itke5tAbNgzo
fGrX6bXUXY7KJbqgzPN7TTTQ8+2FU25t6qDGihIZE3s+98rE75vqV7fmr2HSqViceW+w9uyu0O25
ll94N0ivhH5Kv5edsel2D/xFOWdVmiO/2HKXgsDFbBgVWr4vdQKdu9i6a3s/v6l7zm2rjRIOcrA0
PvZAmuBG69ubdJjn28bbWLhnI08J0jbGz2WpL9xhc6pgKxAN43NdXeEDabZLfh3YHdh3ENqGQX5t
fnKGrNgq5I+m7sdh2iK9prWd8T+EE5nU46VymMzVvtHa5w8t2dN91UE7idupp822qurbda9sFsHW
qOsx1k18Koa+7hJ/7S/Z9R8b9a3ESXvz95AjW6KMUB6awuGv7a8RNLHal9gf8eSarKUEq3uaD8W/
m5aoaVmH48Z4yscs5zzQX3vwEpFhmm6YWHvPcexIrP5rkqWCKTc07bov500Xs5EpZ+Yg8qBTdXto
Vf80uc26M3Mr20ydvFVYxugd052zOtnuuHgINvbGAo6woldLJ44SjjWWKX0wFajDG6vrx9up8R5k
xQGtVhmUjdHdDv7QkOG99bjpew1MloH2BtSxSxcviPzIjEOqvubRgCLu0pbPR+PFcnAWNv1H00Jy
YaKLUqjc+J17KemIRc0q+pCidRMzOjjRYoWZcw3amH/zboliZxqIL7wpulFtAX/jXIxv/TU5Jw57
FbZl28Js0nDWCvQYY74xyB+gyFG/LLnAo1zvzrC6+3YskGGc5EUu9D8F96UEgnSnLf8U+cF5bBm3
mW1N0VCVyVaTJCO0hvfPtfFolsOLGqY4EGCQQ3fRQ7dfWJ+t9Ucob99ZxGTn/1yHE3Qt5XermK3V
3YHaTyPEqFqS42w1z12BmWLg5DL7J+Y4jn6HwyeJ002cdVA8RjNwffF9nTihEIdO0vumFcamezJx
Xkv6L5spcQ4+lp8bBhWfjWvMeNJodNtrDoArfnrJsCVzRDXi61bFHlCbXD75Dn1q0yWjCBbIjVMv
l8mie2CL+D29w4HCqhLG87oZTaz7U3dexkLusGUclim+EBfC6AtaRGEorDour5ksy2tZ2b/dqs5C
jBeqVLDF6bGIeQZnp4YhqN8WYuTsvlZn9FEuTp4Kytm+RDmx9q09HAxFDnqpHrVlNc4jXiATH/C2
zvZlR4k7+NavWVhjUDn9q1YPKzpXwc2A42Yymdlieuq89DjQS0Nz+zTFMJwMwmLz1Fu22jD4Ub/W
oS9SzpbsXkJmCBPW+rrbgVU64JnkVl7oJvP9zYd0iBOLlUXitPab2ONnIYqvoUtXzn5zN7d8LiIj
vJC89a2z9h+JhQiZ59dx+pwOmkXGk1l7SShAlKEw0LG1OcxTN20xPrHC3uRD/szn/+B+dU3nRwl6
ATIton/v64E2s62yk1/Vq4fedH8bObx6S/9IFyIOzVyDk+8SnOVDlGpjtgPCuLp36KNqpAY7Aks2
kQdeMJZry5Zfp+vsxtYRUNqXEc9e2Fb4xK7drGpgPJ+dmoyI3TlMygH+cLNYy87lCqqSeleycMeO
9maN2T/gZhXKc6t2tY6tjfH3tPut3P6VnCnU6Kq+tGJrxNw5WdOhK/v7UkzQj6svs/DwpqvN6GVY
6nTRkMvA3GlzjZ/RFgx2sfHjmr80NL1NuvpnhSUtqgzQCFivs1bH0+unN8pejSDP0nNTa6RWWuXJ
YVqtqNpyNyy2vsE2Z1NdzOFYOTtjVgm0saYlgqV9MHlhCGtc/oW46diUJkx0ku6YMnjttwMr/G5p
8t+0bq/QqeFgVRp/N6mcwkHFobxlE3bNQFvmF2NN/SPKRqh6ssc9OzM2yq2e0qa7s0aCIMBU82tk
0VzidfVQy5n3ts9OwVaopV0eZotOcJVVnGDq3WP/BvqnGjpWiiaGItwJ59SuHbRmMzeXYdWNY1VO
27nSkqgtKMqafl9XBnUrmnBWZXx6qtp46XrOShagOG2rjd4MN4lHcHuiE7uA48jwtX7jS41x5elN
qm7TTT0lwJDcaQZF/1zVPwkNvTYnjNJPtCzSFvPTGdqL0Id96ctlMxjUu3IoHPQgi2EhCZElnu+G
xPpqxDGxWDXJCXRph/3z8TjUwmbMffJ/yUj5RPwSrfdCB2WniIFjpuVosSlNE8oIlZgXBlYu6axf
snnE7WEcmkSWWwN5wCmdO2X6VysP5WjTEqS44HVtOvO1V9kTDkvKUThU9jAxqFE5t9VqPcZW/iBY
U7aeO+6Kbt35jXETcydnWDQcaxpkRFNu8hw1ksTOPOsCs1VWhI2Sr7yEYqfBF9OXqObMcmd1ulsm
Y+sOA1UJYqNPZkHQaPIkVPcT59NP0dOryNfAaB9kO45cNIz8xfWbmTo/mbJ/x6mG129Gli6bHfB7
+mULYIWWXbuTfiHJ0rBvqg7xTLtY9fqU2u5L7qq9blqHNqVU1QbzBH6HcQ+BR2fkhmj33hic/hlC
27R6ww0DNMTki63dcofV56+uAhtYfAlLkMNWHBB17x0XJU4O9esa+1G3rGKXDsazTw5r2/rv6Xh1
xGfpSZsxUmC0IwWiVCe7JPe0NhG4S+9Zh+I2xvUF4NGE82p6bCe0mCFhGLZ2nTODYwTaxc1DySBD
4K/LqRr9KFttUpR4Ch2TkwUnhTart7W97sGyy8+uJ6tM011Y+xjS9OnJF8jLls9Yge09zoNBwWZH
LLl0oGEkYMMVzwUBnYybgBezre6z0sdIw6XakhqqMvPiGC6ZoXADczT3sYn311sefYHXtSrsQKQV
s+mM+sStfd9a/a3dKS+k18i2m9C6QGutOzk6/abC0zN7OB/VcDRHusEJ7ZRO+4bkQNQj2mowdxAk
8aWaLh/tTL9cSoN9qXtAgmdtzIyG+9q6G43xpdSRwKAiXSfSdxqD3b3vUJRQKM5Mq1zbgPCkMrAT
erIgDlD9xv1H6xnbsROn0XXhoTQkQxas2QAt3BpBcxzOcyOGs1Fn4xkBYqWtN2t77CNz0GuNOpS9
aB5yoRUPbKuv//97oO6Zf4RTxG3TiWFBxmlihJ2t97v//TZP1NS0Idawvfw9hB2APoQt3v/7Ivmc
5KzjntrYa988oMO0D9jFHhsdeMffQxbxrretr+//84TrsyQBplt+2zT67wshpDOlP5va4e95mK3V
vWqJr7++6t8/zJbsUwYqaVvzm/091jv9EOKws8G4/N9jMvNCA6jP5e8ZsLsW3C45grZdzBehpv/9
h73dvSeq+eb/e1xQG4DSmWlo/d/zjdaBYiFO9EnN2/8+LIlWu01wGP296N/jsl6InkrtO/Yi28Zs
47ucTM+nNsY4VTfzcPP3pePXxTUDbt1kKh+f/C6RR7NFS6ySeeTOMXj3ZCCEkvGbIaxcdZ51Ft+/
H106vw8TzHqHvy9z6ec7BhtE9J8XTuL5RFYhotn1bTsJda4w/vPUv7fy/OaVros4/73TnBHZuMZe
giDB0+exLfdsp7Xw78uMydPz7JvPZavxe+j6xWqN/vHvdQx+Eimja09/L2RXmPrayo+3f98dcjtc
8PQyVSPr+79/bNl226Lj0gKVlabh6NSwLuayD/++jaO5vucNs31HBjOr+PU5ZbamuK5oav33dYp+
UewHqh0ihbkdBiu7ILGn23pW8o4W/NU50DT3IOrcqE6y6aEAqRn1UBUel651wpjpmydqry5MZke+
DKhvXHf2/Jqu8OxcabtvlbKrQGpj/SG65pdQWcYlu+rVm/LyWzUVY4O59VOtGNmlV/8bFBVFSU+F
DkcdTnrDwrHqd7Giogm6E2oVltwSCo1wcuwHRBNT7kw8e613Kb2QXxoRR2tY2x/ZufcuDv+vbM7f
vSrtPnX2BFRvvf9u0rsNilwu26xJiEbxjfaeMHm4mtJlCboGLv89lhQNI5WrRvEzte393zeMxHBZ
JOJm8/fl3ze6DHEoT6RGucNL/ed5TaI2Dhaz6O/L4foCtWt6m0l5EPX+33uQ9Vxjn6aPZs9tnYZr
5+pbzTKgEF+f8/f6Pj3BnWrt6T+/6t83qj4ed1VPT+vvKX+vrzQdn/+U0u+vW/xsTKTv16kgLpIW
6IW0oHI/tnZOJGiTnrnMtM2gqfwRiEEWdoY9fJRSuzXtZk7oEd+vXpz+a0v7E4O3/zo7pkcE8sDY
7OxKVBW/PWpVbR1dc/a2bF4nrv/yf7g7s+W2kXVLv0qFrxt1kAASQ8epfcF5EClqsGT7BiFbMuZ5
xtP3B0hl2d61T3Tf9g2DABIQRVFg5v+v9S2Nvrjefurc9pPMQLn4co17gD/QGI03qZWbn3tTy5ae
1423jgiyjWMm4HaSqj2g7re3pDa718SaViu9iNQHFIUhwCT/UqjRbTpq2lnPE0ALutnRmqAX2ER+
ceaDQ6PIy6JzxNJpq8NaOEWREW+bAkpKnNLgSqJuOEVSr7d6iqogNWj+N4ZITqIZtC1kG+8kHM3c
8o9iXUURRoCMGy7/ZYcU0ck2x9q/02Xo3zAbYUonLPObFx/gSpjPNevwRVV7w+08NJCjQlXm76F9
W/02VMfmfKuS8b1ta8ndt4nuUE+FV2SfbTsXtim0ZcoZ8z4Kntu2yDt/3REXuspLla6f290kWkWy
cuiOay0Yu5v5gXhZa6mDk9jMm2IaJ1qcuJ6ey23OrY3g7pBaNlQfb68FRf96nh9SVLY1tzzQBH8e
SfMDVEWlH63/pc4dsDf4lFgN2ruMFBU0lh1mYHwJNzpU4RWinX497+sy271hdo9GH+ImPSHGzfus
Tl91A3imeavz3eQMomw3b80Xwp/m7ELS85Azc435QRrSJbiZ/6H3feg5S1q5prZvfoyj/7HSQNtd
z7tyx05BupW7rCRCvY/jeqVqHeoKCij1RgkN/nbEQfpr3Ij4MZUxopalVdcWXwsIAaad1Caj5et2
VZQA+Kjjvo6cNwHnU2qaHt4vMR/IpFdfm7TUYU7bYGC66lq4g7qbC/epEvMi+GD+h52eNNWdIijx
zyfOA+eH+QA+VNrB08njmCMfjxxz700L0MIv9XNL/efaSwpkLVADv1A1rGjyyOyi5YAq5IgfJ2to
OOpW+pJqmXMTeBhvnIJ6+rw/sZw7cB/qnTNNd4sCW4ziN4xPs2OWQ4WSA2nT7pAW63l/47Mi6pr8
kS6OBZyoJ141pHWZSCJnhd8px8ri07SYn9YDyaVp34Iyl8px3lWGEUfn7den8973462DcS1OlO+/
7Z83f9snNVvskyJadzY1VHKvhqOvDW8PqlrdBA2/62igF098S34SIeYDNY/yLzTtnqWRm0+KlT7U
QtR7w9SNrS1Cf+0kOtQPGPAPRiZon+HwSDWb+6kn4DKVcfBI4iWhxtwwUWUo60ofjjaULXcI9RWq
cO5/aX8eiiJ5GXKgnk2lffJkpaIgzWxW7J1y6B53mmjBiqq07hdqp3s7N0lZWtdYu2wtecod8Zl8
cuUWYHZ2TDUwg4E1Ikjom02R5PFjq9JEG5RYbBQsXF9Md8kFknXz2JZefhBFGW9UDGL7rPGSB3sY
9hQj0yfR6RmuJ9c9Jn4b3rqG933+caNm8xcs+uzaypL27Hp0GfrphOl1oKCkpxWiDUxNz9iCk/wa
giQ9zQ962jenwmiQ10obxIHCKr1AIHnStcDoF/MYvJzTU2TaeOCM49vmj0vMw5M8f0ySONu9XzrW
kQUbSluvmwJrQN+Pe7gtznneSiMMaFYL9n7eDEtULMhT951dnS0agvW+ogKCOkwNllmhlI9DS181
TI3iszXStw76uHrK4uQRmUf3jYjmU8N89KVqTSxZqUeCfTYuMhubwEJhIT+Vox0Pf0vSo5CxPWOy
2yf4xGt8yhNcLrMKCHOayBcB0dLbefP9QBQrCTnI6Cxbyt3XwYPSEiOuA6S+sk2/cDZVjsS3681q
7+vNYd6aH+Yhcho3bxaTu8joPOpltXUT9KqyT218XQkudVbpLRAFDfPVKpgOz2NKxVWXcUxNtJSS
MXytfmNJrxxeT9FEvCw1T16/DubvdBYkS8hSWjcYhrjIj5/xen7nJiWfLH5GhaTg2Od1t1nW6LBv
vShJb91pyRGoJVqdH/vsqqlXESUwpDsg4XCuaJdSte2rQgvLK7wsj6yJ5b2KrQremHnJKwukbIie
3OKDeDUflFDtV+hA8p2aoxOsWz3fphZ617jWvY+Bm1nrvAWOoIU9PirsnYTntFjd+sS8H2NUNk7m
KS8b+mvuS9oyJdXLWt4nXGuNQDa66qXur/IwxkCEUuCOaua651oXXerybixdCqeWxgoTkx1rc6Du
ulGHi/mopdPpHGrLvaI9D2A0COJzXpnl2UKxRgu9DL4WVnIo01A+lHpu4anwwIGMSfCYKxQQpgHW
r2fSS60oqtv+V/Qir2ea3LGW+VBpF3pLVNytIr7vYhxKADyDm9B14UaJOqNFElvbbjC1Y8h3BHKY
pKGjHWZX3N/q7ZCo1tng/VlbUaTfZDHxd4GqWPf9hCyCx7soCsPeVo07DotkymBorEGcaHXGFC6h
bk27UhT8p3x6eB1Xl0ZGtoXydsZ8pB4GEpI7wyWCEHM7Pe41isTm1tQb/y43YVYEgN7W8+b8wADD
MptbZvaTCwjw0PuAeR8DhEE5kApIt3edxiCZtvWOZhqXp87vknWUxPWDFoTf5j+10L8HsvOfQz6r
FNMHgi6mc2xQRUdjOie2qCmUoVE9jPrUPujcFyN9PSd1YrHQ7OTtnMJElxLF6RFLlXMU9eAcaXnS
3+o0GhJFmHqbiO+GkjRsDqXzod+fMgnWV0oTbOK+SBpCCgx8fKTqLip+eyjP5KgPHhCGhVRtHtNp
x/tDHQcEAKN6vR8x0q6bnsT1Kuj1qyzVonUgQ+URk/x1x6fwWQbtxag6/RHfQkpbvPq3oW7SXM9T
V8PvL7kTvA397arGqJKxnhURZcQnrUz1j6pb5vde+9NG0D6J1tRejwjnpyO/n5M7ebetShcRyli0
JItXas93LI5/GqKqsZ6fRgIgQDA95E4IYdK+VuF2HctoWq/NT1MYtAqZqr/unbchw5eHUadk7QzK
IZXeEcuIsY1pFR/oyiuHeT/Gd4qn806R9DZc5Gk0TT8nXcyjGlM0cjcPqOa989P5obAlvTKrCRc5
5Iy38fORQXhfGqf0jwP3+YvHv8Yu7inMiaRIL24q0sv8jFnoQ00z9fC+v3c9sbN1Gvfzqb+ORW36
NraG3buAcdCAHba90/wgAX3yOUqMtVUksEvqBu/3/PR9TDXQ7vh9zHzYVCWwlpZgmQCZoXevAH8/
pmmtUp+enmoKiq/52fxQeXx3IU/yF+/7Ws0eitP7dmSO0SZM4JjNJ2NxhNT023UoV9KkqSqT25VN
j+ynazBxspbp0Kvoa3K8WuD6Wie4ADJIL57qp5ciHiw84q6+cgYt+fnArm4B+L3vzXXdWtFp1Vfz
ifMDaOX0Uu3KaeS8o+rQh5lMObb4NBKSZh5H2o0nwhCKxbyJlSnbVjqkpXlTM7CMKng1r+bNwAxW
fEFq97mjaZcoMe7n3V0Au7U2yJALh3R4rAStXpYQ1n4+qkj1miTN8YagbOOuSsfXSzux0Ry7sMnh
KXESHY9hDVeI9ej0skQMTTCTin7uyFV61FySSf791RrTq2Ua5m/oJPWP7692vmTEq00qAM0FLv3t
TEJP+LrY1JmHLnqCpb/S0See+vtmUfk40RwkNPPR+cDYx9zZ5+1YTT/HIk5389aQFEdulVh8YrF2
Qua62AKD4ALbrV9V1LPXfWUNSJn8ZOkCKjhnTIWITnIl7YcSfNY8+vVES/fRThf2lOsRXKRSBRf0
Zh5Li+4mIv/iCoD8sVF6+1HV+PGD0+M6cpxL0UYfq2l36uCzKSPa6XUT2Y99rYdLCvHB1Xy0NkMy
MYbowROop2uDiJ2+U+zHEtPYJi3DfjOfpWkd5cgmDM+OEjsPY3g1/0hbadUrSK90AKcf5YYhjdwy
Vbbz5hANn0dyZ2FYVfl95bnr+Uc6Nb0xMZJ83bSx9mDgGosC+1THOh0PVcVcTJDViaRs69QVkt5L
KEwXXahxNwyxAW7ox+FeQcPwfso4jgM3URD7kq9WXeI68ds7z2/aO4KWKB3GiENdj02QNwTIdMPT
+wjRuB+7UI9P83hST6qt3mK0nDfL6YJTF3e61nxOVyZyCVPE2Tq63NbNUF73KX57JgBI7UuF/1YV
SGajm96zf9P4bfZMhlOCTtCbsgYM3LZjbWP078KP0qy+OrqSPkeuhvzFLD7pmizWNWTCK6qR5ikf
RUEGkmN9CZViNQ8tbPp8Wqfat2NMNtygBnyTyLK7HXOnXcw/z8SkGLdm8eTmSBWVomcypkTyWGGq
XGeBaT8iHDjNQ+tQ+9zaKh5EzRS8KCo68++QuV2xtFhH/f07RKyhXn+HLGFONf8OJa6hj0FafEW+
227cIjI2sRqNO8QByUoD7PFx3mzLKF1pvqp9NOrq7ejoePpPm2qkFTuaRskGtzN9El0JH1Ry0lfq
oJZnxPDdvhBRtQObDEdUCeKVBTfv0zC0j0igje92daxiZXypC24TQMhDDOWcPTpuea6oZ2YNwIVO
T5+6pPC38LIS8Hdxl19RmSMyanr222YD5JmYYaNesg5gdFF0A+4IYqDdOjHPsdDXbq8EV7SN7GVM
3XU97y9sDS0QRuf0SpfZOqs7IiO8hjN0JyD4xent1wt0e90ySNUSU7yeZalXhoEWdNoqQg8VT1YO
rwfb0hfrsmwhEkwH5iHzUafVsiMNBCj6IQ0qSGCbuPTkyaC+eTKnh3nTjzvzOBIuOW/N++cRIqF/
RNPHgkydhljfp3O7jIwjXyYbn9Sb5Qxgx+n6MQf0fxd4CCYrgc5iBqFbY/XRdOzojna6/7o/j61l
I7TqC7QN3ObtM7RxvsOQv9x4ueHuPNBBW9uP07uoo8lRK2r7rHfqEgB086RCbVqBcRRn0KkkoDVx
sOkLpXooVfHRK6MOpA5BWUPqPMqQDJVQWNFVkxcdGSD6ALV/8C6sMTBjp94NtvLuStdq80ZOD4aG
blFmN0MYmBNRrDkhwTzi/0NrWRpRuddGphXv45uqCjZqzZJt3jef1vqo8IegSbbz5nxADcoXsPXy
8D7MQkllVVlyjXnTvIkLt7q2W2X5PgCyDFOzcPj2fplKt4ptPWLqm0+aDzRN0K+i2HexXHCheZ+o
056w6yDZz5tt5pqbNMhRQ6hk4ziefLRZ0h07BxHAvFkNg7+GVKPu5k0ryj7WtLsumKncOxzqm6pu
5GM+eBjYnFvRh8aJ1gUIfk/9jgxL3YZlzpJm3jc/BEFaXeG5wrbMWHXM9I07lvm+btPPaIGxnjuu
thKqHd52Qyovhva1obaAcYa4ij0YMyyv08GszKJb1QjUlUp3aD3vez3g5p/1QRPHeQuUorw46dd5
+LwnkELdM2n9+TphnKmoImplXVpti5G0rj57eKher8HiArl2MX7G/GIvS4fOdEjrX0w3oADe6937
luu+bs33qh7Kxfux9petH+fNN7kfI+fz6Dl1d1pHr3q6Af4Y+frzpmMTcOcfznN6D/Wj1+29bohO
OBujk4zc2yYZ2h04luj0vn9+9rqv6GmYdSgbGP6+Oy250y/m7Wpsv8UewnzyGU5uIrPT/Gx+qIoB
pooWNwSI/X3AFWrQ/7RtWMEuU73kEHbkUL5e5v0KbaUMaxFO7L7p+vPDfC0mBe3iwx//9a///tb/
b+8lu2Tx4GXpH7gVLxk8reqvD6b48Ef+unv//NcHC3WjYzqGremqiolUCpPj355ug9RjtPhfqVr7
btjnzjc11KT5pXd7/ArT0qtdlUWtfpTouj8OGNB4Pi/WqIs5/bVmRjjFkV58dqcpsz9No5NpQo3N
7N6h9HeI5rl2qrUtXzDIa+ch84OdFPYyLdH7Fgsl6BwmKoQExBsvjIxzOUr99SEZxdng1nqgN8x7
DS3JOKPKz7eK8JrF+7j5AD03AjSzAGRyHlAUlemuSO3uJNOkP83P9B/PphGQU1KmcehOfZYmJ1cT
+zposps8QErrGsNPW06q7qXvDJv/+Z2Xzu/vvGXopmnYjtRtS9Nt+9d3PpADOj4vsJ5LYlxPppZk
565R4zPpFtNz3NsV/Y1pT7GWA8lkyDZ60CHTw9vusHTABhaVe1Jobq4SQ5UAb/rqxgmsEoQC+3rX
lMhJ1dbH1ff3dt6U34q4bEif8R8K5PrXAd3wB1V7iKO6+ahjmrqN0HLPe+2mDk/CxWI4b8aCpkqv
K8Dzp3Mk3oO1F1cl5v1GPqC1iJejlcbH+WiaRT9dv89/ur6iq/uuKTFauoLUU9etgXVU7Ynq8//8
Rjv6v73RplD5nFuGLbB8Gcavb3RjpzYTVi99oSLSwYvh/ZvfYS9xeFMlKAuMfdDy5vf4/XCXgUWt
0vTwOs6vGpzCcEQPvjGWV5R18MNGfOASc2gIzZx2tvakH56fuq4xPbW0t1G5NF/agnlX4eXOHmaV
vm7tenyq68VQUQ8fCYjZqInW7JvEsO+lKy7z8YRVDhVzLcfJ6ZrnErzxsmrt8cmtovueGvM994Df
LhgjP7hVHR2h4bKP4ZaOsr+0luVfNV1+mreABA6Xt/3thZxnCHxtnrqLVof8iMxFX7nG+xBOrY30
9VRNMcrVyPxkl4WoPHzQISDsg/5WdYv7oReCgLeWWpJdT7+Lp3yyrPXQSPWzCv1/h1jIfN00h+Cc
4mG9021CgoJMJgSmcvY/XXU6vdRhIcwfjf/65fZXzbfDb1k+lIHn179t/mv7kp2fkpfqv6ezfoz6
16+bnPR20dVT/fTLxjqtg3q4aV7K4falauL677vvNPL/9uAfL/NV7of85a8PT2CvqI6SqRp8qz+8
HZru1ratc/v+cXuffsDb0ek3+OvD6iV+QqLw8u/nvDxV9V8fFEv+qRqOjsPTlKru4BD/8Ef38vch
EkLw4pmOAMqjyQ9/pFDL/L8+6M6fts4Oiw+MtFRdcFKFwWY6ZP9pGMzmVa6n2bqm6h/+/u3fvnte
3+1//i4yLOuX/1RpYI8zhbANVdiOzctTf/1PjUIgXWJ0ih3sDRwBbX4YRVtsbNM+dNJ3yc6TAFbJ
lFhgDZiArEprrrugSHei7fpVUlg1ecQQI6VIIHmBphnCSdcoiNweIqs4ypAV+Ua1CBnMaa0fgVuS
X4DpiyDwSRGm1aznSjit/KtUmbJRvC+2mVerGjTYssIBdAxsz1ty91NXJCo88ZVKUdsyz50ckB3m
2jIwJ8om0bS+agDot701vOcXUkXgTVUSCC+/4hKeMY7Y6pPRow3M+bVAlpRN/MUAn8j/XbPte9St
w2DCjvGth0EnCDzyXQytpbIGKxqtS0211m7JvWF0kYumklRSKe+yMD6qXomvrJlIEK4/ErrnbZHg
bXMrIOOBRKz1YIM1Svq93ajjzkKztDGq6KJ5Hs2+WNzZfA/iAbtyw6Q8JOOAG3G4bzK3R40c+5gB
KGORVV+gkbYscHGIeYlv+zwS/GpjkV+OmrzrOi1f90YU3bme9TlgQhQDWzLzfVeTsVIa4mVMJzgN
QCqKUAIYoDOR9Cpa7sjqyyr40mRrKv8a3vYywlwgYJIGNbKhbp3gV0AJnsAyxD9oqt+jDtM5WgQi
JsL6LvdyfWFOWKINmqSHRPPi1dhXVJpG7+ib5rK1vWepEBuSuqhnha/dlK1G3aypiB2OfL5yfRAR
RBFuKGZrZxZJ3UolnRe2ziq2DmOr4qwUWXKiuLtIDPPedVO87dTA8IkOR5kH48YJi2eRSbmQBaVF
rItwj0KmSfwgeEHERlg1HuJCXzSadoNIeDHoFlEKDd+z1H/9Pr1rgzpYBu40u65rLEY5haUoxZ3o
VftoglrbyVVGFrRUv5Z5csmL6NBDL8aCALE7pGuJvc374pjufshNKhVLqoP7WNdvoiH6UsgWP3qW
3TVRsrawVz5EkHp67H1AWEC5+CA91HKVWMquUbH+skJZ5u611xTXvQ4KwgrNBRKVe14xtl9Za8uq
aRYoaMQmYQGNJHMEtqN6DUUizLCoopNeW5YNSu629jLQGA7ojLbfZV1nYLe3dg1ienDIXY+SjCpR
gmBJ9DpkppSelFWQYkXA7D4IvXtTgAVL6xpArJp8D+1bp/aPFe6oNZama9dQDojjMQyWyFsH+64p
q+7aLJOrRDW3aBjugAnVt4TlYarDrSlK/0HP43XfBd/RhLrEVOzjTgJPHeFDSfR8lYmGZKBYpmNI
60UNJ9a+b/yTFZvlOo7cZUZq2pZkCcy+DlYnshuuTDey1p4ewW5NEFJZqHVXJsbmKuJWE5XQ6vKv
8PDcizzrsV8fqEGdLW46m3y6tynBCM7ehXfhiseh6zPW/e1tEkB/12hMtlYI0WsAGlMfKkKQIZmU
iP0zsBH4D9Yd+nQsFf2VDpsHOYRDmaUevLWvp+Waha2xTTIEvHCk5NjGt3bhGLskIOklGqqNG+mU
+puaXrCPZbQlDRZiD7aJDJqUf5fhqyK5Nr2rar+g7558J5RCsMr2CGX3oUQEB4Vp+6G7c6sQcBIk
DjilAiCiIy5WIWIK7N25HW40DMw17QtcN76JRdZFcq9+C4OWYrImH0YtpTLSTCwfA6F445pH00it
Y9i3Ys/6lakTrh4vZ62Ck7M55tqYbDpegF7UJQmjWnnUujBChTY+t1GPowXL5dA/ICexuTdM7QHA
tbpX17uhCW4s/BpbB4jPCogO3xtWaR41ggXp93orK3mYrJ9HTfTNURU9BMgY1EyiIrIfSWOD4iOW
REM7CNqL6ApaJsbOwafJ1G4ngt4kAsPVbHMfJTB+XDkZASMpOCvaoNV3zcJGk7sj4hakmEdKuxID
uHZRUimPKRGIy0hJlaUfgwL340Zdoi4Ee21a4S7txnMdinSnlNkJ4J16tEUiV7wVhATQT/ELJ7qy
Uv3RacZwS86lcxzQfO10xwTNgbkkTIdw7dMDXQW1Yb6+inJ6KfPrKcbvvhVah3mDuJx+xwft9VWm
ftQfo6YOtmjJASloh3YoZPL2tAjMvV0/SCcbD56p32eqrtGhhJiBwoqKrnbT60CxY7CP/kQTtyr9
MD9LNaEfDLAIC5Sp6iob2++JBKWQoXhZaOGnFv4OH3T8TFgIEBcAx1YH4+KlBhkFzniK60E7eHqa
QtzBU9NY/bZTxlPRq/rrqvn/13mjwKjPpO0/Txz36XPwlD79PG98O+dt4mgbf2JX06WlOQ5MAXNa
rL5NHG37T9VheTVN2qR8PfQ2czTEn5Z0LFW1LCkMlrqsvP6eOVp/Un9VHcfUmekxubT/X2aO0PGm
Rdx7HUOytNOZNFLLkLoGZ077bTXdoO1Eh4xGA1TRyAwqNvFXKZT1rt3BB+fvIFZBfXauwj4AsgU6
0hgoow4igWYUYvToja2BpHNFHgw2rTo1D00Xb5OGTMGqfKqrBPAFuCzTgthnpMStmJpxaKPgqbB8
f9N1PnIgw66PGcIo0pAbNEHcaJed6av0hgKiNGC4FGlV7ev+ExXC6Iqq/jZv9PY4dB4psVq5ipLC
XSQWRlk9ya6AbPnUjGmtDCDPVaj2wCvUE20z/p80QBpFEX4dtBo+vdFXy6p3mdLQJcnr5lYhg7p0
jApTQ2vytSYFuBRnUeu6jQuxGUA2uADOrC+ZQmMP9vTKy8v4WCgGt2QymzOv2yoeFt+mFdlJVBTL
4d6HRvosTfk5jDHYJ6CIaKB/bx8dVWykUcXHhjhaJEKgKikN0Koji2lQQkIZlaJcuB6iUwP7zLIV
ctcRxRU7HQV/yVQry5O92j7RSHuJkEEV+CSTONq2qbhWvZiAFyypo9EVD5IgqzyPdqzD/JMr+vps
hM1V2cCcCAL/kpRGvNYy46tn+PW1b4AgBXBb7DJkiModfW1w7ZUBS4ceOij35mDTBxi01Dk7hP5i
Kv0e1te0Xb3HrgdIn3QQzHRL+9awljl0ZoORGZc1moLxbEB7T0ZSNKdZP+HB5nUR3xDiuLBa1qlm
FHfrapxQw4AU90mt3Cp6KpZFFj2bUAQW7diUS0c6BcuUztsGVnKbtaA3fSFGgrtDfRFS5l4JS7+p
7ABuuhmqqzaPv7mZEx+YOG8RqKiAIDptVVkgKQJboW3kgpoo9Ruf7wr+dAlC9MFLj63Jiyaua109
ZH1m7rV4uK31Vqz0rKv2riWYeJv0bfCYOZVr0yoqmkVf8WUioRIPauedU0c468adqmyqedfRK30k
4pD0pZUde80KUrKxcVXMBK1njFSLUciO0+rEAhxtGwNMoKbb1UrwEOXZXTXmMHR76rJaVeHOtSBm
sTTcmXTaAWykMMX8BSgV4Mw62is/gScGBf9syi9WZ/T3DcJvulBwDjxYeiFgTJteFDJIhW+kiU2J
E8ayDQD1KQa4JimI9LKsK4GfQ1Yx6sgEamynJiRNq9VTMJqP2LtUWBLglgDHaWF7DXcFy3sQMo+u
8dfYnkS1fWN1oX2G6dbgGQVCKqEGr1rrJfKCcN8lLXTZVtsKw0KSU3tfFVjNEaF/W2dMvilgLX1d
GbYQdXcaf28QD2BTSAtD7UWIATP9IAXTFeVgXYSguyFgqPQDLVoT3vVRNuZlSFWqLgbgyRYHArTe
ZVdbdLqL+hPMnGPY2GTmVdmiscdvMFOMVdCYBGkCukoBKmw6r75pZPMSkVezVMgihrlBY0Uq/RL1
CWxyA2C6aRm3xYlg5CujBq/eTmiEUQcpBQNYq85ofFeY5c510Xor7FnUrMYdAhJ75WdjtIZ0w8KQ
fO21sAGPUjlUdM1f6mbur+O2OQiVZXEuMsLSUIwtm+6KcsCw79N+F07oV8Uzu1UIJ8JPLUJl4Wwv
kMX0U//EiLm1B0yVmR4QMS70WzW3Pks4QdjekmOnPMYaOqikiR4VQ2PxHfhAi+iYLMfIuFGcAt+b
DkU8Ip3B6REzq0QuXvtmdu+rzie/6+U6FS0RTFprb/uyePIKkqUDv1tTjUDpmlu7qpXKyo+oHHfB
i8iy7gaUib9EVXaftIq7MYh5uMsCugRB0m31zLuAG77tA2TCeNeztSjr7uBwHwfsDiuBdg9WaPKK
7O+eCFzCRegK1olxI4MXu+7rrQk8IO9oXodKL7chWMgJwFKN5icwGqdMjTF+qbe1WjwbNot2Mi5r
EiZYusNB5Z+zqQ9Dfy1UXJVCzQ/MlzFwkM61xgeWoVrYeiM26FDTV7l67oCbXzfC+pj6YjzZAlbo
mPvKVi8+pzSVjqFQrvTIUTZRNj71RZhvR+G/6GNGPov1XRA8u4+dfUr43QrOL6tOsU5D0dygYsyW
xXitY7e8NVzuoQAQUZrhxBaEKu7KMYUyWQXZlhDR69BBzy6toV+oMTPEsbSrdYXC3ZtIUr11R/tl
rymYnHBUL/ReJrTziGFWGiVnPTgWV9VUGjXS8BDl0YNpqd3ZyeXey3GGyrzHUtcHuyiy461hcDeA
AAKujh5tWaQ3HebPZVKpEMJYyEE9VeJ1peYvOR2AqzLSuPuDklxoZvNkliaGa3KpwY+Fp8JF9oEJ
nBS7hvpSDBk7rN1qY0odGKzrgNnH3znq8gy0XgGeUK4bw/naWrgQasRfWyvU8o1MsCClWXpRpHkA
dEbmqzM+Q1P6Gg6Ngdc9nKzI6XDkpnQIsW67WuIfU1veDaHTr5DjsgJs+KpoCMhYDXVxz5KOe3li
tmupj+tcwJbpfaugNT3eF3mkrJs6vuQkkCyYdJsbCCnuyhM42xyNigy3szrvw1NJ1EpoKua+LxNo
caGP3zFCbjKy/lv14rs29WTs3DxZtbrzGstcDZSzyBOAKpHwBV3snFEQz6ED0kpRaK5NXSWjkQLj
wvMjn0QQ+zqFLrQUw6eq9EBYAyINA6JcZEUgHfOn42CpF2/QWc6OYKlqcPF7q9We3IL1h2k11skj
o2RhVIrYSiuavFv1s/BkfwV9I1jJmDqP5DcJ77PCAciblc+9hTsqE9lHExBfnevtLiKvYOHRslnX
zmHI6vguqAlj525oi85eob549AOc8pTJWXbQjPdb1ragL7hn5z3AHmX8GlR+hqkxPZeA5vh2r8VS
BMaDVgtto+UYJ+NN65QPsEvcyQiUwKWusSSJXCAgrRENhm28bjxoN2o2fvO7EKsqMz0k480x1Gjl
5xbMyDhPDx1c+G0+UPpjvQ2DDeT+kJTc2KIJrRjHE4zTWzoBPOCaACNXcF/DH7nIFCS+TatCQCo2
caYDe2vMZk+kPYTtVONOS8KGpzAHycbwwdYL9TpMTr7i3AXEje31gBxAUwxro+gIuaqOSWiPh3oI
QIyOLZgkciac4WHkRt9LUFZO1m3s2N60ZB4vUyVk/ZeFysbOmAVaPbGeZaHta/dEDgOkS0P94gd5
dhiY5WMu7JxlaJjBcHR9ScCVoh5g6t1pFmhaNFIwWenLZwfwNcRba2qurkk3r9Z94j8nU2KyGeP0
6xv3PjD8+8DtqZ3BcYAZEHnJwjZKFFwIMxc0HxpIQDzIzKwPG0LM3rbnncyxxT7C+dw5SbwoDTsn
ZY2bKeeGa8/i91UyfElLafREXUEvADnAYdJC1I1s1OuiISOJbxGikKZn/7T5T/v6FkCMgwxwMZ8b
Q8inTEIZ8T9eZR7nFkKDc943ACGRD/00WiKij0G7/v0aaubwK3Is8OK/H/np6fuLYg0/Lgq7JJf7
x9mKolHU8TJtqf4f7s5ruXUsSddPhA54cwtLL8qbG4SkLcF7j6efD6yerp6OOBFnbieiilsiRQJc
WMiVK/M3AJ//+bn/v99S+sunYtIdboGPpUHX7e+j/fUNbh+V1QPTWxGsvw58e65qS90ODUTVOxX6
GIqgDqaZyk67TYVWwUDo9kK1zYDbTx2lE2Q6WM7+fqFtCTebwgsu9GHhSD0lVl26yfxaFFhshGEw
xN0e8IA4ViTzASK+9WELdf/2cHvOAhmJJmMm2wUIbbBr+eZojJMd1dgDSnvQYuOkJ0eX8TRC2D2G
g5TTSueCxvDLoDhgPGcVc3EQNTzAbj/9x3Pg2/CoxyR1MchbjnKDZL1qlVh252SAKKo6KMcz4bd7
R0aonuO07H5jtO05BnTXJMHTutos+rbj/P2wbEfEpuTfn6t0y8+NlYbCZl0mbCZm0YrLUDhlp2Rz
0/v7+XFESHOp5BO+68VhMGp23JTvnNubrFh/iKUSJiZ9n4zJ0iAzdXtFAR2lyGOLbTgnXG/DfPvp
P36Fb4XTkHpkRp80i2bPdgZ5R9VJAM9+yOB4HG4/mZvv4O3XuB4RKQLMQ7V1aQ4IYPGA7tXh9utf
z9VQrMAlBdn+uvjrAeCEjQMoE60/CKr/Klp2kE8kWfFD601+doIscn6dD1TW94sPR9nVgnHxOmM3
DU6q+df18Dr5AbrQto4dlIf7GcqTVuhJ6z58DMbsUJzQjAvCx9bT7rG38k+6jbWTOzpYwQTroXN1
u/Xet4OdCM4I4l9RuXtNTec0O9n+tTTcV1Pw9bvlmycGlwPmdvhIH2et/sA0ELJHbuygOL2Gj31O
+QCsHmKmpoNT454s+J5zkwJSgPuAz2Zu/3YuuiiudFidye3xA3AbCP4tWCfMmQEVMRaL4vDtpjc6
Rmp5x7CsRdCt10r7ZniWTPRWvDu0N2Qy5495uSutyVtxs4zlQ9PhduFViy8KPmIlI6pQy12zXnUD
XRMPopUoI19TXTh2SMEuwuoWRYXr5HNJpNCbFAB5CO7ucJsaf9FkoWaBR5eE67WERfgr5wE+zQw4
DRUMyIKAgz35OovCPp34WvA4OwWACkQq2HNwntF+9mvoXYszx1QIbOTR1Lu4DEScnPAOqvArAGXj
6NbZZMP8rWgsuD5VIBmF7A94PjyrIT8zuWGEA+LjRNuh2cyoDgkKFeWF5H87GNym3OUqVG8rhhS5
nWGkqaDk5QnUVvd65C5UdHIXiDbrGjYZnpXsmRYwkMGle0gdYSFE49IzH827Zm+ad3l4ZcVC/u2q
vlaeHBDv5PvNYBGxddpZfZC9IPWfvCh3lNhrJ0QYzlYf0D6WnPEcHwS+6UE17emJHSauT5P5JX6L
QFoZazOIv8TrJhg9ueNPAznng9EplpfwgahoI52Qx5+Dh7TH0+iiQLt87bon0Yf0anenap+0ZzBh
VvFTVy6MLPRkHzIn/yqLc4p/T5G9SK0PuxYM5Fl8GGzERFyMun7Db5JFjeu1Opf6HMvH/lI+5/VJ
2P8iW2Y30/u4n/P7Xt4ZflXsNSJGHTq0F5nRYwxZPsQ9TFGgGNpaflB+51+FM7erU/rJFBgwMBQN
5GpXF5WLx/FS/Klhnr9IKZXooFCcevG4TumLXt9beD5m9ZNUBFFz34EzR/KoRUZvGw/1roNK2Lpc
dYinTN55/hByt0ZlC/bxvhic1/Ugfge8OLxRK/mQ6HI4iEbg7Zah1VM7+borf63cnZ21e5Bq3Knu
ODZifSZFwV8uf41rH/dN7VBCVOszkyuK3djYDqlxZU0s5M+0pJjw9BGQjuTCGt0D6mONus3oTHEW
wWfirytk89FGk5IPLVu/m7B79gkGaPkIWGT1wyczuQOFKSEKhpEgQoJObribA4vq8yQYa07maHaH
/DZKZYY16HNTP1n196D8iRsnQLOzafeozYiDbVDYggMo+El6EtqvLmT1gVRkPiqtX8gnjGScEVvq
UgqkadlJw6cSXkeFFHCFR0vTsXGIFU35TtsE/5qrXJ9RqUEreXMo44pMeQUD5RUvNCorKFohDihB
uL/G1Z/XjWP30tH4b0nEXO49aoGAIrknUdqzue6YKoyO+m3CWkG8Yj+sV+vDvOMKQ9hmXEfnM3HM
u96+JPGDFizf3ME6imxbyZANkTO1u56qK5JJd9gVfir3SrCxZhxCeXbCAkWC5L5dYSMYD6O3xW5i
7DtTiWME0gFTQL4mm6LF403rofzV+MXjVE7lC3WmxZfJxmyVbxpZnyjbyY/CT0uh7oNbpcOz5Vv0
a6+2u3anZuTkl8VXH/U74xzfQlMyBAoFg8KjS8IVg1BwWN5AFl0YA+puVDGCVX0bJBehq/Bu8SfZ
jp6InMmJC1faI6NlDM+cgsofa4YD3ZjJa84++imYJH0TfQilCOHxvTKTZTHcocQTbCuHGrmjlzjI
ExVe+UKwHFw295iesz/Dr47vYARmctJRjWMlZdYLoM+D8lf4qFjckf47cLEo42wKP2j6e8XeMshL
7SL9eFcfhfMPBjjiN0M3uJzFIrncSdyO28cjw2o+Ena1ZI+KKXcwrxKqb4dXikBAJ/GEX8On8YEc
vi08G/fI8byZtvUBe5WlC+5SwADFn9M3PwS447XbKpIliB/72H+yDrOwi1zobSVUXaID6t3PoOS2
BiES5NeaPrZ5l6JPQppwv3JFmVqcK8K9TnFiY890aG2Ty6EwXKSS2X77yo74/cnMY7kwHFS+Ds2J
9Qu+WR9YaJ86Kytx568Onbn7gs9jPQhejQ+2YScIvg7SkPw5QUEJxDvhLDxLBy4S/72mL7PzzSDo
jzP2PS7DpJ0ZcX7k+/O1mPwsoeNhu0+1Y+3FOV9Sumd50XRINi/5i/zIZaxOLM/ho3HuPWa0QowK
LFqJW2Qyzqx+2j13WXHiY9PPuDzKXD9ETlFQ23HENWApM1E756QniznDZGFPyjsJldRZfaJo9/bO
m8lRCqa0VRwJldG+xJr2xIUn+OQvhEHpwJ1Hv+TENyMGvLG4a+d3voXywbeBDc0aysgiCwfHxedQ
xsd7250SFtQPHqh4Lg4BNXpi2oPbRh//fhCY0LXHdaGprPrxZwk1g3VyT8PeJUoyWen5cAJGwAgX
ravcE/9517xNUn32mWb5L6fF4s8h2Iqvu6Hd1eG1++a2Do2Aq1KumMU5C+6rUMeJq+fRE5I9WZRw
4p2LjgUQkvbQBrxcCmQm+kkRg7DZUzSeSRZUf7rmv9TiTbK96MHIGNFlnR+pH0AL14dn1s2emNp8
YMxsa9p0ZQiqU3JNkRdEDRKZlj34gcgrj+Gw32r6zHrkEVWZK2kDuy8M/MOw83lAfirZzQwx6oW1
1Z0ofmy6X3HX8Xft4KOpfszjZLcqbOH3vYGqutuITt1d29bp9aea9kGOpkwqOdr503xkk27Xmk1o
mLcgJ0u25UzzJTKer0vzVhYBZsDJx8SFF6kGOBGuPplQOYnmZJuof7ietsGXyluK5ifT42uOrlDj
kzaBDRkcczzKj7J00os7QpRBWWL6ng8STku466QqsnNJ+s5yOvExU4JQcTraLava3Hg491hIC75A
z7BoVns5DREpCEO/LC/W7KnjNg3M6ly3W23YeY463G7NC0ayy3IlMxcnpIHPMdOVjFg9qq6o0OFn
s+2Rg6wPEfw1T6H5XvzAjhJeWFqN55QdJRM48hTu08il9UNOs02wU0McIdf/Zs6ynJNnM3eL3Wy5
07VVffysFkTR8A4CsR/kmt+8LcNe3Ic+F3oYdqnqz9CPF7ssj7EJf8xHXMu8SLT96ZaDIVG8IAgI
cn37IDy3rc9Mq96IV8yAWURhzsZmd7DOBekQOoPIMieu5WVBNTkrUYCwsuAG7EjynqYgOwyyldkR
/5hJoIieID5N45ETZsfB3Aqg6nTsd1heyd3QcLfNpzJF9MUhSWfF6HBRhURkkxvk5CkkwhMLlKOc
52UnR25x6r7n7hftCV24p7tXagxmrx3kJ+mjcbkpjSBEUxQDpfa42cCRGhOQ1YOirnZIlT0X52tD
RboP1Z3xZbUSG/74vZF1L/1EdxpDxTyxHvP0oPUvWcAbI7aoflI8rO2RoTD3xUdd7WfjoG7O416M
OHjvFKiZHtfsLrkXPHJLT2Ny7UhsW48J2OMCVuA3sFmmnrv3ntsdK1LTIWvtH/QdLYscb0JIwnZ9
gYH4zS1XpdDdEUWx6S4XSGYBiQGkjTInJCkXHAKVL9D9r9Sb4HPjlgRwrPnuf1mmjCMa6JjbCGeC
CRc3VgP8+SoEWYUdAI/iPJ0pPtLs7O7RmVgLgPk2Gvq7jO4JOGEKiJsVKqgutK1RQte9GBNqT6cl
NlGu1fcLCKjJFkAO06gFN3gV3xthm0IztzKOmMMf04rtayMEseoXeEnxRHztRaccXiY63dohFd6w
wl1BECtnAUMU7bCw835B7lu7LKUPWVYl8nfoXbzN+D3I+Bm64uB11g8yvvbyPmiOVAdpdTB5he4R
Mo6lDxJDHXA+urPETxrqfBU9QVN3F5E9665ReTpOw4759GA5nR9fbokJ5DM2Rx/WhRvHeLC0oPiJ
npcrC54FwxQAjnhMqexCJsii3UghgFW3EBJsJ0+pQhoSCM7yJ6JI/zCobnYsWQbt8lUYfAuZ96dw
x6Yb7ZMhRsAEW8mDmGKJIfQTzZ577aGjMIxqWxMUPXdSL9pd82EQf5qPcUU4De2/IoaQSw5rA7bW
HsJ7rFmVP7niFC8heE5CRmG3pp0+Qq7GJvnBGiK7/jJxiSz3dRPgsCk+YoiIUjFhTPoIT9ZD30hO
1ZvoknnjLoV7rXxwmdVxnwSmfAInHz7OB+IPU8Gw+SSuda7sGuOk9ZeWRnsLzuc+0a7RhELFmzp6
VbwEcfyucAJUdHHAA7YIhlMHdHCS8E+7y79XxR3uy/fpo8nZyruswETJ42yzfz1h5YKH0qE7sSrL
yIL1dvvFv/Fdfic/91caMR0GeQWuv7Y+Ahq7AHsIVVfFTpF4kXrCuZCBGHkNlTaAB59EjG7CNhbD
ELuhRNsh0u+hj3mq97jfHhi7qUFU92P1EbM8xUQ3rz9FEpEQoRjSg08zOKPk/ZR52cTeEtmgiBEZ
953hRvoH6AW3abzEOKD4Qq7Mfs9Z489OMK+iwT1V71Wn+rB8ySdmsph7zUtkuhAwnimyeDKlYfGs
auwwkPyw+9ceDibCYHTaKdzRR7V8BFswqaHa4cPDm0NXF2zQrUlGcT87RiT01p1wPAIHpo2h30fH
Joie5WHXpG4WZKmL00h8RzRV37PzfNREW9kVmafsFLd4sER4MqeYcOZKyMMctTvJpeJNVEBgczej
ykCv81OxE4yukVh/K/clzR83fG8CEdQzdsFepx/qAAVKMFB2c30ML5obn4w7gZKCbdxBnjxCsp4f
k90g4EtwMuRT8TuzvbtrMLh/SjxMjCcnWt/09+hjeAbmjIpv6jbPKiO+44wRHllPNx93p0H1+1y/
Sg+YgVVYQGKQfqxMr+0eudD4CBM9bOTCS7yEfFpbk4DaPUgMkq2ggot8i4mbrvNBudTI6e4Nr3tL
X4mi4jsdsijAhqFXwHwSv4+VCg7DRntuaD7q5AnSOXex9NCoVwTtJZwq1b0p/ZJ1me2OHEFs96iS
QW4KNpww1VDRfmfrxPJHhiCM2yamqAB9tLMj0BLe/q20nhHPuZtPplceILVAzd3jupcRM4/xbOfU
VTiXaF/om4k8/rZO7wyn6c0AgkBOa74WpyQoNNMZkiVoX8EoVBGma6gN2sjfCkeaWeyqaOnQasMZ
XYf4YQ/3qukuZ9lyIhozhQ0OTyy9GW2rYScDaEZyReJuTZ9JN9mhL29Yxq+LR6pfe4Z1XaV7Sv3i
vtz27CBJPLQ62aex/lPNEM6L/8kskG1CHLbatG2W9AMrlNzpvfgS76Y/tP7YNSFWYdA3saPnfGTv
aXj9q6UfgFjYyQvOSRGWOufKDt+36B0997SGbMWf37Lf5HX4QmS5ovzuSt8a1RPX2mUI6VpOuOzF
7pQtH91vjgiFAmKCOG6dsQFE8p374hfTDmIc6AIyjhOMbNriNKDkDtIwfb4dyPzGzve0mcAHUT4A
AUSGQJQH0VELbvpWP6JB1wUTHYyduSfJf1ybQ+cUDwkzI/XD+rO6bwFm14BxjuCfKA5Zl/gOC2cw
k/mryVqFneJGa7fDP2kpedm+MIdTh/aOwzBixTkfkneUaqkUKdvuJX4ZpQB1aG110gcBGBPbZ6t5
r18oqX736T2ZlhAU6hWGa6RerOogdZSEsXWt1h2hIztAJQ+F1Bn300V6Nd8HwQ6agO39iVtS8aHV
v+rv0NrhtpV+FWkOq5I276L0mgH8zDVMaezhhxFgF/hbXOTqR8OerldPCu5eR+vZwF9oPGefMvve
yFuZIpUt+RjYOWHr0STA8qR8rb/qr+rbOmvYzm0VDvEOuABoAaV5zLmhcQzDSM8jVflJra0+MiVX
66IcmR3JbrMZC7S7ub6PqC8c+oMo/Yan/it5rl9rb8vK7sKnUtkhWBdhO6rY0oxGRfjTAH1eETPE
U3F6goFcys8mMu0/uJukDtz1I6UBw9u8zzyV4GaTARCAd0kwfvX2ao/cPnxqTNPtOO/63QwWwdnG
cUckie5Jb8/WBYjoEzbul8x4w+/L9EXVRdPLBrzx+GBdog/6VbFBX/VdfKTG9vJJA0jfou1L/EoK
lXKVOSwyvc2zec0t/OCBotiE/fHVuGiVS10cXdWAOGxR/LRTX2YfHxRn7XX+g11U9aE8VM/hfsCO
7jU5zE/MxJ8mvY7lxjB/UaOD8fCkCny378ZJnvEEuISgGzpHuGQHAeExu2AqhNfc7Ve3CZAcQMvy
owCyaN9l8W6UPVl8g8vh6AeSM6obmXzfT+Eum/a99WRUwqkXomu09VOiYmbvf/txUrZeULuQQ4oG
ZtIw2hyxh8w7bX2fBdV5AF5YHxUTHaDbc1aTHJF1ZqHaWljxspa0RjdUl9xSktwo6s7frxTb3/z9
qxqN4B7Ep14ssY/cunO3998ebn/aqymfhO4c1n5zQxz4n+/P5FaCp3tIRBo7vaA3fz1E26+358J6
IkWPTe3TAjPk6WyHjQGN+X/96X+88/aCVtEr+vtP0G9EFTXrHjXNBPwH141G7S5Eifpwe4ia7Ri3
HyFygFG8/Wji0iZ5hliWQTfHx7//fPzXsf9+Din25p8fcXvy9jd4EiU7lhoEHf77ULfn//71r5/w
hBSd/3glU2MFhAxL098vIJ3KQW6/VxN5mVTXFoRsPvvfDn/72iBCI/bKC7dVF5FAck8XiFp4IKMo
fm013ARD17G2KOg1xR4/KZQvDKRpUlMMZKU5RwU9rySldrUqT7hfkY9Oj51kwdlg+5cp6h4lPc0d
gE+0Om4PqDPYemw+QN/5wlzs3Knyh4XtwVKCo+xFymiYYxWD8horsD+Vjf0jWABGVOo/i4BIJlje
0hGtdKXWbAZjIUlUjEfVH0dpJ7bACrLQsFBNBSYbZ6/5lM6O3mn7fmnB4IlP9Q3rk42w+tX5WQHX
D1snhZK0HrHyRCC+8Ur0BFJpJ6eIsanklk12TYu3KCJPocoxsXlDcnAvdFjSVGlBVS5vfavFzypO
7uKu8FUJopmiRNf1UzTVg7GZhqKVdVCL9rlOBDyaEKXVMj+MvqZRoRdUsm8m4Fjy3driCgpGBecq
BC08HVFwA71xF8PGYxgaHzNwUQf9qCtQswjzj1pjcwQ6kh0A3VdWEc16jyLAerVKQaeaRuEc5xgk
GT9LP8tuVst/QJKcxch4izDycuVhDebsW5IO0ZR/l1Nb2FOJbB1SuOBXh9+4NL9oI5fHQVQgLIhr
HMRJ4tfCbm2AJmoa2+leBqbbl6/GktIrlw5tsyAEqe8hYf3B6fI0J/JD147XZZHtZGpBR5WHJaMj
BG0nFnu/6DH9mxAdKgj3YQuqUZWfBysYsZdT19RGvtgbtDWQdPMYUfPstQ+G6asD9CdZ+Z0kp18q
2VY+W1CUpMiTkVSvqXoUjJmSSj91Onx1kRjSbMCdVWSNbwG5MGKLbuBGhoAaNmvxMYbSE6KqzdP0
6qxG0d16voePq36vsGrbUHso+uUNISnqoBaEplHJwRmVP1KEOXM8CMepq9xZrcodCh/BjCijje8n
WJKtT01imabCso+b9E9VOKpsiPCYJmQ+WF2XHtPjEs+h/Zilpxk8kNtpiBcJbQ2TBF/ipINBV8uZ
28im4I4K+8lCfpkHqdp3xfqBAhYhZSOph13rAgMQXLCB7+z16T5F2N2BvMQPHSc59YeZhDZy/4Jj
yGe/6HcYXCNxD1RjFWe8osfjmCdeqzcgd8ciQlfivBjRoxGXB2iIkIUsyh8IvD9geVZQ0MmRRNnj
vOTVci87UaI+K7CF7Qar9OZbVKzfJivGfVYxXHMzssgu6KNJoT81fLi1LCxe46YhlIzQwmbsQLWD
FAsXROB8EL7hBfDr0Ur7H2my4F+xechr/Rk0ORxjGfTt0kTnddQ+9RL4wlyRR9MRW3H/wJBQ3Ox7
qj/pUsAfV4a7TMTxNVsvgJ/vcMgg/8Bt01ej8DdUpvQ0DW+aRJhrUIjTcl33JIXudrxIJmh0C7fO
4rc1QuxqJlZx07xvITE5I7qu5firdusjaGccSCK2hSigz05apUcdR5tkYHdRyNPmnjxQhkFU281N
tGNhu0PICXpthX8nvMTcm4yu9pboVu1LAhWZRNyb0UKvUk/gq6QfyyS9jjHwL7ntI2wn2DEnsQY5
YVEoDy2xE3ZI3HT6WTOlo57IHTsa8VLEOZnqFF2rn7Gt/4Q9fR6NBmRxUOIVxyQ1MZwYQxPUcxF0
NzpPHrHvxrp+SwnpuIRLcrDM4aNa6X5qAmVPgdiza/OQitmcXCEffWh194yX7YUxv6ytvGtIaOch
pWsqiK+RSdErs56QN7oW64pJe31NVGQdhJKFoTVWnFuL5FedH5VqVu1I0SFHVPFVVpUMaHBORV7E
E9KSdFsGYeoI2giiS9+MljMU7cf8W6hMOIlr/4uxy4gnebOP1OwrI3g7vRJ/me2a7oEGQ2IP2fIT
v/OmqiD1wm0iJi1G/9jhhNMn8nLFXt5D5gi0umrhbrOtgsAeKr8wRwiXOCx6ade8ZXON7Wdf3ilX
hUqIUINgKX60QpadP7pKu6CJ3/P+S49XbnURH9xqgegnFdDj9PQgF/cCIknR3OBWIWBiXnQU1KVq
YWcTtrtwQgYSZaMXdI+/NFmpXbTOWWO3Wh3c+rGAQzZV6Kk0y/ScYFNEdmrdAfvEER7gXE3fs14A
sMuekMOBng0DPy14zmUmoHRNxRxrAjplYHvnuroqJb0voLglag/TqzhjTZaoeKBWIaous9yBqdZe
xVYkY8ed1auHnkJImz2Jq/xdjbFXdcPBip05oliLBKefY0KLvWIGggC3xZOSUknv2X3GVMS8qsCH
EEvDcV+qleRMHcrhB2E4GchMO4pImyEKcR2s53wnZVp4jig5WgWgT0NZvq2c6pTYUTLajJ7gdlu0
pC8F3GMXiU+Ls6VPUpYzHmKNRKG9Lh+Grun8URXxB+woAZjyQQxXAmIyz24CDVRvcZlOAId53VB/
S5n+l7jE/1UmmGFYEKP+30QwbFPKn+8+IRH7dzLYX2/7bxEBWF2Q8zGTlxVdkc1ND+CfXDBD+YcB
l0sUFdgVkgEb618qAqr8D/BrkmKgdg3XQtkIXP/kgqniP+CAIT2gkFhKsmlJ/xsumGkgVfA/qWCG
ogD4lOGEGZooyv+hIkBc0y29SkYiGDLpfQgXMGpOREH6q4DN4Wn2b73wm7XKgylChGbD03vlMFPE
TClKlGaOG6DQmdAP2C9XKs1b88kczewQlbhAjA0Fsxytj41dJeiXBGM7W0z2uSgQVdPRcoBrU/aP
YHLj7knhqFJx5TSpR+kIlJfrc2LBaVgkdMdieiMWJgm1Ynx2c/ZsWPI9KmgkMdF0Rg2AZtNV9LRw
6l1cTIDyGLMdSZxkWxSnCdSUIn1yZ9fOUmWoPj1DW04d9LHvreVhzK2nFitNYS2f2jX+jVsdAk36
NUwWpOb4PLVkbj07OERJMmkdiRrwFIZBpw84tm+wd57isHoYw+a9y9tgEWfQ8D3gh9B4IbhfByP7
HVtOXtfqN1zZfquoV+y5YpgNHZ57rR1bDW2VknHKIs45Mto3lRUcu3ulkGnRdV46lfgPtp4oIZGu
qZfRSt/yMQwiCd92vLdIoco/SpNCPzNRf2bYwo4yhrJJlYWkVCNAu6gvMDgkA1J0CmmZQNFa56qq
2c5UVTuLKTeJDeeQjzVgqTTfiWrpRoTsOdZNrxapHc36B87m32HL+5IR7nqeYrw3FcekRJcwDllo
9dtMETr2NuuHpAM0wnbEz2I4WNkc7fWGJXyEZ7IaQJxqRd5tH5yqkKluVzvE1VOtX6OFcahzhWI4
Ao/pIINKTWfE7Kr8vouw0WlmdrVELJ2yVoao2h7zDndiL9OpEIWTbroMJdx5hRxvwEUAOI/OhV+j
56wjOYbFY24E499OWS0vT8tdlUSXxGDq8H/Qm1ApBqOTnL4yXjEsHI9WHn2HOUW5vrWeID6jSxKd
I3A7XU5yFdND6kQIfHHBbkztEU+VjOUqjNK33BJNE+FB7vBqyOklRUMtumhdN2gO4A17QOY381tM
73fWfJjMVsEBl3OdNGM/hsYe9Lxzu1lCy6IHibHr2uBNsoq/tTEirrEo98XIPdOK1lMzR6/Jml+y
hOsrMUCidj8mLU0nKbqHEpH42QIsTi0wKGhKviZKeSkOtUuIqZKcf8+IG4ANB7leysgFbHCvB3Ea
SC0sgzJaQRmQzfSQWz+gzGJ6iDUbHqBIQa6Kvzq2ztjcbjdeg4JCDMIbpY0LRrK/s0WOCRXVBDBc
vWrTLgbFhGwOd4L4KunVgTk626MklK7antSJKWKMaCAUBdcqQgGLUk70JlWIU/QV5QyxoZHSdu3b
lLK7AVwXUZodc24xgZvOYT/e1MUpVJgOifJkWIg8oKm5i6T1sJINQZXOTNxZG8Z64CxEKfpVW5Be
k6+uyVOyzr6USVczhpdnGtw07VizSS7YxAO5a9SZEllBqq4YGSR/XtfN9EuR6PERG+nIN+EbMsnL
buASGqrxRE0Ip2B18HgFfQZa9bSWqPjlOvFUKcMEaBu1AG3KPcvo3oyM4+pGo9jE2iBGPtokemZQ
2dnNXcuaCFR0GGjB2QDnlBVfAoEMIk2zL2oCS2kUloMsRC53mldHjWgjR4MqRKwjLiI9DCbuiWnU
DDuU9WtHric6Di3aFZa83bNoGtpLYlwQm6TO3rafcmXBXMkzB/QZCol0P6ie2FWGfUqlCsDihDno
I+WaxSs4YkX2lIYvZMUA0QhH2bafWiYFi7etvzFUndt0eGRatOzbNKHzK2ZnhYGAxmCeo/AoJj2N
oUR5FNDnnntBdcxVxVgjq1wxzX6VqsC+Ftsbf4y1yyRwBUdVozEWAV0Zy5Ke0YKZGwLSlQmMCVAN
8EqcVGBVppUtFiinWEZFeCsmgDzR4EWxiH10CMUPP3ZvlErIo5QDAEZZ2KfKvqrcCQWXQgjLk1yH
37ijOZEkwe+pU6w580dl4mpl2tvUA4ZejWz1KyQ6AsTtvmoUhO2y055GFl9HV2JuvdykBwrjBJkB
6PvEkqiT75eWfldk9Q/oxjxCq/gzD/Nzq0NOMXs6S4oeXY3sz22Wz9auz2BjYFNn93owqRPGUh1F
q9rA1UDBnbaYCLelivWdwvbztmAhCURvXOBEK6ELnbFD/yS0cLZOteQLudm7GR9DYyh/Y7UI0nV4
rxqmgSTlf0SBexHbLtouckHNXkYVflT3YSeOjmkJbIrE+Ih7THOcuzDQIN81RPsF1I0QJfQ3ZP2y
TgjqTng3pgiWiOEoOw0QkCHRPJIj1qlV/BH1/gX7Qcwd8uV+VQpQm2Xzngwr3rmbSo0gZYTyWUJH
frPEXMe2ZXHKL0Jn8b1KDHmR+vgUp+y1rfGxomqTwFI36bjUovijqSgJmeH80YeY/WFLFDl69Imz
DzWB+qRN73Ff5S4ulh0WYLi4tDO59qQTbKwM59mBdxt9X/qo9u0iFEDclmxdyCOCVITMyVATfCZD
eOrGlVBhbhJ8g3w/Qltuhhm81BYgdejc9tixEos4JTo5+JENqBDhrBiisQ2KXCImxxCcl41bKl0U
g+uabzUhI1fs23LIzYO4KxlHvmVfaVLbMzyuMSEgCpHwtC7925ytyNvgoohsIMFWU++pSbuJJMa+
NbBSxspZ65EeylLSBkGrH4WJ7xJbZ6WTQqJbLrpxI5YIqmLQI8Row9K7quWz0XWCbcjSZVnFt9vM
sRS0hExa+aawHOJS0D1qLQAfWeJ8tdRpOa8qHXahu0MyG2POYperWmNHF8tQMiYS3HJtNnp3jsOr
vE6x26cG15/aVCpBga1Ah7VJ+WNOUnPAebz2GzH8RA0Aw0W2WvEA496wq8YAbUmqlAmkWTqkZYvm
bYUvhF6PqU8J64EhL3eyjlh1L2N3eHtoYK0d22nEC3VpS1ImT59H66BIXWD2tbQjA3+PG51VIoKP
0hW35Hg6tK0lYYaUvwK5cWOh2z7tQYuNT9hN6FXVNT3xsAWzF3U8/PW72K2gm0ZkgGQKgIe4yu/S
VJ1dSiGPpjl0hxq5nINUFt2hMnwsblMPxxzaMSrkKmhRwwGhxeFw+/X2MGwvhD7qRpCv1K+J7eXB
EAyQedB7HB0Td7qqMr7EhXmnImAKrxqylmW2OH+mku4IANksuTXxC/Z1c5J3q5EgC65eJEj/gZjo
9MSyMHZVFT6Xk2ZUHwtsNzq1VwBKbudSMo6HGWqO1lo5wKrthSZjyvVJi7Lpf3F3HttxK1u2/SLU
gDfNSos0TFqRFDsYokTBe4+vrxlB3ZM6qnPrjXrNaggCkD6JBCL2XmuuOuyOS6eFtE2Ax5IenWgh
9a00WA4xZRO3Jx81Ki5zSoW70BFC2rD7z47dnas+6tcUU2oG7W2IfiM7K6Wu7o0IBYZLcuUR8sY2
ss0JsQraiqJ4DKwPeyoCfPLgeFpv+E4EwXCOHHU4L/dZBM+pNmjZZS6iHC38YkdvlRvaRyMg4ysc
skOGuwvpNgeMK+IQoM8r2lqupo7OEMfOgDtzQ1xhYgeUQg7qkjxC2B+PiUhJkGsZAX+FE54ckBen
hMzK3aQ7XwtlQQXMwbpeevvVUe12VwpuyyhZLtQDc3Lp/7WtExS7tQsMeQLNAgPVARIjV83UXM9O
ytgx4HUog+pHTQnQzmTE9OZ4kTcMc9BMTe6yL9GX1+WgnAjVwMUsLF9iSx9jkVka2gX1cnzbmMWV
k1y04ubPzbF6NoDH7uyyc7ZMVODdw7I5QUXStvoo+p+OPZxyldoPZiHgwEU8gm+KCCTVLSrFTXjJ
F9U6wR6xTnVe2J9rgdk4G7ND5ij3ybv0dXAkgvSo2Ym5lXsM8SC7QLThNNW07lv1RjOsm2BMBqKh
4exMavM1bYJi44LYo4gfoMzy+uE01iPwKkU5E162dgBfPMZdq1y6HCbQiCygNkZYHfQNnpS2ALZR
2uFeblpLdDHyCG3AyNisGlWdfmuinduFysk44MQGeFLtMg/1bBcb41u1hHtnctL71NIp0qfT17yH
eFT1pJ9nBQOEtKCUqFJ1Mnq+7cixn36rL/yCAP4OoNXEbPxv4BZqAbYBYRAztu16BtWE3wG0mafo
i1k2vd/lbbEnNkfMVWOcyxujALTVMKoxVKYlA4HTZszV6//n9U3NxXjkqo6h/lEt8GZTnyHK9X7r
TF+spb40DoNJJoJGnP5gsK+3qNd6O8L3tuz/59cWTJr/9tEdG+yRqXkqYJ2/f3QG/4oZLyg9IBsg
amDC2Pbe05QRawPkEOCJ6qtRG67lq/5fLVkZdMXgRP77mtXLXMLLDH+vV/16zK+Claaa1J7AA5mW
ynNxvP1VsALszk0UxagYuaYhSkn/YheByqT+T6XIs1XThPnyt3qV5zmgKqDJqo4ogP0vqJd/HAT4
Yy2qG4ZnaTpjM+IN/n4QaIvepo1XjxejfkWi6lj9qsaCNlH8vlPz1W/fzD/82gyBc/7tkPtvr/YH
7rkOqcFOnF4uwc38E0u0DRBmU9JbukdcQ7vOAv1/Cm+MffnEQMx8rbbxB3SaAyJRNPQMjdbReXzW
zsRDHVSKPesxojqOxAVh2f/8VjVb/TshmUAijVgueKOGYXrkMv7505y1VsuszNQYp6moJuulPQKx
aSFoGIh2TTE8GMLIoXClu1g2nhxOcwcFtjeT+dqi7a+NzVGuJcxCVuHUmJuI5hQtEZxuwEJScqJZ
DFz9aAeob3VVTEclHPF0aMtIIQaen9xXBMi1NHuuNkwKPOJZ2ngd1PWwW1wkVJ2w+sqF20a4XMmP
SramZobiEl0gXihRZMQWigi5PbTY1uVmpQ53hVtjMw11TLBWvBDOhXPNQP9/vC76kASiGejiLlxQ
uPRZfZSLvAG+V1mhf93VaFzTma+RyM2X5G1A+lRHVXiXsedi4ej7Cize5NBNFi9pOQyVihp52IKL
3lQGPIa2XModCB5AsJri4pghxqeKExDjMexK4ak1B67GShL9WvPEmtxsyV6jw3mwhAc3NyL0XK1w
4spFLda0Sak2o2Cie8K7S+hRc3QKkZZy3S7NjBLWFLzQ7fG7WtX3gxgU5uAwj4ul3jCjDnZyV7co
Kn4RqtXbwI2/upRRjmGX/uQkXiMoZkvukovrplYnr5aQTiiMMFfy41riS0igbAujNp9c/lXchmEc
wfJ7+Xnlp5RrAXElHITiS1DdFCIpI6jrJ6QOSUlJbjudkJSoRv8DnEqLoARBijtVHKTXDyvXNMLs
fX4O21lhBK2ojKDlWsxwZz+Yy8GdKPF4jvUsb8viIDy0TCMHHX2VrbSovWNw6VGR8dKe3oU7oDDP
n5tcgOnJ73VxJFiWi4tdrMmjQ7dU3R9FQL3YL3fxF3dFH9TGsSb88LXwaNdBBnZPizqFUSWJSlOo
OMfOq0lot7qUbM8a4Z3RT+NxHB1Ww2JGhktwhOBlMdYUA8sRnCOBfWBnxWvJw3YQ7/lzbenvcysA
6no9XqvE4aiVb6otSxJeguZGvptSvqW/FpaQPnkVNTd5a9Ayeo/LxQJCyUETuJwq8pIjR27KBQW8
3zf/uEtm0vFr2lnZmEJARAZQg7IqRbFvFYgyiQbfc0lvjvLWRaz9sVnAxV95HgNZvCrWps0MAbuk
hb+VD4E24OAV7ymI/+vp5Zpw/gM3Q9Iv9jdUyfC8ILuQ4Imx5ZcPLbw+yjW5b64mTt9FQ6kMchrQ
N0GoWDRU5lbtZdvPm3+7Z6d+KIOCzkfiCYTAS65NZlI1r3IVYJi2QBzinCYXAGq+UccDZ0YoN26H
v25IxaPr6065fb1ZcXMNFo5LBpb45tO/vn7bHDV+dvpDH9UigkZVlzW/ETG0F6coMsw8f6Q6NsqP
RjXr1+eVH1pnWrD3QvX0eatJjjiaMCBseEjFN6NH2Jbixngp54kYwMQ4BwT8WeJJPu8r7yW3S03/
9cxyU94g930+3W+PKRSRUMKYW2t0Z2/gbZ8S8SP7p6e57tNHw13WtPJ/kF1SbQyvw8bEYeqO1rjV
Mueb3KLgUR5VcbxmESYduW/U+L3Jteviz31S5mdbBqYMvo1cIZFkJe9TMH6exYf/x8fKh11vKeXj
rtty7c+XEu/wui/sTYBZfA2zPlCe13+WnM22g7jgGtD0nKnKfKVQX82AWlgirnpyMYqrXr2Al80U
far2g05/n1n1KoWMyGA3pvKndnO7uRYFmBU9GFCodzA9q+N1ocLg+W1T3lDE9QcEK3y34nXUqkzW
Ba0VSsJc5oqxy9VtN2LJM8KeyE1xDMvFFdXx5z5x1WvSGpNjmYnD3gmY2Jt8ycVIRnY/10CPrcVP
0LnsdI/ecwZRKG26N76O4aBo6jmxo2wf23QOCq60aj5wTh8ezVuw2Onnqw+C/eHIX1ANjmozpTmO
Dqg529ji62kawKYWdOQixj6hdwj5AnG9HPIWWbRcjTROTHLRdBE1DjtcNu4MIGecA78avsvvxiIN
C+U9JfZDi71ffCPyW7LF9S51WqhbEGLDlsI69eOffWLUpx6+zjy530hqC3ejE/oeJDufYDskSeER
GXiU8ONtxQhrEsMTz+lzlItV8BCXINvlPnE4GLqZ+c2U8IaJxfYOo34eNS4hbe20cHnTe1vznjvG
uvMcpqhYTmWjpcehze29FUaH2gpFZcDAkiwWkD1vPcuGD9HNuKVL9yKqlJEOzyoPhh1KoOMwVg+x
xgCnhFe7sZArMsF27kW7DpPSpG0kZkUuxMn2N/TK5w0xPQMyORH8CqiJXHweAXI1tlMGwekIEzsC
3KY7gJsjBwxOuzSbJjLPYwC2yNFTythLexjcMbztJguh2JgyXqbjQC/CuUXONe0r1Rq4oObaz3ZS
wQH+BZeRXBmJPJH7CgPd+QJovijNH9Wk3RWZgc+JtLijXKuTfMKeEjUg+PgR5nwCnOsLf5nftj2V
kx0wQ7E79aL28zbiuU+D1WT76y55j8/nyMFq8mezyVduw9Jat+LaUotFlrnoGeVqD4CTcJahA5VF
44DMaQFKknelUfDr/nJtEudnuXa9Qd7v8yHgqn9kCXoUuc+paw8zB3TwSmA6xUJdCpOvT6xysGvU
rAqYEkvQHeU+RzG5uWrApWrWQe6SN0bhSM1R3K1U0nA91Ly9rG9oibrqthkDF6+FdUdOCq2boOCS
rgNvboJxP9phqiILFPs6MqncsNnqFSNzucvKNQWvqIdJSNzjesN1c7ylv+YBwM62tOyGcYu0jwMA
E5Sz19zhku1DqrnGCbKm5W7HF+rCGs6/TYCjXd8DhnnKLkw7HpRt4OnRCmHQw4wQkcZUsmVFD4hF
5CexmZuHdjw38UXMkoRF5TgPz73+bcA5EaX7zEUujtmHbMBbLdnneCSUU5ncOsm+0/nN7B3t5FI1
VgJ+3+ciudTTuZ/OCDMDj27/Ce6X69Hlvw+Je/Nwvh7S/JDO5bqZdsgbhp19LM4uFESu2Ovu+4Il
fZv/hCzSdHsEcY7yRqfT4vM/QkK16Car8y264zx90TEFJ6twE32xcUa+a8rKRHGng1ffRnhhYNau
Jgox+lpIktKVaewddWfnhx63AU1fxIrmrYsa/0uT3LXqe3YDSWF1to7VNxx3l2mFrQgTA0wG42it
kded203yExT4NxiZ2OI2yp3FmahYTW/efsIzqv/AMb8dD+mruqmekVBtJuB1+LUMf/AFNSC+o4qI
quiOSScuo4O7yW80v3qPmVh2Fw3rJ5gAE2vqLlAOmNzsM8a+qt9pjLC7Tamsgs07or3b4mDtlics
LSj575VL+DH/iJ6rn+W5Pk/M/NfNNn/FMWszzf7SFRvroj+RFrH5ADl+OvRvwYF3FcM1iNe8YcYh
x/LuaEy+AxKOVNYtcRHI32AXLKAT96S32/Vrl/jgL0bUszVNIaD7frDzcLBhxM5xTEFmwEBDJ4+u
+A+zhCC7nr+GJTg0eH1YjjY4QGiLjL1PTQzbxuSsEooDFJfDVdKuFw3/dIfT6q05gTbACnNfHOx1
8WhPRxLuvW18AEqoBC8GZLlwj4WJM+TCwfEF7WxwjnzvXt8UN+GOdhbezx/6GeIowvPU88MYudhm
fszwkni7DgeItx0D4q1Xpf2AD7j4ZlQnddl9hTCTkKaQ+hUBSTv1e6Vsq2W7jbiSin9xsZrfnR8O
LfURt9cpdQBAnAKGwqjQb9GTpc/1vD7R1iSN9aTtqg09/R8R10FkoC1H0jl4CNWN8xXlwky035vX
bSgAcyOucdMf3mbQKWfd9NUzY6/77E37gHVCZUJ9F+LS4/BN5aisodCuGf3si3RTrb3wgM4isdfR
tIbVSJhhG630FzQMA0DmlfNsvw/3+Z37Wh+mG5xshAxUxZmfvzIc3GAzPg72Kg9W/Y9w3Xx4/HyA
btrrAJWyBklkB3CZd8jTAyMm2UG7MY7GfQELacLE4tMhjz/Um/Gb8j27w0i+ZpL2pL+GP9In9OyA
GPp+ba+6dXBJX+oXjIOCQBTuom1PyMXKvpR+Fq+W1+xgXp7nB+tR8Y275KOoaUDDSV5ZG/UnOTf2
cdqVWwydnGiaL91+uNd986QeUPs3zzqehm/MjtNDu5nweSqvWAudXQCXqt/0T5BUORci/894NEqI
TQ0FBIoHp2wmEPfDW35ompUO2cemNrxSz4Ax9uGLqR2Raz4iG+Sjl1uK6sNKZ/Y7rvCX7Vy/uPe+
phvvecJzjKnxjdzaLRa52L01cNDD8Vlz0tyEVPMhZNkmHI/yzM8t2VGkQ41PkYzj8ExDH5HGlpIE
jjLqxMl+uSTwQ6adtZ/uv5PMeGbm6Rf+wg8VoYF71/lEXnHmaXamJ1BVYE0AWemb+pHv9IC5Cfov
xfx1wZEa+jhKQ3CFpBbzs77zXuEzzDguw3VNPqC9QqODXa6+OH5grV2Ow31AeWdPUMy63idfx5uy
+cLcCyFTyDN6O+sF5QzNzQpk0xnF0aE+B7v8aD8jlHH3dLj8KV3fOoC9T3W1IyaAa8ra5KoOzWFX
oBxOth/zbXr2vpl36RdEQvvoHaA1SpgMAc318ucSGI4TRFwTDU4b+ZB1PsWjo2o6zT4ygovmwnLr
xAwnKJmvm2Ju1I8jxq/Wpremu6/kkTK29k0blo1RVdDiqIAdB/EQuSbNTXJttIyu8D9XPTVWtwkt
6NRsk30sJi2ZnN38+0dLf1TdogVzOivZlL0Nr6JsT67zMyoLhwlV5PXH/q9F0tC5VIxsOMo1eUPb
Vm9KqdrUkdx6BdwXFMECPStN9UNL5cod6b0ti8mZUq5OKrVH2rf1xrHNFqgThHcMzwGGL3eYjlHl
wDzOC+iStkENIpHbgcNNkHRJMUpn3248htPYrCiFimarXAMkys7rdkPRcR8DT7UHE8pGBjNKF0Q/
VSycmLGtXLvu07xh3OdNf0dYHL11Dn575g/M9ISZbl1AEJ0TTYFscwvLWD26TsYYxC60QxI17b4X
Y2m56FLrUs+KthtFfeC6IHKMaeRf+/Qx4luCRCqrbJOYtcm1phJoz+tO00Z1j7kh2upiFmiD4VXN
xfRlObgTJUG5ZotqcJzqqk+S7lqztcdMNYKdSzwylw88b3PFZSJAB3Qi+1TbmQbn4/55QmJ9GONx
p1gT4cN/FZBUtxCgF1v8GIknRdjULSIMKVkbXcNZHQ1eFumMPHsiSyarNz431TFGQMJQyRuCJyds
1WOUTwhookV7qhq33tEDmI70Aaajp03G3ohdAlzFX7wxrZecyMTtQKIJBlNRrzNTY1iB1q42RFQx
UxF/uevium8YyMbRAzIr8fFpQ+MwVOpLbPtm/aS27cVh1mM4ge0jyaC0LUp0oguytoaBs54oJ5ut
qCJ9Fo+vxWRdH96Q7HJiVUoTduNkHIu5OzH3xSVt1+9zl3r8RiD57tBwvAyot5i5sVBzrKYo7LZt
A9xTllXlH1gurpsugY18SCaGgiEq/7yamNors6MxMcIrAVRrdFfz7FLeqUXR+XMhashW1bAzDCEA
eRFDkroL1sqiUaGTFdZExzb4ue2qU779P91Do4RGKOK/b6H9Z/bt/Vv+9/wP+ZBr/AeBbMTCea5u
6pqUXP+SfBP/YSLaNhzN1W2NJf2tXy00gxaa6ojumkojzXY82nj/iv9Q/0PH3eExV/+MovtfSb61
v4eYwg+1bBdlmYbo20D192eUJtIa3WwNU6GH3Hk73YU7gQD2RLho6VfhjpZ34WODxIff5vlqypAo
L0OQ/r9ayf/0NkjJQ/dOY9BF+Pn3Vt6ikf81LIPi11UpCHK6eyIS+Z3u1Q+vwBReY+CIW4alJMc7
604FJxDpk+H/9qf7hx6f9qf+nW/D0zSaZrrhcQ2xRB7m92ukq2tqCZoRI/BV2KfwIonEmDVFPyjB
2hicwziWr6kd3Nmx90pSJKLPsltXWq6jTiNrvqXBcxkJIP/8yfwtavFvjX7T/KP5yJ/JIVyIuEBN
xLU4qvj+fntjU9paNUWZwHeGucD31pd7M6lvtTJyz7ljQRSb0BABZVaOzcKIHQy8tpkSHdAM6kqi
JQa7BGdm2vugD49DVXpEVmTNGf9LOgXuudXpLFhefjeWunkGTPtrkVVUgiIqMJtqdudtMVLL6L1o
ul3qeD7GyvwS1Hl1moJmouuvlDfhjFHZLimV1659NO+t8KGmrgvCcNzPdleslGVUDqEG6jFw4bEZ
rbqug2Tbdq3v1BnBJBk8GxXLNDHtHUrN9geoXAK3mCDzsYsbNVkeXbzIO2X+HoQd+K6Eml23dcJj
MIzdnosrnvN5OIXpQXOJlx+ARtm5sasVRnzJD29O78xkjE5ZmnHZ4uLECTCbT4U+PgUhGjEXHT8s
npOqQODQCU7PSPXZaR61GsvxXSRS5zJOk0MTMUIfGLAhuAALCe0uyA6EovhZwttK859zreYHpbIR
Kkbeh6ifTUU03YzxS27Z837q+nyzhFQP7CTcpEuNc6k1GZYY5MN27n4ctADRaPxR5PjpJ8cmvq/+
6RTAZL3wrjaAVpgB2PGhvk8eaVy9jw75i+1ARlZSepuGHMpbCo+rpWIugJpt04bQFS2jolOOJCrM
AeMrETPyfkGAapo7o9Hv8Jj6TpHil/CsRw3lyV6HBDqgeCRbC9FsFc0b8OJfXB3yDoEF/VaZwuxY
TfW7ram7wLmjO/MWOouyqywDfEYUvHhTzCiKIShSM/WecIaLk2Yfmkg26XKKGA1ZMBh9J6wg4wA9
wgFX9hhrVOa8Yo5vE/U9xH+AonbjuGAIohzbvTqhAkvHj6lM11bFlattPY3pOtfvhE7IznH7dR4U
001PK3znhr1xZ+bFssmaiKOCXJGpwT+KWOv7HGrWmuFZty7n8WeG4GSdalB7sl5Bsm/bwabtawgg
WdjtjDh0cC9U1k0RNGcrHYNNXLdcajW98bFgHcveABpjmwx1LRb02S1mW2JVTSilXRc5JWca4ggF
5D7FYkgQZ8s2F1I6mHa3dtha0GAr5khi1xCSi72S23LR9cUXzdOz3+4i96fizvIR18fKfddNudZY
07JPFMuX406ipumfj5P5EgaRvf0ckIrhplwzdRpuALNf9Ei0t2S3fozpsp2ud9REO7hsSDC4dvQJ
FYxoT4mGgSDSQ/npFfLbFK1Az8WQ93Pn51LeK/ZS+ISjgXBQPIhO/i9tgNxcbITqBEyIh/72TmaV
YJdg1radUDqYtZZ8vsPre3Nll+DzdeTeWb55+fSOfGNytZZvl1NIsU5AhJk2/hQr8T56g9oomnaY
YKH2PqZE8+kmP57QAtfXhPWpi0Iw/Qm4w0Ddo2smJhTbYDM14zGaBhj67Y+8vx2CGYiurZ+LnKLf
WAz3Tr08m0b/s2NQSQhQTuoBIICgImGVSO7cN5aW6Y4xqQdF0PYRTbpQ4/BAquGDqdj6lpgWbAxO
8pAQuJPYxi3Rk54/1929Hrp4xIv+LUMJAOkBQ0IrFBzkYtF5q2xqqOYlKmYGvsWbpro3U+Wmmy5B
KMb5m9KBV310A7O4wm78wiDhINAB/cRWAnVO1R6J9Yj35VBdlCmIjktEIWOYlyfdKPeB0n5vHXzT
salvm4IAP7Lc8ViDjCyWTmCf2mlTRfDJYqPyVrmXUO1wAHHFcwXtmToaquJD0JEQqo5UFNrIU6EK
oqFJISg18ezi1851Tr/LrWJpHzW/3691f2tHJNXGirHsuh+pE9pnO7YroMdFQqLW1BPYIS5aHhkf
GOe3iLJ3btv3u3pVTkJT7c2g6CoyfdJy+jLbGpezQm92g+KaQB9OsCusO2cJ/VGfg41uWtYu7n80
Y/5hLsv7oDZfLKUpHpTBqX1d8Wj5cKkLRyh8RYYUyQhbZ40HqzyZ+HBtDwsrjokO0f0QAYWs0wEP
m42Auem1teHE0NxsrqNqAz4pxf7qqcep5RfWWCkQMWJAh4UCykKXOLcTuNoYxZGY0yq/c9US1I8G
xbKqEAOWwzGvtZPVEKrqViMqYXxbNcSq6DX2SK/RnSQ6OHV/hAeC8jE2XohoITxRR6xpMXcDbOMr
pfKo9UaDkALypBZDIdfsdz2vUdqSTVrFMMPmBfm24hFdVVYnzZ5uiFCiRFsul0XBzbygpLd0TH5Q
KKu1mgBFUzkCdOoxrWMctMTyZ0s/pxkZTww81QUGDQf2ra1H8NBDxpumHVa+XlIO1k91P8DZmUE/
t12q3JWMZuAefywOh1cahMsuCZZd2I1vMVAGOK+gUkOqinH+nZ84gR32fZwSIuVU1nlpiMFxii8w
GhJGc82TTazw8IAebutO3UMe4JtTGv0bfh/fiCgHK0AJVrEbvRoxlhzkK+hdFmqC1W1CY4q/BIk1
OheoKVinXo0RUtGzc9yEd2pE+dRaHgbboBUxvI4BeXKOO02nKEh2yhBCi6U4rhKZYYVUhafSV2LE
T3Y4PTSamVN27rnkLsZPT9gYQv00lVTIhbdnO1TEyOTqG6ZpJsxQqM2CCv/oUDrMe5f+QMxVLI0f
4QSAphoGiHX7wrmhSnI7JShguPxEwqm01cJeWU0HFaK/nrt3rlPftbYGL1ExCSdJv07BeEM16rlJ
OTV54LIG5VijIOasPd9NccgXPbv3oAi2ljY8lS5YGzyLJqdJarWu4j0wJefsEkV4nrHaTA7V0ATK
DphdbH/O8JKoAyU5CtiJQXlyiKD4pPWuwxG9qg14yXZO0xdW3RD70TSf7Y6SuqVQNs6MzbQM/alZ
HvQl0reuPoYk+lZvFZUqPF3aM+okAB6m8eQsJzfW+CsG0Y2qZk9zYn+4k/ptpmGtBF+UyD6mZnOx
GNJGSfkYeti8gmQ+m577oxjzl7JCcaBizjvNPcGndu5A5Qm9jBxaXG+rgoT6S1YDHIUOw2xK3CL3
fd6s4XLfhzZV/LJ6qrnI+Nmgv8p7BVUObaqfuvXM5f+iMIjZ6yqHDSI9NHiBBpuMxJELTtz5rIMD
WKJ8vuiVte10Jd8iqwDkaHs5FCcbDU9T8WvU6Sk5NZAYlUw8nJ3NOnDVn44/lPV8NsLaQetQPDRm
gFWsdW6MTsebowl71KJNOwfGGPoQrEoLl7QAAeSNpjzFDmDMTLwTU+2Wrd0GuaAj8PWRQLz10NeP
DZE2Fd4MvqefYbcUhB+XLCa8OuYwfBujZiDMCgqzVaIMTN0puOmd2bgZ+Hsv/F+WDp+6y2+8Sv/Q
PSxNigJQvjI2GTlSTJGCc9JNoErV8q6NY3tfFOYN3JhNrS/9xc3TeKsa1U9FsW9Tx5jwH4S3o24Y
XPQ6g26TKA5l2c27ClqNh5QHtSTbryRmbbSaG1Q2xLWRamhlunpw8jY/V7PIfFFaHotNKxJ/ROKf
kl2YoRxSdarDcwslzsXfgNV/OMwNMcZ5TDtysk+9WXuHrq76S9pi2xWC8iJILy26P1+b6/cYXYBh
Bt3JS0ZYZ9PyEPTjfDEnCDkaBRvkUz8jm/fopXujHXiZnCMrXSy6NVZ6ow2zGIJbL3XBed9qVR95
zgbZ/lfX4q+SNYhMmHEMF71RoaioPtclLDpucZulWnAgVa9Zm1YREESEJC3wlG2tzdSf27Im6iE6
FJRfL2RNEQimjx+j2yJpVTnQ7eU5I+wKiFwyhkyGOkYuppPOazUIOsip8bsXTqMfBy60xIZMSMRp
h0BffrjldGd576AIOSzGo1xAvB/JTHEI+5Wrba8tGgRV9iI8cblIMaNDJ1mJWpZcA6RO5e26LXea
n7Utcc9I3s5E/tf95e1/7mxNNKlEsQkn4rjuRHlMhp3ItVhUwv7tprxLIx4h166PlQ+7bsq161MB
4OJcBWWDMRkqT/kEnL8tAvAOUpiiCE2nXLsu/u0+V2o//+lxNSf+2EYaE5jYsq9P5egJ/ZDrdl5T
DJebn891famYWu2ve5oRBChsftgaOtVJPu//2+2EzGGFks+SujYiiuvzy+fr+/6tcWd9y1AJL10p
XjOtLU7UcjUb2gPimi/ZAuFUD5JbDJ0ZA08je7GtfN+VoXY74u1bgXIh8JIp3iEJ225dpPSnCod+
Xt1n3ZZ4qrsoCe9xywDuAsCLLhbSlZ2Xm8Ykdn7uoXybuCV2tRtkN27eNjsFsjcZTWwOoQaMVKF9
rkTWtBur0YTxajwT+GzuwX1Dk7cCHSzlaAFGtHs/LhoNcIZrAKon6VFtHp2ZvoeZ+P3QZOeEBui5
ApS2VuF1dxoRecvY0n1sVOD4mKkZFs3NeebtrUJVJ0vW851uKc/zcPzCRHw5D1iGznLNbXQGCaXH
lVbcoIlFYbgIg4OEXkn8627hoi1nw56bXarRWCuMfU027Xmxvsa5XdwkcQmYe2ZO0KYqOEigWG5H
/1ntaIIaNmHUWUDrTSw0ahdtElqHpK61VTSCg8kupqLc6MxUoDnUxkkP7zIubHxHPCHTeS4vItKQ
synw2TB/quFdcF7mHk2ojGfwZyMIO2xNbWZTB3KqnGl6RoVhip8dvaluFtclrDRABu6ZxffIs3Sy
bUh38GgGuZF5ks4giGlA55gZLhm6hpKkXKyUMYF2hL13SfzaeHCRQ7dUzyqRv2e5JhfGOKtnz0Ix
qWf4ijC67qj9KAZ/AvArermR96pmr9hRmUFr8pdvCaG9j3vSIWfB+Y7F1Tw7VtMci7DbKmKrF0cK
8wsBrxTWy7/2gU2EGNuu2mF8qApGvcmSo3MSd5dr7jCGu8TShUtSnxk4dud+7G3fyhfj7I2dAfU2
eVk8U682IXZkmBCOuEnebo8V3cjObyJ6IOi4VtRsx21I/N3BqphRCkujoqJPcCwFRik/krOu5spZ
rmUh1nvMwQXd7Oomzs9OFxOE21tKvTEspdhmWf2y9PqxAaeA7mGEZ5YO6dnWs/RsON3Xxth7Jq1y
uTdU5gbCOnlZ0IaSs/PXPeXd5cJxT4ndP1HoTHe90A8bQ+5tzJkrcSz+WATVdmtXfIedOOjlQhOR
jIsGvH5uKyaCVnJaovHXQsGuBwVAbH+uKgqNbmbtBFQoy7O8oRcPKZOegM/f7ihX5bPJ2+WmoxKb
a6SG9vky1xuuryr3XTe9robj3TPkve67vmhltAIT+WIkdGpWTYRVQt4oF1VoMwUwvd1v7+/6ivIu
8jlr+c6zgcpZQC8AFjMfduSA88xE3V/vJ9f+eHt/bMq7/PE25GvI+w1gbbK+vmnQ7e1DM1O57obM
Cqr0Me2dsztGsEtwD8CJiIu7koKzb1TGa5mZyiVpAFqHVH62jNJjBAYR6RpRivCxXS4kLhPgOX1X
G0QCSwo/aWqsflNYmXYsM10/U3y8C63F9hnVR3O33IbJS0u4SEbNYqs36Xedce7WtT2PkxQzXbN0
CS/l12mG1GMrrNNibhm9ucUemAwK0KVFDjZOy9GMdRX0eMURrJPJ0rtfg2JWb+w+e42Y1+ypbjAd
NSYMGq6jH3gTHUx2hoOWl+CF1e7CZYafFhRvuTq7L0P0raJZVzWTdktbL2+Gxlea4b4YhHSpIzgF
O2m/Xtyh2aZF+jVS0P8t4zKezZpC0tgbJGG33+kQmgdR6dgOCSqIbkqIKhi+khx9l2Nk3EE3INmz
BdP6wjzNOmUzUHH+RlvO56SPoLFeKe5YnmoQ0QpNdPyugATKZOZMlLs0ACZirubwxLgf3jUm6QXq
C+g0892qEFHX6ngo+Ak+6CX5w8ocgRsNG1ThamltqrG9nRp2FWU3Ug1G9WK2SKWwUa91NGJj3b51
qkUDeGZisZjGLq5el8QKH/M23RNVT4hV092MmCVXpQnBtdbjndNMt8oQXIaZgg4/ZfOY+ctkpkzB
4Ox3dnOvet22SeNq2w9K4QdZMJ6sBUFcfKt0drtPVNJ9PdM+T+68bMoS3YuV99Wle0sC2z2Pw1w9
dR5IXcqXh3JIyAUmyh34XG/tIgWE1X9xdx5LjiPblv2Vtp7jGrTDBz2hZlCHyMjMCSxSQWvp+Pq3
wLy3oyrqvSrraVua0UgGySQhHO7n7L22URbuxe5YLhWZDcmrmTY0b51HIw42ed0SKVe4p0EbjJOv
+9u4zKyHFFLWKvVD71BFw0+T0OYtN9aaebbajS3dWWpnyUJIiG1+ZiKE87tmAU5Q2zMhKdZ+qOF2
H9Raz9AxxYKOfmj31YIaGdQihYveG0ghyTOqHB0mXKcrzV2h4l926CUX3S5wRc9JdLphUeQbtqkK
YO5r/bAJU81Zd+nwjVXfIh7daZ14jrmvMm+fGG77uy33/63f0aFB94eO3+qtfftfP/M2atX5Lfv5
f/7361vDajZoi/xPlsffb/uP5dFw/yXxEjOgYql1HJvW678btoZp/0v8G9xF5/A/dkdJr9a0PRq4
/7eN+x88l/MvzHeGJbEeCRvb2v9br/bPTUDbc+iOGtKgmWzoDFr2xyZpMVWd1nTuLdGdaJXXido3
bbBvAx3ufJfl68xylrZHjaeVRrJ1GSdyXSesdxY3NCUaClnLXZx2+klLk19/2JL/Te/UnHuj7/7I
+7eT0pBC1zkbDdP54EYmM9hORdjayNIZcabCPmFQrhatpzn7KDVuhe0/OkYxZxjG3UoVGrFgrmHs
uoBEZJF5EdN3kBc+6i5AxfGR/G9JXLDgumwM4aXzCaHJIKZPTLGswv/2D19/3nh/+fqYUnXPcyGt
OR/snTW2t6EuDDBUJJx/qacCMe8UV8tElKQYTrZJvnMor6G+6Kzhiwp04hsM85C5IjxaoR0dTfpg
FUnEZ0EGjqfhFfRa40WW9T4qNG+VZ362iSAM7fu+eTSF2Rz8wFgUfhaDotLFMdPS2z/8pnmT//k3
iVl0oKNAkByDH3+TSb8ql3Fq3TjQ823dEBuPxCXY6EOw70wgwCI0nGPC8bEpE8/b+UWlPThGqI4j
wMNt5IH0HlV1gHi0kXFlnG3vGQoyOeRxYj+6pARjVTMwqTET/vuvftcd/OWrc+7AwkNxJD562/My
p1FdwnQzSg8TvRY/KmM7ZGR0pFlEvGHQE+A9UbaMVHJCaz9+LZslJYqN42hEf0QIw9HpRNsxgN1k
deQDDMkQbYeQZF9+woFA5RNF1wiUAstKs87Di6dZuHEH/RDaslkJgYEsjhKJ1k6kG46NbuHaId1i
7JIckg0B5Jkp16y9KMUMYbipIOdttaEsdsK6OEEBeN4uyH7wp/BW+ixRZ7xop0ljXynQYqErT/cb
SD+id1FS0sLANwNUdqyivRPB4zDgctm+jqErKNRXScoyUX/Ra68V3SnWUCcwVIzbRveJVYgh91OP
6y/3e0PSX5O4TSiDac2jZZrFmQrgvjCwBlTmSg44FAc3QUgN8bceE2OtGXa7UHGNXrbR69WglT+U
O8p9FjWfufrBXKccdQuNkuUJgXt/v79nT/hfDlUXF7nj4iJG9PLB0O8NHuIqEZo3zeyOvehQV3t1
vfXn/vo8Z2KOdqYz6O0L1byEkWOt4ZlMaDpRdU6mb5CDXW47CKhGwtI47YzboJH9McsSJPOGqZYn
Eo/l6z987T8jGOZBT5iEHUsXxwPfXH4YNVyNYsjo1MZtcjRopm74GCTuBQxYRg5q5m2qnAiSyg+4
oAsvP9m4RyKSJhv5pmMrObiURz08QLsBiz24Ykkjnjwtq6JVrcIu2v7918Ve/5etbBme5Qkc4wwL
H8foXso8qZLRuGW+V111aimeSr5GQ3qke0aWGArUVZx7D1SCjnhEkqMRxC9R4rX7v/8iMzfg4+62
6FoJG4GTh2P1w6UMY2HLpYm91OX9U5UY9rF+TcPYRVoBz1zXuk9Z/wW7q/0UTckpMCFM4kEzL/dN
iQNrE+EpPNd5S1aB6pbBUtNjk1SgvFzUjeGsolg7snNIh8rzXT9mYm9G/SOUweKcg+AefAOovz8n
+IhKP2parjBgp5/jJNR+MyP+R/GO+d8cIpal20wpYGpafxnJTJuyDagi/daM0Xe7m5dwEDUQMVti
lcbOo2qSX27h3TQNOlrpj+lXWrknQ/VE6hCPvinjlvhqb6r3oTAP1MR15P8g1iaZa6tKwyT89/vG
/euFXAgmF1wz+AfLeN53f9AaGWWs00ftzVvdtN7KzKJ+yyC9nUT3vVStuECbBN6SsmAGBsVsVOjF
IQMws28sc9UlzpW2/+zVHb87Xk9MEnpeoPDFV1tHRs0FeGAItZJ9aMaXYbI0Ql16a+/Zr24beFA7
LFxWRQjzm/8BeYL1EErXXtGdCDc1hTSggCI7dpnKjjrhKDIoDsIcHxPd9I5t0su1F9fGDrIvqRT9
JmdBdqZDteeq4F3icWpXem5ec7Qwv7SYDOGoNG5aJx6sGF1UERtPhgysl2zUCA41C/vBYflk5dl4
8l1Le8jCem3PPwqAX7/5++3+QeN1H0sE7Rw2A8IzyYDy5+0ep4HfeUoaNylLSJhi6h9VOBWHSdD0
dzV3fNTQGS8j5hdHpSYKm4Pau4Wi/6dl9S7TbX/ToSCaPNa7OdEYnYVQ1R6rZawHPYU8wta9Qh3K
4KXrmyX9R7kpq45aptVFdKSZG+bKfgpyvCJ9HF8SLXefPY/wttw8TFZnnryi1BeVogloJiRbD/hF
vCJ96qvJWs78viwkqGzkOrgYYkE6oZNImip19w9H6AeZ3u8tBQYXWaXN9nI+0i200ex617eN21jm
r3YVRECkws9JyoHYgMJceS78fX+oq6UfZdnBUYS+dngNEnssD/Au8RGV6pRbQv2DjtH9OIt0QaLY
HgsHHa2eh3j0z/swawMTqB2xIRTnigPdnOYqHfggMnnxK8071oICnMYyVCMiY2VQrSLkEquR55ba
8n740q/sd9SFSfA0wcnXHq3PqOv1o/LlaTLJ0gt8uN+UBLWN3SZ4uZoJ6UYXos7DYtHZ+uNgvQ4u
10VtQCUwla69S0T7RkV92MN0o7wWbbPUqdaFnVNVTMutqia5CCtEwTZyPAe2/gLtF0kSs+4qi8oV
Ko9u0UaS4C5RoOGxE9iuASx2CyUWYFJrZRmGOifJW5yo7hh1GPQZmpl7FMzVzU8JSRSb3iONl1Z1
tpHBUC9DaQfLJjChJxQoMiyaYCuRR+k/jb/S/jMMxfZYLuEmFAhtbdMWrvdhQJu8RArkisENaUtx
zrSJqCYtFUsnh4BCAIzjVD/IDG83lGu9PUXkB2nl4TNwDGIxnDloUXzzxjo5O+CJ7YUpJlQFZcW0
0aA7KGqPIORWtRsnAAURu9/SJmBtE5OBruSgn4sm2nRtklx140vbVsZj4o8vbe/qp664xpIFf6+R
BZu2+jaM6+9RR9zDYtTHhec42M56033KWu0hoQ2GVYb0nNxej300bjxOacwsUXfKFT+px7zjFzHM
Zkz+cBX1+NDFSAvH9FFEKcGKIbMkyOA71yNtxoMaUFJuAFWqCHWvQdBmhEssm1wMtBCS8fj7ntnd
xoygDn+0cA76/tEg41VPxuTiADbIipnDqMF1oJy2KmEFYNAghqv0RgO/D8zYafBvClR9d8xd9HJt
Fb8ag6h3MVbqscavPSW+TbNGcaSlU7NFZLFIKxFdgtCTiyou+62IG7HlY6EeNnGzIr2HxRg91UXi
jPFKL1S1GJn0nqv0s6oNY9/lLQIK5GBrd6SnQRjHUZbEQCNLaCTzARyq4w1vALDzuIvPyoOLPPrS
XVtj9n3qsIkAa+V3QlUe7e6oOXybdJl1QX2xohAmMpE2BE3gu0GVOatxYfiMhofQqf8Zm7AO9KE5
497Rty6QyVXdKfrnWnezB44edm9K61j8MGLN39ah0k7TUIH91ftz3Evr2rfxVyDEb7mXh/T7U/em
iDXlmmHgiXavdu1/ruNwukYFcFr4Tqva4ICIbSLMy6bYVYmbbpyi+WFTX92PAi9q3Xv6MyD3fdHo
04HdBhXXwxAklUEWjBUs0yY5RxoJE3E5zWGEaUnh0b2WnCq7kbrhCeQM0PutzMOjV3R4beGJyLqJ
T9iTwAG5FpGTPnYJ8hAaNGpyNWVdTayclx1MqdaUM6pl6nO9lRU14KkZspNfNqcuEvC6bW+8CQxM
q9LUqNvxs1wqOhcvJa8r88JyE0UhqV4OwnAxoMUYVOeuep9VWDDtEcwk5yH9VaScYMjT5c7Qq7Pk
O/tMuYqgGU/KImq5c+hgRSY1HdQwSKtkUnt4EN1D6/bdlhAL1KZJXV/CKWgudkoxeMJ/v45DPT3U
KfXawkERHhIyN3r6+Ik+DweGTnBBOWne66jx+/tpVzbAkuBc6tcUTOtVTWq4xnsnx9QRtWwk+Lq0
JzKEsZks82USwpgue/+hJYPgmIXuW+ejXHAECV7t6F6MtK+2aYHNllxXB5fTNGOArZLKuPyu0NWk
vUW8qadt+7jxhxWS4hQeT6OvR7ifmMgCxtqw/SnaeDzL+UaUAGgrRGIb1nbi4IMR2PZj+kNlAZE8
7dDuNdO/UmRfatVkPxd5c6prPzhFrmUsOln3OyOsP2VVYj65SJBCTU3nSMcG7VBHnYVPGoftt2ia
fihfE9tiQqxrtBL4YmkAd2KkNIDZHErnJSxZCyUTQXSZTU6lnMT1PpcJ4ujSjFp09gUxEKEf7oIy
A2uOSotsa4v5XV9RJG9iglubHluUEMvKRXjcFePXCrIlkrXwCUji2nfcZt1b02cnVNUmqwS5Bx3Z
LVUviufBvgDIgVpcGRfGqXDVlfGuMcljFGHjb2hhAdnNKI/Paj2jH+td2Gs/w9aw9l3tX2GdhjQm
O/vFMEwkQ0jARg/DpYpAAix+U6fe77J6rzFRjiYupN+8npnc8w7yMe8eovtfvFheGJVBhku8fk7u
Tfp6mvEGvx/DbIYYAGD/3W9VzSSfcKQzKxqxGeln/wZ3dTNW5H5TSwCSpbP/zYkaGWXXwjN/3NlR
tsW8yBV+u0ocgaJ/vhG0Ph78Erika/a7yojAFSCiCIe+35omrl/6fWtYYW+/nw6jY+iaybZs73gB
bjILZECHSpOKCebAdO72Z7aPfpuZLPkSCkDGDGq634QGtKY7lqlNw+9k8+CwTrGt+rJRa7PQ1WbI
05cAbkbtdvXW61G/yTxL13ejFw2SWV8fyhWoh+ggck6Wqe7x+07qyQwZqDMzS5kKPYDOdvbvALE7
RezDwwkk9WrSEMEI2cTrwQZC0Df5J1MbciYHID/uN9PstHp/WBO9tesxM79zvO5sq3fgVTDMwKv7
45g2dW1ohHuI/EIz6SlO7WCP9oOQmVRo24HBHsEqrNvQlCtaL0A83eLZsKmD9gGw6j5RVz2K65Xm
gaytCuKYcUuXtDCGGMO/7risaXuDRhwZsW01VWTeVyTO2C4Yl2rQV+kAtH2IizMhBwDdo00g/GSN
TPFtkM12GiIinIhpWXR94q580NHCJQ0kLPGxhgQ6NwpDW0Ps1WKoMjYU9YqHodZ/aVJ7k6QwRZqY
e1iscEE+7et4WBPIsxsbsoADOA6CKc7RSxQ2/iLcexXXfjB1FVqKt1yLNgPmwVU7IWNsZteIVvQI
3QAIs1ZPyWrSniC9QdpGrrlFx+6sMkP0S4C5B0pDu3xGxmGpRWoezer1O1WJy9deBtgs70/dGUv3
193v3Z97f+3v9/6Pf37/BGemS7U9SZYf/8/sjrF7/2/KCqW0VOPhD5+d3F9jVn26NXJBp14heXj/
cGDhcwup+lk3pTmt738oGJ4m9HUte2RirXf/hPtf3t93/yr3h0lAPwkR9MrAjrNyalqlaT5u4pgz
pIAbyNnHAskr2h9x7G+1kS4q87RpZUofaaPrR5CE55vJNGvcy7q1dOKWAV+R/Kt6ZDeGVy1HaZik
TSYsLx1oALqbeDAHelYcMMEhqJrfwzhyiZ4InYccxtFDMjgz8d2R+kZrw6fBm3Ws9z/fbzrWQVhj
Jc3GqrSXEtm5vbz/hasgtN44PtRxPG3vr7s/db+5P8yc3N5pDrCw+UPuzzsz4vd+r0zRuvR6TLTR
/EH3NzCTn4UCdB4yjE07B3xs7GntHk7Z9ODUXDwRMDUmMe9w+jNgaPHnYPCfHDJqf2OSfOT/E7oE
vLf4c5pp2dzNt/cn7jeDq5eYqmdiUFEyCesqi5jB2Yd6v5GzLfX94Z2QIxybQ/f9SZAmf3zN+/vu
r35/eL83Bg1hAY2H8G3QIZt0wqSIcIc0JTY0rXnO/owoOiJ/c7a5ymzMfhN87vfyykVO8/6kcsi5
/B8f3v/wzgC6P0SQ7SkSif7zsR8+4f4HpgMoL2G3r8KOWsfvV2dZIf99d7JGvsX7O5soabcOlxws
NIzypr8DU/ifL//+svf/VJvd2e8P7/c+vO7eDXt/7g8//P6XD28ZZKWtJ+skrfJaUz5tEULPP3Hs
hDULU+bNVPpT0z7dGUh+lmTZ7r5lyqTPs92ki0UzCybu++x9j94fSoS9aMXvlKzf9+9Pv7/0fu++
e1HyBxNFlvkNPbkYaonye9pacbTrdZN5/zBJNDJ4ICoW4t3dP6MGB+3OPCiOkxk3n8d5UJT3ocOt
WR0ZFRyLEfmbk+dgaWYs+B3lfb+pGw/H0ftjn+72UkMzsigNF0ry5LDCmD96/tBwNqg7phFQl/AP
qZYho9DqTaQjU7hv1ft+qZn4bsyqeC5Z1e392TFuzjt4al9SKF33Dfhh89+f+8MuKu+H6e+t/n7X
T8hyYWXVffW64LvQIrpYTlQcVDERQNJ55UJWIr91o49TURtW6eSMjwUsMaA/rLh0b4Oy1yMzs4RP
6Pvdcpx7mHYy4FvBPbMu27bZgpfOSdFgsRmbU32iBXEaK7N6da6a66PEym++4QR7RC77gAzJ5VQE
waILjW+YW+1zVejPztBHe7M9d+QGHWRm3ypkfTsKLd+iTdQ4CH4xxq1thmCueXSJmqpeF2blnqIu
fJ5qTTBFsJ/joYq3buV9KxisiF6J4bPgm1trEdf6MZJfqzo3zkU3wJm0LX+vK7K5/ZLSmKt/laHn
bnoznqArGF+cJJhIM40WnZmR2hO05QUf4qbucgw/uj9u8oEFvWarNxJQvuYa5oYopgKl6yye6DCZ
zA0kISINml8rEZgRSanbY8//PtEA3gwZcaV+0GB+aNazW4MMilscqE+OW4i9ysWP3M/wd4BuhsSB
OlDo8rHKg+gR7VC1Bdj/0iMLW9McTlfGbA+yFCnpMaS1N7OnYAZqNtg2UJUGToZLgDAfthhB3FVE
rnGsvzrKdrjEkqkdZSMeS+KaSJPqSDXLv8PZy099CSQpzWOQCN2VAak6kJYJwypKz3Hs9nskhjdb
6tlz1wcW0yL722gq/VNNEpLlFIdCEwJdhl6sPFNtO7cnjQaA7d73gvWgEi6FcSUfGouaAfvj+yQs
YpoId4oIfcn9MdnQHfqVFdQpEz1zIaHNVJAqSBcPGX2gI96N/JOXsBaznsem9t5ImNBwfnTmDpIc
2X/VsmzH7pi4DAqO0VRXs1G4VBtjmzaGhPzuLbxWI9ZP86c1KNRLr7pqJ4xRPUZhvSNNABmm092A
u1FCsXA2ISQBYowWkEMtZqEHaUTzxHmyAaYiYAQLkwcGSNtt197aLk5WXW97R/KhPgW9MPZ2Ee1R
wKdI/Kgh6k7prWo/yZZer5zDOGhfAXYn9k2NiTySk9Mt9CzsD5HxTdM0BE097QTVIKmzJ1BGvls5
e8t1tvLaA30h3ZPhojxLitgooTxcdTKIzmQffqJ/wwyWFfrGMIY1Z3dxhk6x0dUAsSWrc+CT4ikk
WuqYvU20nD+1EgGNelRR7t+MyP5qEeFzDUYfGpRSJ1p42dkRdy2Y3hP3N8KPKZpPWPqcJ7NKTqlZ
x0dSAL6jCpXEN4Uzcj4bYLHQR5J6S/5m3j17Wroe9Hhc51mCi64pPg2WV+5Zn+4RRejbyBqPva3o
X0T9vqRv4hZ5fYCoLNemGfPt2MDQYPDmp2p6QfNcPyekP/rmeE2sTYBF5OZlkBYLkq0jJ6VUTFcU
OCZTJBwb8aTGLWxTHbAVACMmm8EihHd59JDFb4uU/kGVoxSTEawpxxopa4JtTUidtJCeHNpJvo49
3iX0UhNgsW4iK4saodJx6Fm+bR2YR43LPDPjnVFZ5BCJpW9A/nCy+LMa+Oas9rWFU7eftWIQxKun
/kkT+U/V5p/DUmx4Sb6xTJ+jW+/KQzV23SPSgyezRrdHnkBHaGVp0W3RAOmIbzKdjHNeeucOedxe
Ce0L0lZUYCUqOhXiQrPciETtKTvSdv1u6sWzHJvnFjvSJijFrnCmU5yVnwutJsmtHre6T69Vjl/0
NjFWBVKadSxrfzW3Hw3rpx7vB/CQb8Zn08+nEzbpdV3vS9EZz5H6GgnLQmpmf4WK6e66uH8EgfPL
SeJ6N6b0TQg9L9MMPhNr2WfwfyA2hKr3mXr0okpf96PrLm03n56GngqjBXYqt1C6CVat+EpI8QXF
IsTRBOn3HFqQ1GaZuFOB4KTzIEDQ4QdXXq8fVKDvixCXoqNeJ7siaDZo2rPT5zEQs4q4dfGkwwQ9
BjkC7zEcIQL0AIt8VoBKE8E2ph4FKQ2hONENuZ5qJ8SZdtuVT2bjUdLCH0aOWbbCLtUds+lbMaj6
5lGu68zhiamcux7oHozpoD5bDalNVnpsrDh8Ilki3BpgLh8gNpfkAg7hi2b5WF51CmGTRP6Dm/fW
q++RadfftMatVqBo0EMmHLRUI3O6sRCMhBix2PbBQA0oKW+q5ZrmpU257OZGHydEveumW9/ir74/
41tBfbDG/GcSy3Tn2njAVeFu9RHInu2Qy9wwhzKnKFw1PicMpNNtVPL/wBkuT0E8dhv4spwXXZZQ
Gk7iF4U8sA6IzlJeFl8gUswhhBkdD1lzM+Joypz0oY7Ses0xsWxcE080Fwbhls2qbNUP12nPqjBI
JVDRGwBSsQ/yedjOqEWr3Ob8ZlLJ1KuWmxQv27JTiB46WHXMoa5EoGwfLKSZ+9FDwq33FYQ53dbg
ublEJ9u/ctUNn0onfkh0F8eyn0aPTYo7tImIwC3i6RrK5M0KVXECC6DjJbb0h/amCZqAbmVv4BRE
yGYDlvK2ADWQB9S7UZG2VEVNd48ucnihtMLhq6GUrx1rWViB/eC57jxXGt4ozqPUjVnCA2KXJzuW
iIcm2M1jMp7r4RaUX/gvp/3AVtgQ2vg5dGuCQfQ5HkvrGzr3llqSJdsSn1qDBcwh9hUJ0wvNqdEb
+2JhJMlrkLbYFFxzWoaD2WxqjEwrS6e3W/ohCcMNcSrMVD/bdvrSDzYzWEqs0q/alYoGl/nA+Jw4
uYm4zEaUDFN0rKl+Apgtl7FmCdBl6W6wlLelLExxBVqW7r7RvDPOuui2bEgrIy7ayglAcp3gZ1DT
mSvoM91GQt9k1YZHIa9j0Lsrk+yvIuBQBgHerxqD4Z8pDEeFmi7GZMUPkrXy0IrmMhkOkItg/BSx
aqaCTMSc73anIIBHVjkK6pmS5FPZOyuWP6JqTLd6z+naIiBaxwJnYNLWq1FZ5O3a4lW3fzGrS3eY
swTSapIPx678STPn0elM/YelRRSSpfvK1QvEohIrg8yGW5mKl3DKprcwcMHgxXOwuVUxZyTs7GAn
LkFyZqVtpcApqTmD3DcBhC1L/6RX+TcBLVhGzfDgR3AglD1plNn87jgFoTyWbnYxXGLrJ9Qja3KB
o12TsNKomUsfWYp3MhE3EuKZefnprvO7ZJsY3m2q8nqm1UdbHe84vbVyDswFqDaMsJ0xGFEWJjIr
zAYEEHHCQpnM0S8ySL96IWgaJ3Ur+Lj9CvV3cACHjJMwGXSy0Sq5HIij8/LMuzr5sCWvkrLNEB1o
Ce4oZVNXsacvFXbWQ8Vg0NCOWRkdZbjCIl8MbZv/UHXWY4xmZpk6brurNIDxhZuke5pVvHukYZcy
2Q9Ti8AXaR4RJVAvtkcdvmYpNH/R6m26bgVu5El615Ig4Qd4W1/ITCpXqcEFRdBUzcceOABz+oYL
H27Y8UflGASxbUpwqts4E0BLE3lFBXoxDYotRpXvE/LllhiaVlHmiGsVF19KIzlEXaltdcMETDoJ
XCd037bNwNdhWhWjiWj7fWhkj7GChQj2DHqy5v1iwmMdtLoBhC4h5o/GsHe5tl3QP+3ramBWQagr
JdzxzW1owNhaF704enLJ7OZhHH2mTS7S6qgmvjtpUeIXlsNJP8dMp+45D61s4SWEYSvxM2/8N7v4
EuEMeHRj/ZJ21hdgEfIiZPmay8R4aCEsAIxtFPPNgVS02HF2mtEdimQoZzg3CWU5vFe3YgXMhQW5
ZZ+d0WI9hPNnZk6bLvGsQnR47lOM2xq2BngBHkY9h9aX7j0mjL9AFhDYFy28FIV2DnFhttXL3twa
GC/XUzH9ojb+GIY5G6sQ7D7SbNzSVbspML4Ug39iekRAguVu6ziYzjq5FlE9XnHJiCD7UmEivZqY
sQnAqkp8rsWE2dpyF6VV++BsqeNb3aIwMPn4qr2q1utwfqN1t5/cKrVPRts6yzEwipMZ9jcC3ghj
c6OT9FO1LFFNbVID7DuGdkzkXri9yzODKMWfpoXphvF1Sb2kocnh1HSD8FkXIUlP9TwZT7Tx/K23
6N90cUDiBZfRLITNDJLqPKjmu+EV4At7l6DeYad7zbTvXAyubAVFC3jK+eRodT/GkcmuMN2VMwfu
FzLEbWhUvDex6fbTrFmMcNAgnTKn1G1s+ym0hpb815Fs9Z7W8QMMPMqNmfFICOqn0NOOdGkKnLc4
fRFqehQhrwiiSUKsuN7fbxLErqcqU69DIrodM7/sOGXOLvNwJtLPJ1KcNLV96gGMt1W2Y3nz3HgF
E4vPADCQSkrsGr5b+gA+KxZpA2uQe9upMCET4sk/xX716d+lgVSz9kEC8JcnR7xPBV12hdx0wktx
zFmPLGIWzquEi80uwRxOx3/HYNAdqia5VUliHIIYNDLe8YOyBDtcd7QT0ekTASimuzJG7dEe1E/W
181OU843c8zTVazl4W4IC/gOGgt3x/lMg8/be0koEeTqP4qpHNAG5dpGJ+by0HUhvhVZQiyHshE2
WjO3VvyVboLai0kYtXKbulBBDd6uU7m0hwoQi8yqPSVgjAMtD8MSc4RFDPuDJiQxX9DB101eEAZJ
42PLihjeJifXkrJNesgLfUYoT1c3zbTVLLTpaho4QOTBjUoYAugTUF+tm77b0YiwXp3ihz4xP1LF
cGxZje2Zh79yzDSHxnpsqWrckkSe4SqQBqPrGaYofbwqoM1ti2OSwzQCVWfbN0dqB+oL8LHj/JS2
1iYPMmvn6uT+sSQMN1MpmSL4HTGuVF4fzFjrln1KQKKBrGsT5BnJfXb02lBTPDk1WE4nwIJJgSsi
slXIbaj0ZIkOc9hqgnlmier3wIcp2+cUU5XauY2L2q3Gf67NBZK0bX6UUe/DTgmuZtBfwsiXn8bW
QKKc68aB6y7k1pIoyojVoo4w8CG3DaakqZ3tQKFZa0uk6OQc2CR+Up2ztKi2bQIgWFMloAkrBuil
Fq7Wmo+2in8WAz3WoMnHbeI73VFmAH4dGmXLvDV+aY1ukfWTYRaqq8tAhuPKjaKHiaN0OdZet8td
2ufJ3NwOfcIktWyXNEV4LGl50VwBUUJ/aCRxUA7XcIofXOozWjhchsZ9KUsNVISKNmDk2lUnYTeP
hjq1sZwBTkF3EkF60apaX7rzgiSonJjktw77YLgRfWL+GHqxILjXJOC3M18GhkTZutFzX7c0fntx
BiNafZVZv6ntFMOXDFiPm0+Vo0W7xEdFYUoLx5XVZbfOZUbS9gGM6NJfF3JqmJmXUOPT/Ir80tr7
NWdDSlwkkzESMVs3XgtqD0vUOvEKLeW8ZBi6qKbl2ZgI6ER/MscKUVRhrsE8+ru69G1qWTTOhxra
aKsrVuvzpCQ2jPghKFkj0L6k017WuypEfDlFM8DZGp4th9gSnzY/DQNswmOMF6NNHvwxbDam761s
s8Ne1BkdHQwsDE1rR/Tv9DfJDMqparZxUn7uk0R76BwzfiQI0END59k1CQ+zJcHzWLyQcepyvuK2
74Pgm4378kHGjwHDxRnL9K9MmRC+WJJ7CWSWJpTZWvUILpsuZ9yfMPbVLPWW9FG0TZ9GD0HcJEuR
D/HRUxfsYDnrRthXbkhgm9e8aHEOjhqn1p4WvIWaaYLK4MPu9Ap69k1mi4ekJTIhTTpzA5HSoOFk
bzijc4SSnKg1vTxfu5j5jIao7XUQ691BB/LkhKib0mvQjuG+nIfZQdlQn0RYQhWqnpJUeIjAT6Qy
ujt03vCzc3vzu76mN4+xZEZdl1Jd1MRyodbSeDPl/qsqa+jmJr53Oy2bizVcuRpFR60Rn+8lmFQM
9hLPubFLvlgFFkQxIQgqli2nG5RZmojEZzdB0m21+mdUOynl1MG+5n3/w8nc/+LuTJYbR7Jt+y9v
jjQ0DjgwZU9RFNVRIWkCkxQR6AGHo8fXvwVl1c2qtHfftZreQSqpoESKJOA4fs7ea58CrGnbJjVR
6mMBX8vRfXKb0iBS0UU2UU9UB1Xw0AfWdMyUZs/qjHCmM/Wbl/3g1Mm1KCN709AyXTv4h1elcimO
erookPSNfRya762Vphs/ykxktzC5C2fk2IlL72J35k0yid0462SvEHFvvLmcMa+H8IYkrm5GcMzB
HZU/2lZ+9fvkMRgjcYyiZNxiPUPkafbFzgwqsasKyMON7E6KIYJ5J6pwAgnq/OqQWNxahQsBO203
QYB6IjE1h1vgDeu0MAjezrjCwabrNnNCNkfdWWQ9+EuB0aNxbJR7jrO+OKVZeBlKc+fLyv0Y1Bkg
i3/rFPSRihT3iZvOPzNDRwvPj+NJz/WxSyDUWF3161sMH47+Z6m85seKXhVYHtcP9yYvchtzwl+8
AQSdfXXHcfg9O3A32DEhjhP9obc+KbiSSzvb9P30mJ8dv7rvoTXe5lXu7NIKeWrG2bym27wuhk6f
q8HHq26Vj/Rt7TVsI7mhmrpiNU1AvhmoBxLXv0Vw9CaU0qc6wiPRSZFsSSW1obcDHZgALN4U/sjo
Q0OdCr31ZBZokoA9hX1nMtkOmO0HUfw8MZJAqos+pKxIUq09d4OqmPhE07qdcyXOIbJoYPGDmJ6m
PFZHN9ZEzqYaqv3SeiSjG5d3e29nI116Y8oQgKavNZthAlOMlz5k/uKj+QSUoS5NsogXA2NjOww9
4dtGN0PwqGQqT99fckNwzDXFYy5DB+Wm+BWzR0U4jHpuNRjlx5TeUSVXt2XmjT+yBJh1GG9LKAYX
p8yCZyWCJyLmhlPUBFuvWdBtbkYzDrKFuc3i9oISrrnYyt8HoZmzxm9Nn7argclGBvnvOuhNCEwz
F7JGnZ2sME8MWdrjNGsKkipub1w0/1Zm3NZ5l1+TMc0e9Kfd1PsSiMGVq7N1W04xJPR6Lww7fTJR
1m8La2JkA4vgHFgapm3W7InO8BFx6BmKBIuFpR/ZohgHc1BYW8ldr2PmH6avk4P5c4wNsqt7VvvM
MZ7Klu/szt1MrRWcpyKDw5ZIJPcaRohlvyd152+tgqCNyq+JTPfp8iajDdvFQhZRjsAcwIzjaYFd
aNfEvYvkMKWY5N3YCg+knyEXmgp6S4UPJ4qw0w2bEQ/Sf/1EqNG4H6x418aOfCzltHdatHokmN8V
ZfbewnBYTb1qHktQ/CVYUmSnXXpSlesf05JGoZXg/q+NeF+NtnmJy+qFt0BtxUwJPjnWvRPz8qFn
UMuXRQEOA9x7V0qxcaiI92h0NdkDOxVjPQ9qoHVTbnwaQw9nx1fzTla63KnkBaLSeIhD4ABt6fU0
VpNzWGbxOsr79jb3wfCHY1fc6ewzqMgh9e3iI2U1JQRBb3D8RGeVtQOZv066c62U1chLqo07YuLA
juu8urB0aHX8IEQmvMkb49lRrbprItYtKRY4prY28RjMD3rsy/tw/F0ylN/2MbsLWj7TvQcc4zJm
gORk+apNRaIyljGkeSYymgRCkRmW7bkrFVgSl/0DgQPW0JMy2+Tu2QuyryKq82PlT8aFYf9TkDP6
oF2n78Zh5ZNLDRNJP3HNCVZTXchTY2/DBmKXgUsTXvQjfe/syTB+51Nb7ZkZ9muxbHUGld2OdEbO
uZmjxIkSjrY0iW+9zLmkoqougSXBKzXXP7+xe44LJNlrA6rJyROlPBkOglWjHMQ2EYI3mc3Zc2IP
HCSAjW6d1m1XfTephcIkD9+GC3uggrIbdpSMiqq9byJvTHFP1z0jKzsyqtthSn90A5080zLvKwZW
TQwGNR9rYy2VpelELcHQVE+8BFS/qXGQTcvnm7Le+26LwNaTezuZu7U0p5A9Os27MR3v3YgdZxQ+
6NgaL/wFVOj+tMsHO99mYTVu0fzuKz6sNTUN6ZJg+M7eXH/MRdrvxg4JB3w/byd09hYt64mUIRnG
rfEQNT1pKP1E8vMoiZrrJUwrUvPYVD/kpTOcmRsY+3qAtVQvY0fVcNkfSOMJBMixcqlYS8piJDHp
SnVcHGh2+Xjrp2BVtkDA+4bUBsOj+cR1uLYaNFmy3KZhc6rdDn6KQjbX9/jNeE1oEtt+73c05KLR
eukXMmY9fNHAzA6TmOJdOBT+2lJaErWAnN+xW+dWDdZJmXN6YZ+s2AokcM9iAjbJmqowi0Y0XFvX
eqah39Pppsd6cOUwPYtUpA+ABWkoE+tgyulpaFx+wkx8dGWwk9RSniWweGb7luYCRqPUYERSkQoc
6g5dDhaayYrtZ+nwSpHwFsLGXuPQ5h189ctzMnE0qIvvSoi7NOI2mZF47w4eRemNa9k5LQtT55+s
ZfEspNkdTD43g0wvrSYABqg7NjpNNLA+Sf+uOPWo+XDRwjAYMQatUFAHtwyxbiqgzvc9/Yy1N9Lq
bdoU8ilyC2aapHT7bbKZ2XDdgm/4EXrvY+S1L3xY12TwB+YVEMpcp0Nd4I3sO81Y4LC3r5CjPgW0
krvQ39tF0LB/ZgOkwoD6wyse5xhD8qj3JYb7NwKotkORPBX2UG6Nzmvv56o4ijol4STO19+TuSzn
VFfW4B9aC0CksBO4QjWp97ZIT3J67gQC9KnKAxbIfLqAX0Cg5Q1vru/wIgNIkZVzMNgp3ebi00CO
u4+6aMNQAphV08kNE8xoPeVefGork5XDysKXAoqWH+MeKS0YkqS2DttEL2x84DIoF0S0aSZHwbql
BdsOIOX74f45Qqx0ckW8KtIXSqd6g5g55YKszW3nzQc/dBiVGJ5ztMviilR6PEFvGU4Tk6KxcZ2b
bsjqs0awsg/8+VM6UXkybac4fd+qXFWehsx6iWqtdqFTzTcRaMeb71vj7OAMNSZ6SXlzlsR0eh5G
29ZFJ6CtcFrbNrIxP4lQTnfV44B9iEkyH3PZx8gS08BcVbLEr5AB+p90pNe1xMauI1+svnnJmvH9
t72sZLz6NKdfCLEutQi9t4b9ShxYb2qU3aOTJ+okhxrz+6BWyjPkyYHVin2FZmBTzWe7b4cHJ31H
lug+tSLbiykgi8zszHVxqlTTbazKtkmx+F0lxWtM5b9n/EBXF/U6F+VZ7qhtbxiZUX8VyU0Sja/C
JHTOiv1xA7WZTWSRfnzrI8YIOkQ4JPWZAPIIhKONuhzkG8prH1Jj3D/HQWrfGjErJW2oj44/JEWr
t0JN8dtqXRJgXE5jbXqLXqU99UK8FNb4iDyPEKm0+kqTudhbobGZbNciocs9i9CvwGHi3g1Et0kJ
MoMk3RPYIIxTEMKv66JsMyhsvKKi6nYACG9UQKKi61wjfO83lEnAe5ly0z3l6tCSbP+nRFbbd4ma
gH0saQelsUQqJHm7zjvSsBQ+ui36btJFC7onyUB0+lSSwyPVc5f79TbyWSVKM8R4znRqnRKCsM66
Ilo1Iw1zHZDoEw/EDwD7hgFOahqjvcp9gOiXo0+FPnVGAxlenYZYHZfVfh14KFISmdMbLacPpOH1
wXRvIkB/Z1pZlP22sU0a0776ufxV1OiiuG7uCyYvRdfUqN79BNclPd3ZBaBRToT7LfPFAQlCGdN4
rvuDM5jmwSg+MbpU+75KLjEN2RXOkubQNKDBvWGfdan8Gg5NpbcgXrrHytYXPx6g/oLw3QzgJneA
JbxVksHajDPQ1DHXn0vdt+dUYFsuqteClhpcSiFZX5Ra2Uq2uyFklycRTUwBEPlDkLf4Xjw57sYo
GFH0Ffl5LLuvMbXoS4bZ0ZnktbYYkdQyg9spCHaCbkZgkXJpqDKupJK2N54fWGc2KA9kHusb5eo3
oqzv7Kop7lsQW04yRGeiJ+6nLp5p1OZwAKsCPiAU0tYsTeZhzJ/Y/92geRzuDCHNo56bx28/QSus
ZwSe1bFtqYuESJ9SXfWHufReWiFzttZywqVi/HQHrhRFnNVbYwoC7DYDNj2mTmsvt5zbsm0/Il23
J7LqFwGp+6fx+X8ryARog4Nz8L9PnaCXWP0rwuQfv/DPzAnzD5cZHlQSMiQAtTtAUf6BMPHFH74F
QFkE4E1sEy7JXxwT6w8CkG0PUIT0+J+LL/gfHBPH/wP/nAkU2vkn4uQ/iG0X/24w5sCHE+Lbrist
x7cgp/zNjxcORtTHpeseyxjasy+mS4hYA35OQ5swcj8dDFOp/+n31iNLFBiFQGQb0lFe68AvObEE
RP8hCrda9MeaVVNp7g+cdN5lfn8Pn85dW8PIKEVipCEkfOMGFIAWtlTFCIsav7DXc4hW3SlYoahH
jnN6V7U2STc5BBLXfMsyM97KEkZa81xW8Hfm+FBYNqiBhkzNprP/B9zF3+Ap32+JTUaIy7tC2Da7
x3/3jQYd+eDWEIjjTAv+EGH8ZhNl3OUQqfcEze690qZd2dD05HpLWGF8sOfs3bBoIUAs2uiJV9oq
tNNdwNKWRtTjJj3GFI8iY6Od3xsEvgTe64Qy4X/w8lt8fPx1f8E6XOE7jutbwnM9U/oeauJ//+vD
2M6V1yX1MYzC16IOHarM4qEYPXNFqki1n2brUg4/yoTJ67QYJ2tJAqrQ/g82EsPe0ojriBHw1sOQ
12tJL5YmzwHPJAa+1CKNz93YTcKyWX/iH5UolKjjKiwTVUQjsXHzk5NjGyxQh1v2/JBYNZoTengY
kJuVCtkJo+jbqmo8TX30A579ORtEv4pH/9Xuo6tUrVjTvTyicMJl4R0tNmQnz7+nr+rS1gITDpr+
ClaiD+eD0dvHwiDfMfFnD0Xslp08EgkW6CwB9TiLT0aNNdTJ/msqUZv7aMz5vTUMG9+w9JYsaOy1
HpI2r/1pI69YLyG5fhqiG80jhJJ2cciF94O9Cz/X1AwJ2cLS31F1yzzENr7ajtU+JnfrEufdQdoS
4mofFLRmYVdGnXnLGJs2RAxxyjVp5AvvubRRq+uxIGWSBzGovUkvEg+iKL9o66Qre1hslmW+xhP4
kU3PqADEKhvFh7/kJUDwZsZ1TyvsJEwlMNh04SormhO9WQi46ds8e1sq+ZgIACyOjWBvkhTNuRaz
s8PRz3R+tveyLD9mwjLWID1Ncr1qxIP6lesRnyVE2nXdEa5XV3QvBBoUDXEUvta6aGmMuKmXrxOS
Uy+oDOq1ZSNBs26jqe4eMuMJ4EV2yLW9hdy2KmYYaTDzIJq3n8s4wI2hibUzGwQ8JoZXAKRHRwTM
uC93DHkfIr9Ecq6mt6K/araQ67wuX9Qk3nXbfMq8xlrZvTL2povUlj+bNHmwY7IjrCS5IJczeR/7
H16t3mZGyyKkFSIhus/GTO3TbVwRntSM5240xatMku1Y2eeaeRjMNhtLCkLQTCPnUrTu2GcXHD9d
RtacP61qMR3NuN7N7MwysC5T3+1jCJFQyvetkZKWR4hwpr+k/eAE/U0XFNfGCnMIkOOHYbnbuuto
i6bbWfOxgPCDnAR+D2PVGFX1yp/kezzJfGPE3dEtaLngaINgIn74mXzOM9KlwDCmKja38ZjCPk4j
81AKukTFdOmT6jH1mo/Kbt7Q2+5BrO9czqRVGXfvrX9ALcPTSQxIpX9oLAt2fxBaqyW1RwYhC6v3
PFd4XmT+2fj+b2gg7zqfGI85HyjMl7BhFnTG7etmDO6T3n1N+TytNL5kYXLKkD9T515H4Ll1H93D
lPkKXV5AKT7ENGjMiDBvy/DRT9U5DXCgm5TMaFgec6G3rcCLadkB9VHoIR0q+n0RWb9Kzjy6zWOw
IvLtigV455nI31OccZxDSbaCakri6hiSQmQyg5TVo2zzHRsEHqPNiWHwACGr3LlUpUcanrHikR8m
6d8nY/aQetNd4BhoOoINPCOKSbeLtjKn2gVsWOEWnpKMjIaoYvZUEX4XdsdUxw0CmU/bLW4pTZ+C
CaGCN41XRUbJZg5doOSDSXd7eV5cK+w7AaD20SGa0488k5vl/J4aOkWaU0kXyRG03tZJza1Fgizb
yLe+Zrw4A87P6XOt6hCcpkErorXuQ6AYyx1pIF+zYUYiiF62JcPTyzfNoMkbhLDn+P67PzoQVk+U
orIJmMrV/et8nGgArWqLnDcVLkLTcZsE5jquu4a+MgJAk/yJyoZGLj1dINBya0Y78XM4uBbgpu5o
2yyZccuYpLFIoBLDBSAyEGrrh+NuRapziP3yzpPVjyjQpyxxXzEOpqAfBVORD3p9yaZOCOFNQPqX
gd6WXUQidexvMAeyM+zYWHatfG403HoUp2uC9ZB7Br5H60r60AjgSynnhUbFIc/RE49EA+0c4Vxy
pV/CeLz3ZE83vJQvVoPCJ2tIOpXkF3bOTwf3YdXi9VtsiBr4xKovehJiuWsK6kd65rdl4HMNhOde
xM67PTJAVDjnUw3/MpgxKgqE0GNR9StmWyvsfwT0zP3vkbYWcwwEIcUng1riIHDWHRLPAxObcGlP
Rr2rnF7t7Mm9RK3wGNEXxyrvnkfakOCFJ9YXrj2TxWvOrC9AWrRhSTvF6Oqv2HC/ka7hbOjLfCii
ZnXcMXzr2LqBbWf3QdiOQGEYmudCwjS3MXitenyP6440qiCYxFlhAB0m/yl1R5yJ8rVYOmkd+XKb
91QlHwgGaES4zgf7I8ayoFwMG9mfGLu1Stpym2kJXMwucGtwKNIBup99XqDpRB5WV1YWWCNx0up7
QfxEbLbFihxGurDKaS+xjQ3bx1B99sqEMUIT/ZwxvNdjPxOKgbF7OeCNptFradEYRa1vupDnQWT8
SkyyiHOrMld4CLG0Qua3ILVHS3BC6yDTcZEQJ9FtHx7lmPdEFcl7EwkFgOLh55w4xCgj/Lcn+xrr
pmQQAaIB9vq6k/J58LiCRv6N3fZ3SK9ETAJjhfcuNPhrWbfCuf3IPW/eg6Xyzzs3T89DyNTcZ0tY
VQWpmPbt0IqnHPmMbLP2bXnr2hDFzvJ5DAhDorr7ORucxEVsvg6SjhhNYSy38kdkFU+FRC3XtRBt
K+tVahsjp0BhK/KffcmcU1Ftt4lbQW+D8p4b90PXvwNwnteQPVdDWF490M0oKIC81XX1wvR5Mzj5
HZvhYzd5j4Y9XFKl6RJkz5SfN0Y3PoeAuXBJoJINyau36LbyW7TJ3ev3q+PyuEbvviow7R6Xp3VQ
x9hZ8MT04VeTjhzzo3xRMnnoeYWeaLZDJuhd3XlTfTECzR8uhg29Odj9AYNDP9mNQZDfd/3n3BeK
8WTX7HF6BibhC55CxOE2w7EtJnnETe+s+6F4cJbgVJZ6CxY5tKgr4I63uZYIiAdiXA0xrp2cOb7t
EtJdDky9cMjeECuJjTYx0oPhUfkEutpBVdE7f062QhXtqUI2kUvbxoSwBAqUNupf27mxIO5udUHK
Qder20zkz1bLWIVYth7NofPlt6l1Ggi6AsAyMI0qrjbSEtI2CMyKYe2BowKXODd8jB1hwplJDsuS
qlnibU/3HWLT2wCZHnVJR/548CuJkJaVsxmtfRRpq2wYktvJnu0NAuMBLUpSEorF+GLqzEfkhlwI
o+ShLjJjnwWGsVIlTI2ePgmBVogzmyOeQiAJebNuQu1sFKCVzUjw19ZUJEzng3msJRIl4aK17Y15
VUZi4+VhcZZF/RTHkkbwTCJMH8cnHAnk42HpZTpS9CxpxIMCWM0PLWD8fIW6pNhUDfbidsDr3i9f
zO+w2//69vsOa/JOEKmRiC53DktUkVHCLPu+889fcO5zPY9URua/PsT3fXgXehQpxn3dCXUD6S/Y
TLXJtd3Zx9HsHeFAEZ7Zg/hA6Vqhw7GjiVqZA+b7i7085/cDfX+rRjhSKWOKekmkGr9Nld83MzNk
fxGqdeT7b+NiEET9GGKyQLsokVQdFQFHhTZgt0hAxMlYiqNEc7liAweDqi2fpMA5lk7hs3CJ0v5+
+OVhvm99P0VE0GS2+n7sfLH6+cIa0bSzMEVGVheHaUl+tQo682M93CZNJI+9HLZ1ESHrTa3yGGiT
AO+giwhf9QlfDpYdk+OqvWM0Bz8R84lDJr5ow4ovox9bTJulZB1oIIOr2lpHVpPexWGUb8fB1oBf
AkQ4IY6GkYvCGCJZklGUMwhAA0QFQzWX1/02GiZ3I1AibSxDuA8YBhNyZjBgRIL5wYStHhAozNsE
9VdRQUapQqCltGLLdZMhFIXOtvX66p16pDqKKEhusTG9tEgTqBLLbZ3bKE6L+my2znxvFBQPPlTU
GDU1QGflAsXn+Rt3jMAGu2/0F75mPWfHoqBKbXR40xm7vMnVETGtWglDiccY0U8wdZiq3Jn4mYb1
oYTtDfqR6S1myPx95oLkpw68QtUjEFjWWQhhzraO9EMhhD7ZmI+21qCfhGWT/jezmTKLqdnRgbVO
Hq0OVPHRxcK5R46re2SPD0mtD9OHFpUU0rcOxqYsP5moInYJ0IdyAWuMomQ+QCWW1lFzxVwA4coI
qC6lwUIR9/mrlNFDFTo4b7KUGPGkj56Hufzt1KzfAxYKa9QY41E83jBAeKN1Ou6Rvc1nDhEfOxsp
aIjlowMECGpM6Z+GpaPer0iWBcXZKponeflKF4bt3qLEAYhyn2G7oDUafbpVOx1VJT5zkI6nLOyz
7eg1eDzaBN412V53hsOsMYxGvels72aa6+nZ8JBbZCVR5aSuPLpB4D9HRlMejR4VXgXUll29dz9O
GoFVpuZ+1adUrGXq27dq+dKb4h7Haw9YyspIzm3tayK9+0wNBWD78dxMBlngQYgyw8oPvtM2J9JJ
rjl5kTfU5eEMgQRMa9ml5C0xvkly7xAzXY3ZmjxOmDVIKqLZPijxmnjIYhB59PhFHP8YjxGSCbr8
W9jaxKDXryHVCAotE6ajmwbHHCa0KLArqZo8QFEgzPEIRMJCeh8N5LEYTYdanXbvIW9suJzPVkPj
YRbe2avi6GJD9lhFuV3txz66SURZ7uIi/Nn2mXq0RlLOy17uwcGQ7WC5vGHW/NaD9ESpg7ffrOAh
ZYu0qTq5HLm6YUhnOlewfiSkuM5RDoiMZFz+CGcre5TwF0iXaE6DYgtqghdSkgOiX0B99O1PEV0Z
ktIsnGhtGQ537ki/xPfGh2QCqYjNqgEWkrlEeC0qBBdEQ9tA6rGxUJ1CbGU9KaKdBr0Udd2vNG8B
+47+W1g4L31AJYO+aa8Wl5HmyI3riFDmqNrM3UxIGDo61ceLp2emOFqyLxFDvcMN6x/rKNoaiO00
EquHdFJ3oVMgPC7BRBAdt44Xz1ppnJQ/8eqcIkUI8TKbcCWCtIAcn+Y3dEtpvbRypKGwArbansSQ
dadVlZT6wU2K+4SSxiI8CRGxNzXIOTqGcPFYgos1pgv1dLpDFbFEuOznrAsuJlJyrtW5sY3kdBdm
s32jUX5y2NgIedvAu3M9BlVCl9PehHEuAIFfXWN4bXvLPOsfKAKT5w4bXEaX4z5E5WuPFIyF6T6a
kdNQVeUCEpi1rRkuZZLqvNWMIzqPrNbCQYswAjXYNKP/MyqKCa5HV59Av2ykO+9shc2PXulORT6t
NU9cp6BoD73bL7NwXMR5GhyUyTRGt+Wtzq7aTs+yD6MtAIHwZjGntOpUVEBh5rw5MUowH+hZrvyG
g3OlJnAnWGOC4IbkqeDm+1aS3ILCIKC6xgTIDJWbI/GzdNS4OpJaS/LqYZj64pAGatqiGMJ1okdi
rHNjiRMHDovvTRk3eVz/JkJy2jamYd+k9IuZ/gbdNskmGA5IyByizJebiVoyt4HvE4B39EtiGS92
TkrY7E8t9QfnWtci+l84SSJgA98WKRFaLvibuCEpUeJgZIexOD74p+8vU4O8t6PVkbXVgGA2seeb
Xtr9P25mFdRek7h0E5L/zbR8+b5lE7XJPrAd/vF9O+XJxkxzhOOLf14A5sK4yK2SfTgVPurrGzx5
DvsdCFHLHV0S+etqxAKgl8IF9ahC3uwFoM8QS33/W/hduvx1t8e1fxs12TvLvLeGwyj/5Xe/H+D7
y1+/8LdvTQY+5JPrlLF+xB70r1+pmUJtotJEn/Bff8z3vZa/RJH/y01L0bJ14wj9xPIX/8s9f32P
DwJ+S0P27d9fwffP/O0pAh/kwhjFEIuX547r0IOSOC4AqH8+wd9+4//1KH/9CEboC/NhE/o1xyML
IcpRMea4iwGvrg2PKRoiaaisy9218Hnbh4AXmSIiixiDeQCZ2dTxRS64FJqnpK9+f+8v/zg2Ia27
MK+2IF7YvMGTIi6u77iKTpj4Sv+ZsLZqbS9HAOfVV0DLZ0sgWmUiobeqG8Ya3BFhL1yFGm6Qb+dP
AXySIhzrveEU8XTKcQ5CKwhcWgCqukmF+T6W81H3w8+4gKRmx2svIlvNVmBKyPOksOACObnQeeQi
CeKYSnLqdLe/CqbaK52ppySRv6EpXwK33kQOhiMr+iBHCplFDwIx9X4j62365B6PrslMH0mc8pIj
2+7XPlFkXbpoXQrn02tQjNLwaVemNj46i9c/S8CDszoY9fiVFQXCATWOG6IyAMAzKV7pdjo7lfE7
9CiAA+sJidM1zYbnuJ6Ih7D9++8JQhkmdHjz4csZ3E1UsTPybPVDC0L86OS6fn8BkXsAGtKbdIBM
PZAVDgQNJOo6dsaTjLMTicp7aBXvyySfphdzbGdNePtJumlIgRjzbMOmpf5LO4avHaHXUVQ+GRky
iIVEjN0sqxHeueJiu90LbnkI8A8ir1/Qmj8C3yOYSIh9mxg/GyCmm6BJLnY9PvnWfM2qfjxYgiE5
mJ/bVjcHZeibnNotY6R7o9oQU1owPRIS09/14W/MmpRFdUZOycAGGcreqoEPXEdOvkk8Ei9Z1ARp
dnqlxUywnMVuIMivo+OT+zjMO/+kKbbW8N2DTUAfIlhgrZI1CacM5X9k1I9tfZ0ywo9ttqYM0jLf
eZ+MYVeP4dHqwrvaHQ5BH5zbEpVj6yzl+Z3pp88CwPNKVsGTHDfpdK5dgRWhP9e+e/AIUg3a935o
BO1N4wtZz23Wk0lQReJFpS/KTn/AFNU0YTtn7ysyfDrMC1DJU6rX5NG37cXzqT4rAKOrAIVpz0IC
7QTD5tQ5cKIQz+L4QJ0z2DXu2jCYNrAvjWXkte4UQ4jCgdAmlDseUMWtoNuTW1JRyEfLRgbF3MI6
+KkN8mlnu6/WzcHJBRBUo2TkkGGCm1PeQDVgzg4m9oLs1FFEBuvpMTASE8+m/1N2+UVIDG72GGZY
egoOxvDB1qFaIdKM1rQUn3GHTVvphtekIgvLbF7YlB3ZS3irouezEwiyV5Fw7xOc8Bs1uiln+nyq
4vxXBdk1zp7QFv32B7Pe9pXCQJonK2fOFjia/Y7lwwPYOm7mTKVrwCsko+XlepYeiBKTOHhJ/97+
UeWapmQhaQTlCRMJSIsrc6wBZROefchwqmPMQzwAcl3N9WmQvG9BlL1OGD064nFoFJE6xlugSgNt
ePmec5Hb4VXKUNkUbFqQFFh3y38YnRJYkpwtE879rOX6ipP3mQOelcaLObR026+yDihERcuuzuky
6JmLY1XiXtZjvB5Ngt8TtKgVHEZaDCT6Dgry7Iz0TNvRXcGogKuZlFQI0S1p0JMXlBsIJ/Y2j7hy
50NJo/itod1zaqoMU5DvTLxa3NpV1gSMbweif7PXxbC3dQqE1Y6un8Jclmu8JxdQurSbjNdilAyo
Bs4raIvYxd7tKgj5e3kjrbRn/uUWd+xWmGqFT+jE3hs3+NL0Q/g0rHd/H+kRKWixxH2Nv1rmkDrL
HhOgXnIofbAW0XUZSDPtApZKZuIe8+5eD3Wy9RCsrAhQ7NdD7Y/rMKSktzIYNhKqwnoa0qPjY71D
sQuFqF1efiuTjV9TqWvHpZMn93kdsmMW7AdHx+MJMW1DTr1v4Wtse6/+suuYTB17ira1eWwYpOl8
iZ+zBTM/8bv32Q3X7sntjcu4NOzb5Ywsu2OZQ+e1u4UVEeLBDYwvO07J662+9NJPt+FFM/3Q1ens
o3Z3kfXhczSSvfQOAV4ZUh+nr5ozSNN2Niw0kgmtm3ZK3lDtIh7DEF46G+Q0d4PFeBfh9irjoDNp
nZre74yWwU4pRgd0ZLCTlofYncsDOye9LtjMwD/0K1wyJMNj62Oa1iUE3kFj36TZl5MjNXXzmY4g
eJ816OGHWftfGWuoMtyrxKVXzJwNtmVfjIJg4c4SH20DEZvzW6/bhr8pr3jTDQeDJ1YMIli7tVeS
GuGj9uNs591HVbSmREjr749CPDNYU+sw0LiIaqzlGKz0rgiMR5/Tkjjp1sL30XPYh8F+dALwzTA+
jF+aBFf6Bkx2OtcgfQkm56oY65csv+R4nYAmYE/GN4HNwz53XT2uRiW3WXcHh7QmOHYhQHfnwMT6
LFKKpJrUA5aE6M+shv+1Yhrb9xAs/Pdimrtfn/qjyT7+TVDz5y/9Q1ATuH84lhAC/prrmdAPebx/
ZgKZ4g+Y3y7ZFQhryP5A+/DPYCDnD9N0bIIhHAj1aGe465/BQOb/+Q8ENIQH/U1xYYKrMNH4LKoc
x0Px8jcJTe50BlO2GMN4L9pxitd1qM+YPAoc+RDQvm/99eU//7eIJDgEhAtr7f//MFrE/5e7M1ly
G9fS8Kt09J4OcCYXvdGcysHpKW3XhmGXbc4zwenp+wPkstJ5q6vjbm9EBgOgKCkpUSBw/sk4kMIh
iZdXK+uDfq+6VW5y+pmjY6uQ+tRB1HjTRcWbqCCXqAgVU9yajlhggW5P3ftkeqoDsM9qnXxcW3l6
YJqfSwONqudB2XYLea6q7mN5djBdyiBDbJwvUhJVWK9UQqnCoXIfjwJCyGqP6xGZ4fuInO4GlyJw
G+waDfvDIJNt2bOexpnI3nSKQjJ19XKOqvG+yManoOpuiqLzcI/qzA1ieRdKMtkRdqcMfg3QQ+bm
ZocfJoCa2MXlkx96X6YJ8YATofZSYV6woP2zKyaB6sP4XKIjUCQYXKnVeA0QaFLVK5nKVbwPWUIW
Y9YMJCRiPKuwZd7mNRqjKPDla1FH42FIV8HMGWx+ySpYoj0VzIOfBXJLBg/xSg32pFl8giotbxxj
/DE5CU6bMGVzkY0bKTFbifKiPCAKgKjK6twunmJVAvEDYq5x0q5t6M1zNeY7YhPSTYPTML5f1QOV
uBArD+yLUgwoquVblEwEAwTMWCChF4fVjcnBDJ7CuAy3tQfZc+zeV573bYiBex0hhvslFYjb6uKx
S9oEW5PDWlbcgO3w40jSAhiAy3jdHHu/fLM2wWcyqfutY2DIUMUtRQI5QpvtMD7FLORmzo176qw3
Nh4IsG3sP8e0XfbTzHWQms4f+KiD+k9MhArvSUw2qVeVYHokYIBIH7584iOSkdkO3xtY1UxWOnHX
F3OwyxxmILkSD8P9yBW81lBKFuGX0TM5+SYhhRTQqmNmvjPFn/WIICNzvxj4BB8KUTbMwhGAdHl7
F4ws6h1+kNy0mSrIIufbYyHVlKG3q4LM4JJO2n3qOa/XufLOpSshWLOYAGtEAkc1aJzwtoq9+qmq
/ebEqg1ofCT2DY3kjVfa+74tIQxDUbdW9+28mAHB9iwgiwT9trvwE5gheLag6p4/IQQHIdrKOoL7
6iHaFlbygK4AL/HCOJkebtz8qwk2Ev7Xoiu/AtDvaqelrur4b7Oh+C4ELoOJS/mw8faeu1C8cb5U
/orFdJ+6+9HCVn2iYL2sKN9nuAXDGwcP6K2R1buZwsUbk3s8qVh/MI/dC3P+uhbjZwIKu5ObE7iM
XfCXoCHHGiUsazD7Q9BE7laCWXGbb919Ntwa4dfZbN6p8RXCihPypbFSHKv7EHLUaZAeJikWE4oJ
l6tqjprbIUp/eHn5luFxv4ZxdqyxYt6nU8hi3hugYBG1Ou0dab+3quZ9l1fRyRAuXrk2brF64zN9
KJ2PaUmlMEutx6wjbm0wQqBxRDFuj02KKQNx9qxjFhnpI/j5ccJPBUaXuEUSQYITFjlzzW+CZCBW
1lXgbirSmuz8/VDKPzN+XTBrDgwABMagEcLXkvp2qTy3cJq01/QjpWsSXoZ+pbg/FVRHCsxji26H
XJei6sFl2bsR2bSQIYs6nxFljUfn3i7nhzmNuDSs9iSVRfYwP7Y4xm38uPdPfsn0xc8/UAQHKPUJ
Uk9D9z72g68E4Ex3nXuagzw7iaj3Yb0Eb2t8caB2gchPZMS7EnMm134tUmhQ2UjsYJxTyDVcCjDO
2i9v0nGqXketu8X8rMEhhiV59tmBllTCBNzGBoQwQZZVNqDFTpxmwtg9OvQBC1Zz/d5g4EBZZDr2
Mxoby3H+IAZn28v7DlcuZra7xsmbXbMgFUlKFwrARoKpbFPkBVsL2HrT50zI7S59a3pyy4QLhEB2
Luij8VU61BUwH7e2lgMmVkRpurNGSVk7CB+JPI9GIz4XNaFzeBMk6PagCxgL3uIzzi6jpGSSiAMC
1mFnS8feLhne4Py05lVOd5jBLPs8+2axpotc59ytlFtMr4LWUxvf22n8xIDEXjDCUJp3dVJ/a+rp
NTcDEpFhAWUJg27iFG9CgY40ru/CbCGpevqRWsp6s+y+Jx6MviHC8MEafizRIs99nrzPhr45jZKI
dzNeD4M3/MhmLN6MANpc4Dt3qdt8qlxznxP7wG2PRR+MU67yrJj3RhT8WAdKLxVOnlg4xjf9QF4a
Ts6lAcceNjGfbuG+Fr7hPRCPiAHCnNT3iWN+nWbrbbcsd0M8yZtkXCpoEYchjvtNaBVPJlTwc5Xb
43Go0FSjQHgMIBG0ojJQiaH3cIlvZeELRBeVUIqoFC14qAysePqg4Yc87WzyHPb1gHlEVH4P06qn
7gHPBDqzolXehpgz7atg/jww8z+CSBP6DKFA8tqxL380IWIMiyA+RJTEYffpm6V8IgxRJc0++g4I
vi+KGAMk74cLLnUIcLTH7WXcUYfgY3L9t7zksYX7RaVFZI+poEYD5/cun1rjbpTJrWhCzPPLJDw5
OaXC2jpycLrxmPXfBgPCPmYZdd/txka5tBVhgVsXNKdWUkcEpXiQC7lyjWl+b3EzUaHO28lr4Mu6
6XbMqh94J297lvrHgSnddnUJ9wix7Rh7bHD6ckStk7LK6KAaOd3YMbvoKLQZlJF7s2AR2I9bj4Et
LjE2imvjkOZdsXHTvcU/jKPB+Mg8EnLzrLxbKgzGbYbjfZ9OpwFLn2iIUOTXGMiTa/E9PlN+9E89
Ol+CXo3PVpalRy0ZZ65AybXAUmRECcnJ2MOunR3A/Lz9ahZqikckdWR4OekIyGr64PUyWNN2tUl7
ljGSX4XyScKPd1j+H5cY2MGey+MyEJTa82VtRoBnzM0aVvVZsylsgA8+vwxCePtdSgYMGxnszk9Z
3TGWwX1BzEaJCnhqbFkRObYBPdAv6/shgaSJv/ZGeoILaM6g9trld3+x0V+mkrEIEXD6reKbbFdr
YX5VTjf+kmICV4Tk7GFpdDf5nX0IXFBA17D4GVFnWNrFPU6Yu6JY9PdZllOL5H1xdaH8RSX7wGIM
lT+e9Tu4hpvanQVmVzZIT5sMuJeZHWENyduq6fI712isQ90zYXA8ec81wBykuGlXkbMMhDDZVOM3
v8+/rZn42mNhCfms2DYOvOAcr9sWR6P9ojSSXYZme+H+vnfd5QPRQtmJcNn5vovs9xh7wyGgiAip
Y+NG4zcHjxb8t0tIKTBLRtIANt2SHLmHTXv0t7esIf+0hth9HfrpvgzR+3mN8R6MvHnjZts0cnFt
N8E8KjTAMcwlLBbqXWZyI1/jBmu2oKJ2QlbNXY9wBXundtv2fkcIQApXZMGipZjK124lpqPro+5f
Jkx7EKr6B3CG8b0xu6/rrnvIiyQ+mbZTn4Sqy1Xc10RUH5IEC3GNIGe15+Cxa2HEYCDc8Vi7swQ3
+fHWrSRZg5mN7SU2kiP8QUwvbe5EFo+HMW+/C4zYbvvMbm91CzPD17YrzBvLoMhe+5PKdZkWZgsU
T+J6+mgsJcb8+XLnuNJ9wCum2LrpgJZ7kTcTt02sw8lxysRo7JmkP8xlDqpKcAPVoxD6ns1UzqoT
sTWoxC+mpFo6QkaYKPZlzhKduFHcdb0/4NK7pKc+Wt8syklozlFFTnhazf5gw8Vu1/Mw+m/xWq12
YerkN1HWiqcysB8z09nO5jLscyvG+STz94sJkWcR9q1s5uy+jQJgfe4YZn2HEk48zm2Cd+6S3Enb
+wwJLN4IJ1LeRfX7tl+D27Jp37kg2BCXfQrpb3sRrI8rtmz7di3bQ0CW6T5E0n1MLawsSWjGzjPA
NQZ7lneiJF4mYmVxqEbKfoUwPw7oq5m5bToMMR8mMlgQA9zF0URIT8DktK5a5glqs8JZv2xe7Avy
4k9AMAUM+uO5CUZui7GM4hKQMMeFTu0VCAPKmvGsaaoZBC2azqKoctixv/pjmaY3nqXWDxZyy7FE
MFxV8Y9MrCzXVmrQZ72pyxiBvT1at3Frf8HSRRV8HLJVjLbvzmFYqiakVNBM1R9ahGj2igsClGQs
C1CLOdxrT6mb7LrExy1APaA3qd3uDHIcTihHcb5lIHdPboYHy1xiC1Uot/jSiWBE6eZYxgH1qP5j
ovy1td32dTMp73ndXQzjTeu43UH2kdjKmFQvT4VV6NfQG8HAzgKE8qB6h+tm7Cjpm2Ni7LSNt341
jO/Jx9HN684Q74LaEstxVGwkodhIzLVQd+pmF5LEE5t3FydzbVp+cSq/+pcDYMyHJTFeQ1Guzyw8
IMgPGPod8Vwgwgy0LJTg1V0Cj6whykNsTbzCWPHjN7tp42Y417geUZNL5C7BmvWsN4Y6He8ub3F1
IXGbGSOhJofcyvhW1FejW3Npr+Ye52Sbu/a5U3EptgpX0a1GuCNQyOx/kozge7ugjId0CnpYI9f6
tAQr6vVQnLgvwAqzrfacV5TpCHqhb3VGqyDgFYs5G2CSlJdBpa7oFpp1iWZb7iTkn3OvNrpVdIOz
B7WEf82hkdgNQ5mcU5WCoi8+3UqDlPMe0ThuzazI8cjllGPmOuZenzhfkroQkatkvp2DyHDGg7rU
ZOjOzWkqC7LETI/YHMhseuMiUzk3Ksdl6qPzJOLqqHdBe6l3IcvQTa74ByPggl1VzTlQV5CpWrqL
ixg2L7b85mIecICM/qYdbODqTF2ZmQCx+NlU/YXkB7IgSiKDFDstjA0GyV41dV9vdHc1wK0w4wor
Eh1ZhqdqDYYEAjOEMjpEKv/AYMmwTyIUufgWF4BcnIE+IX0u81tZm/m5tRVcjfIUeYOl0lkYECjH
WlV19KR3btu1P/uG32PVGhbdKXAyhhJIRnj04cay5MM5qweig9Qm54cCQIHuqFLXut7wm/7ZWoDc
KE7/6uuHhd4Zjvm0hwv95fo8T+Ri3ev+gFVc9+nFq629Xd704vvczJybRpgvTacNC0ZxADq9M0Mr
vSk7AjGeHTn2CHKxN+ESVBt94DhzH6Z6s2xjwSVhZSTxuV550j0iZ7mI1P7Q7j61kOARi9Drckpt
exEjU5lWGDuNAYU+q0cLUzh+RPoYQM3u/KLrmdUx9BhVpoBF6ub68rbdG7vcafLLZ6s/VqJG+7P+
qPVmUh/6tfvikKQmcmOsGNFd9VukzMRlWJuR2Btx5518Cp4ss50SxT2D50yQAfWzmGuwV6MLluZc
mbrZLtZ96mfeIZwf68UdbwKdu6FjFEJ1eQW6SRm33a0t94ShfmPob1OqL/9ZE71wCX7BSjpNxiOm
7wyS3MLZ1iHhI7lDCrRSSNveGOwbQ3zk1keA069/X3e1hlq39CZp2s8Qc+y9pcYjo4Fpil8ao/+1
j7mKOAYS8qw6M/QusJfVhhRHXJcsXGtcs9tZrpCXE9YPuj25xw01qN0UL6zwYLzolCV+QNi+6+aM
iciWmjZCbjX4lpCL0LbT0t057liBlmkmz0PxJZnM8WZ0Osm4zcbmrs/YpJqTaTzA1Xx5EarL0Yvl
z2vSpf52MDHSenZ96+aQUgrNJy+AMsYX3NhJfixM8/bZcfrKFoP5YLqGfXh28etjru/Rmo3AjLxR
dAfeN01ifk/VzAw2dYKf/6B+So+D5wpjwm82gSDyJtNxGJkKsUjVjzpRrRdd/YCd1/4lmvI/FkjB
GR9d6v8NpNynVfUdK8nfkZTLs/6SJoevlFpUeAEyBs/1LPcXkhL6rywbBSxIiWmLwA3BNP5CUsJX
NvZIXoD+xjOBVBA0/4Wk2K+cMLSs0LFNE+0sSMi/gayw5P1dykostk/yruOiZ7FN/pR2+Vn4sViw
wh/y2rwdsaYI12jrRUIs35idruttgsE84FyQkYhkGmGOhWAXrenyoXGxxPlRGKNTf2/MxCg+ONE6
x08DKTywD+YIa9EvplWJ/DvTTywh69mvkSbXIclBiNaWhFkA+oJ3VeRTku7zvPgELwl41p/QDZ+6
PC0w9etTLznMHq/6zcq70iB6Mguic4/I5W2UB4xheNr0JPOGStDX2lMY35Gn4HlQ9OoJmkRilO/d
Rk7puSN+CXOBkKL+MW9JE91k02ox7Jd58bVocseA+hhb2KH5DWqFghoshWOJXeZ6xNYs/zOGOoni
UYqCxX8ZYFUixYwGkvA1+8mRLhowv3VdXHlAiCgTIjrHjOXgBbVIeqjnrfIXwIAqTAfI+hUz6n5a
i8j8AnY9FTdxZ4Db9HlpoVGzCg/GfF7GwxFltr/NhgbhZFr6FX5CXk9e35Is2VeYk8zy5jDK87vG
hraqQp0ApZgOhT0QRk/hlQKIR3gAgakYX0JNQQMWjjaKZVGP/hlxMVRExyCuchZxYX9K7dyWH/ys
jfx38Ot9nAAHE+2hHJJvZp9GsFVbnDpZYBsFahR38FkyuvbwR+lIchyEJ+v7ggLEJvCX/AMOW+W2
bUwf0TAZpCgMcFkOt2NrjOfecV2CZ8CmIaOUQonR3cL4AJA7QDPuSfx+E9ZEt29zb6pwxF3SRpzj
YkyNH1XSB/1ODk4IGEY5r35MMz/I9mOGre+m7QMB6z6FGL9BeOORGuoj0iD/K8I1K3UJlvmBrAzG
ADW/gcJ8GAsUytlg8ATusRBN0aKVhXdrZL2Z7A0frvp2nSnzwdPAJf+bcFu4LEZVK3fjOFlgVwc4
i2Oe2UXRXqACc+8REbT2qS0bxzqICSOifoexbxrdRYkzLE/oqaLmJpT1hO1JSFXf2TZjWxj5vkmZ
I2FbMjhu/KbqbfCR0ZR7/HaTG0rKKVWjhbUbE4Gd13Ws58YY9xsBH8haZ/l6NYYPjtvDj8OSYAsp
dHhoW9O9w5Ut3AizTjF3Jq/B4b6D4+Ug9hIj3EPVIm5Zosj/iiuL935I/c9+JKwj99T0iG1hSBpQ
SWEKfj8/Vvj1pSgw57Kx0UfMTradKeKjM84OtIWp3c+t8spC4wIjw1n98woEeTfV8KrXEsc3rGo9
tNBASVESm+9I7EyORpaa58xOUFyjcDxGYpCYjsbxmZLl+1ESzA7lwX03khy44/5c7KzCIkJCuKyD
Mu9dzOwb0p6ago1hU79u7f6LdMP1G/P4+cDPDE7JNI2vWTlHJyz/8MCRw7yr5jl+XEqQzJmw3o2o
SRSo8Aj9QlIFvN9hgEeNfc0RagxGO6Uf5vdCwKvJfFTZhYn8KugM3KK8MT+ZcRKfCY+LMEU1Mipl
bXE0koB63tKb3Z3FOHsIAyxJy9YpIEtZ/n5tEOrij2B+8GI8Q3303yebqcHbEan9PRWe9dbwzHgX
FMg6Ig8WozPHKPUTqg3NSg2mX813C4wwelTpFpyTN6lffu0XKvTrVHqPpQeRZmwSb8dcCPZe7hGw
KpPsEIQr+mlgg2PhDuntOhXevkwr8cHlNDaZ5Ub3cK/L4zQuxZ7/v3qbNZlxXEQvjvnMZKxHfnlO
nApj+oWvn1ThbNqZwZI8DXWGomrIqr2UdsyVM5Ap1yzr3u28lLdza4RyExqLTTv47Y3HSvETgaD+
PihqME0/CB8EHup/NkFiMD/1u0NhUDKux8BAQYen2zAEC54tHbHmSsSwUlB+MwxYRNrulOxSqtnE
hRDKjNCY+nXHcO5WpdwrSTOawc719tRPzU2Jh+g26A2XwjlLNysB3ZAe86rFcuw9Rur5AZFE8JCm
YrqBuR9to34BAXDq+DBRdNz2ocU54iK2tWA/Y7pTWzioLtOfiWexArZXl9i3LHyN9Q9m2xGl8YF5
/25JyvQh7iBzVtCQjoxX4QbS+3KsumY5dbabHL1ZgqGwwELGVLmnRZJiUKE8eiBPhfwg2x0QryAc
ghXYHq1uDrbxijNXlskS29RwPUCkiLbmiqiv9mdWA+a4AmASwpOTtLRNSbLcWrkrX7vR2u1qF1ej
rikwbrB6B2arR+QRM/6tn8biUM34q4vJmw8yGjEIncD8R14LCMHFxs4nr6nuoY/6TdRgGzZ5d9Lo
1h0KTp9o5ZBcWt9ZDviRuvcm1m93QWwRAh+rEkUA1xhqU3cPyu/fjbmwTkXJ9d42khDJoGvw0owz
PGUBvqAR1Li+wj0NlfonlCU+9qYtj4z5RDL0wNaBSZwpQrPqEMVTf5NmrcXIyKM4YYRbV8LWW4eI
b9XEoDnEFX4v+/VzOHkg0gY1vaybwj1QHPbtkwRcLnDuSMO5BuBY5p03rMMxdUWyE2hcdl3MIQMy
uGM2QbOcweAPRuyiaktR3s7UCnalw8XU1G1049SBPDpzJLCgA5ky0RBSMq8nzCaBsqPB9o+ZC0BN
PCgqEnso8fki06jIV/fGgZW/T9FfbZMRu4ysdJCjNZ48J/hJkx0xEk2NDe1dvlRMnEK//OQyYQOy
MYaDwFfydV2OLbjfbKsrlGCSEtFwVOQmyLILZy+kkjenqCCoQvEZinzaWgYycBERCDB1Izf1YLnz
u/zdWrvE2Odxss1sp7uxE4zkqNAj4FlcZ9fNtrNLBYie5U3wDyPQeiqC9ib0rJylL6xZX8rpNaSB
brvmkAgYgZct+mTM8NxpfOiYnxJI4Lf7sGmSnbOO62GRBN8OA2XeqOxIhrBTHwFuQ+g0Btx7Y2SS
N1pQIvzIWHdlT95yLAPv5EgCJrIV+Y8LrrmZCmqg+I9a0JRb8zgTush5lD5ZO8G0I2m02sUKdfJM
MeybacZPEuLlHq658dDahGZ7kdkeA2OC25os1s4kRHMXRm7Izy7Ff92TLiaHiPdJvYd6jCE4AlHv
j3S1lWUtGnvDsZODFCjZnG6ddrFK2gtNcBOSBVBNi646+XHWnuqe2hfQGxRQtPYs9McJ+iev6Uco
uDuAod0cyeWmQHG2mVIv3qW560IoSRVPlhQWIZGYGeFIhhHzuVvpCP9d4PDrhGQRbfsxl5vQNeJD
3BXw6nBJ2TRZisGYYke4cKy2tUG1TlqDxH/PJNLJQBwSuyI+AF5+7BVp1o7N5cjtYtxahIdtACPE
Cc9mnHDzOgLVbZyvmWWhjh3AYKIoAwwYbXGUaNUhlcjosXfQn0OamE4+Lv/nFB/cbT0ozw0cG45i
Dou30+y6JwdskpxW+PNT5wzcM1aOQef61YykdU9ENfqwyYOvuqwRVoVDfD/MrnWHN0aGAorfhuOP
gqK3on0DcFRPXhYRnM7g9LmAvoXxNPYaNQ5j8J72JfqlZO+J2LPOfe8LRDJc1Gi6zRRTJD+X1fu4
JWfjMA0ERTIFEd5NQrELB6LCkOttF4A7gyguhO1IKEINTrhYUi6Qo6MpmSAz42kWRjfIP9tosv6z
V9a+Z3v/tLDe1kXdffn2m+XX5Tk/l9WmsF4Jxw5CXLv+WiD/IiiGr4RHdIcd4C5lo32/LqvNV8LE
bYpnUptTdmC/ltW29wqTLpainu+6to+E6t9ZVvNvvFhWB4SQ+GEY+oFlw6J0XjhEEfPXCIYkEMAO
uM9XNZpJVYlQhP9sXfbpOig08gbxkW7ro/7lMRTG6w4uQrt59rh6Pd3VmxofhjNe8NMhnsLHIZcO
c7SpeJOMGO3pqORLDHPf90jLUJ9copx1frLeXGKZLwd1VQYrTe/WTy2ULOt66LOXux5zfVi3ZgOe
dSenzwxnSMt0wUlt9HOv3clRJcVrX7deHHP5z3rDx14rnNPd9ZgKrAjaHwBvMRBX143HPqq6M5zK
7iwcLxfbKY8Gltpqr974Xv9bH/fFn4+siYAKQ6KpfrY+uBghmJrvdft64PXFrkdeDldv++wN/u7h
F/viqsZLMvfuEwGNmwhlvHD4Vwv1SrrFRO7eF62HKhy902znLYiyaupN9quluwgzeNiBA3Z5WFKY
2qxhD3dIffTXb/HFl6q71aJiuZmdQbxW5cJBVw47Vamk2t2itaKwSB0n3We62qgv0lqVIDtVjNQH
6n26dXmevqQtVco0qWnq63TR+/TDpap9qiKo7hWqMCpVifTZc3XTopbqqaKq7l1+HOo/0t3Li6ou
QvOZ+uykCrWIFanZ6qbepKqkK4svlSrxLpdqr6r+aiROh/6WquuoAvGiSsUalfJ1/Vg3B2rKuIjF
yHLLCtpRhQj1F4tO9jMaE74zpMSkf/kAt/pBDe/olsijo1V14qhBuEhVvmFwUvm+9u2utveFV322
Ztwg9EYDc7qlcTpTVdh1t1gJQMRVB8MWvp4gRqyiivLoafgxXQDNQJftqd9rxFLDmLGvsJxnTTt9
M7sgv/0ytztcx3lUI5gXXDNQeMGErQx+WY9eHLqH1hX3+nSqNeSNdDPQ4ENBaNwW0QhgjOVb5WtY
p/ABM+8E4h+K/fXf983M31kKeYCiUJ8bhU5qiFR39cZRD+hWjrdB0CfBwVV4weA3Cu5aHSA7FYZ5
RhYCxXYhFlR9CplCI3RLv5uQxnKaHYpnZjcj4U3nM/M87G0rQPB58vEqcuQ8neO0pem6Q75r8srd
FLnlAwaSDNekjbFZsh4nucv/hQU09DhCVqBCwXjS/5T+ThyD2Piot056l/6Grt9VhG6L7POCeM9i
AzP5qemrmJKE6mL135L0rqyDoxpnAWEBQhA9Gyt0NPLdp3BuWWwST5a19XjUeKl+TLcoX+8tpyjg
HwF0acj0gpPOzfgTu28TDPtYJX0L4JyD9ijI1NaIvQbqdb9as3cmFgMHjY8ao42fk25GGWCqbgV9
yYKsi+80lK5R0nyI0dRp3F1DpzGqzo03cUm7YfxJGEl/JlGnP+vWtRuo2G6Eez/0LiljbClm6Ic1
hdWNhiwpdkQHO17vSdtAaKpQzCQeMI/zajgiwcfGKRjvFT6sTza4EBV+9Wc4mxtrNsj+Uierz/By
mnYCaKdZCQhSLIppdxpXvZ7lC9zYGbFkx6fymBbQbIQzplt95vp0fY0cX/BjvaNuG8VCtk6Zwujl
7DOeW1lO1eHX9aqvDqXLgqmDYbJN0aPYXH7B6gIOQb0wyaIup3/UakM58qFN+OVp5D1TcPx1E684
DPtu+pNHQSgDGkYxPmqI+sqWeIZYa5KDayI2rYlt3l+i0a8QtQgwFTLalqy1lEKjN+K+3FhDs/PV
Na8ZJqWfw3WEnIf7+V+sk6ha/vCZwB8s6WYqQCK79Vi5UrrBjwW2EyELK2x8TQbQTAHd8oOYi7TK
u/kGppeJl9YGA1IqrAq7bspy5nIQbU+8MJuROt0mFHMJgGty/9Y8B01GufSdFk/lKqRyRUFx5zUU
Mzb669fwud6sBCcBOS9TsLEw9WDlpsxvNHiuAf8B/l6xwT4uJNiHOx5kE31x69a1O8Bo29dikvvA
hGqM0+dZb+LY/OiO6Uhllh+7UEOn3mDbVZ6v+3S3Xgn9U4Ze5eUY/fC1q59nZ3GC0ZZ3q3sOd2jc
LtRLX5p677PXuTQDc9p6A+MemaEGMeXtHfbnpBUu/FisfnZvRP+mtrxxJyXRF46Z2yzwcGSvXZSt
E5lBO6uB4VGoqeSgp0xmxajhqJ29burHGVRew2lFa6wkHRrinxRa3Gneg25eKQHNL1KBIZSJz5VK
oA/U3fGNLd30fH2m3qu7P/kHpElsGrBMpibqHqYRyusrkXvRbqyUsEs1QYkvD7M4ZT6jj9Qgp25p
pFN383LiS7j2//bhUs17L0fqJxUaPb2+5gvg9PLwi3e7IK76OW6Y1Ufihi+oq9717L+8HHh5Db/t
IlS+lPA7pcWvZzWI9BM3Pd0HLxh3cTSgjVb79Eb+aunuGijKj3qybl2fq7tybRNcHja648Q+N1bd
FK6HB6k+2HDU7VY3L3uvr3N9K+6IAufeAlfIX+93fXvduh787BWvr/XiX3zxlOtxM1mTN0F6guPS
nE1Fd9Gb9VfrRddekCRwg3dB4jjYUnQgrEPgFPzaOG7Z4Sy2fNO7BKFMxYZcj+eHvOjqA//PfTiK
5thQ5gKXPEW60vOF69vp513e5W8fl5TjcHZonZ//8a8T1f+7PoteD1K6eTkrdYx+uNOMoOupXo9x
zdi9GdtT2Ez2aUrbrf4E9UZ/eBMg2IpV4IS0NPfewR5ULFk5woRWk7xyHO+TuPQPF6aFmps945vo
nXpz2dlVJn5xLe5WLw+y1TMvL+mqpu7rZ1526r5YoOyb5NBNgY/lLxW3bTMJg4VsF8LMQJYkDCJv
2i6tNwGiZtIEO8qXbeP7W5jQLpNbRRKcnXV6Z879jhzDHkBWZJDSOsF4xc/BUXNJqeeSq55pJxjm
blHqkhpiinqPhaJzDlfhnHUroVZ+aTkptkMs9U+JYp/1anYR6llVVnnNNrStDjZzjFjeuDUtxv9S
T/GgXkOk0xw6RO9wudRG7/QMUm5GKu5Yx5pvrSQE6BDxjMNuEpzFPEA+VGRnnQojnRqbroGs2hhq
oCau6FaJUizLmDN0yrle29dP1J3OfWfjh1K7Xx0pftJYroQWvc9jhrCDD7DwWSMUMdZ2Aky1DW4U
iO8KzEBgJGafwGeDfalvx4G6E+tNv8IsquuPgiGYIUJ9Eq6ifOoPRrf0Rj9QNDH25SMxNsCB0/my
QcF1gnh7ID+IMXpQRJRsVcM13qR/NfVeUaUPi5OFlB+hyoaeGTJpTjnfuFvwz/n9YFON1vpp+hHd
QoqAIqc61x1Ut+um/L2rH9D70tbEFjYEA8BnbzzjszCevcyp+H6TCX8j9l0f0K1ZfVQEgQLiqNm8
/n5167oZ1TWgv3O9T3cHUxV9rv1La5VvsG+Th/yyWlAvqB/QT9bPw4jlYfAIXNAELc3agpVZna/d
C4kLv2xulKR/VudWu+ddD8VoB9BBYGv07KDCTo9pOuzR6ETHELvi/jQvciSUseCDt3z0O7XZsOr1
0n7HAgMfWR8m5Wg38k5viADa+oMMTr6YqV1jLAqVTm0IzpiYRGByPQpJNViNWS2wYvFsnCtNMZMe
jgpdVgH+Q9CG0TROZ3yQpjMU8ul87crVgQ597euWPkYfrbsNjkr/4TJwdNvUN/+BvfSl77/8mcj+
OwX237Tgl2f+LLV64avQ8gLzXwlMvv3KFR50fte3CWTgiGul1XoVUACFvRSASuMV/EwKbkJ7onAL
tcn2QtOhPvtvEJj83+usDjYmvoCt65quE1C1fZkjYC+ekTdGcxLd9IBVIJlPmMMkDVhcUGNeDedt
8+xDery4/P9XJctHnM6G/n/+++/e0RKqhExF2oKc9TthqqicyllRaZ6mfR/ZCBeD5oPl3U3OiDdL
hF3bP78d1erfowY4Qd4otIXjowQMVKH5GT8rHkji6Zq8OZnFwSnqamv4y1Oz5l/IAn/6t98K53jL
Qd7vcXbWC439SDpvWHfALUuf/8iL/Ad6zx+pvQ/y+Os/v9OL6rj61ngnF+KbzzXwL9/a4CVrnyje
dmSAuIZBizFIguN9zjD3/3x+msD2W1YD78VtwaEc72JZYKoP+PkH2IjSwV2FVPS8s7YgUU9Bi4Fn
QNSQAF/yWDFjF39jdqSg1Ut7wOv6wY7b/WpV9/981i88DPRZezD3YNpAtYP29/t/4o8lGW3h1JzC
kDDrPLrHDPPtEs9PCDCfoHq+7R3/e5TG/98n8DeXUADg4sGoIOYER4ff3xdv/BrEo+YSMvKbTAw3
LHo3wG9v22F+CzMpxcj2Di3WE5KzaFMb6ZcOr19c7fj9OFhuzoH3PvPy9//8aegP/l++GMcGovF9
x/Ne/nS9rpZMAyo4A06Pj2uBJhb12Qabl3wjguGbFPeyw2hgALXbwjjfDnXxZskhaTVyfBfgnbus
aNe8GHrmr1Hwb37gf/s1ub7F8OQLwfDy+8e1ygyiAHXtkyGRbkM/QqLKbHhZ/pe7M2luGwnT9F+Z
6DsmgASQACaiL9xJUZRELbZ1QVC2hH3f8ev7Sbq6y6WqccVc51AMWWVLIIjM/Jb3e96BBW6xIjD1
YDz1WymwFfj9rzbQdX5e7WyYf/5u9f9/eVhd17N6rUtLKrnm3aADmcHGylwEo7ZA5fEy6mrGMh53
g5RvUfSc1377L0/LPz4sv1zBp+1tSJBT9DlXMIcCUrAzvmBJcpmR+y2Zy/j4/fsVuvH3u+25rAye
S4cJUOF8ejgLP7PdrCizXaED7K4QlRXJx0BfdTHpPQirKttWmD+n0XPX+vaCiRoU3O5wJu7ftQhk
UGEyjMq/mdLpxvN5dkygsSPkhrLRX8ogWnpJfwr07myZ3bmI0SwWX0Y2OC+KL9JoTGTk48ucbry8
OJbBtgNaRw2Hn6P+fqfqdD2stKHYFpP5SEkBQYcgQ3aPQT7fkK0xqpbwl+y205lsP+Uz9h6ObfCs
2Et4FkhfWVBjP5zR++57IZehAWffoOYcmj2qSy+/dUJEBJplFKtqugwNcF/G2bXAPGAYuUcyy/Cy
LpFM5PetAwFMDyG7ZVmHgUKo8EXBbvLNTRPPL22F7qP5kXQ4Ijj6TWIGQMC9DcNz9PmHHtl9/JHZ
9MBF/KGeJ+HxCBs57yHKH0y7+e6qrVjdGVQgYhkKCKRDuXBG8V0Dh7nQ+/BDhtFWOM4tfUR/MfC+
jFHuhrF/StuOccxmVXM/r5tHK8cbNCoVM2slkOQpu1CJf7EQLS4EO97gUeIYpumsOuyT3l0GjTfn
zh36QKqFfYsJi8NzMMAFXhbGSCrq8LEUYw7rnwqrzwambj9o8I8hodBaaE92G3Ani+yjzpoNeMGP
1gluhQlSg2lXbRmHKF/68juKQ5R0vFVtYOuxZx0+Uw8U+n10SxOi3vBCf59Z6hkZpse+WHqHKjTu
yqIbFMOfFos7P0Cc44GdX7CdO6Oc3mWZjWC6598rftsDdvOcLmVw8WxuQe6jVY5+VP14Y+npRf0K
OoHncFAPGiO46vdFU/XawOPwtPRizvoNntkVQybOaSzlyUn0F23AvsTSPpIiuRhxdukd6Lrm+MI8
Nuac4cItAnjvAuxKbZxjt15ZesszhUns0g+6hyQr+OFmw4g7FHXYXT4A0OLY5xh8oC69sWSKTojw
YuaKljnTu1UZQZir4gtgdm3J6Xgng/7dReKGapEPq5Ye+rXkVLxjkmrc2w5VWJxxcQtujterdxC6
0JTrz+rcjaumWEQXUbqLuaouA46iw2QdvRbftNGA5IZLGHhu/UU9yoM6nGlfnjQy98XsA0o1+Gwi
TvstWsyl8PsXs47LTVMXzT6Jp2cDcu3RGrm2LkVAg8BaxTDSx8Kx0v2R5wNz0MCM766PY2UzBqkW
LgOe1QJL9a+mCB4cHIyXvqN0J2orwfjvA+Hbi5eyVtCvq5pcM7yYIecUevgUvVYFMH6eNpDw8Czy
wkvbE0fAsWRxesl2mh7JpuG5qm2rV0d92InlMPIIlQHDTUo8BSPiBd1RscLdSf/uz4s+ch70mfp3
53Rn/AFDmIglWmadn9HW+KiUyTNyrItWWbsqal+pnPYTa6DncTGC5OJq6KN0HW5vx5HlDYTAI728
BWP95vb6F7xuG1QDi8wBAaTeaKtxWQjtueUmvwpN79rnHFqBUjw1Lp647nQzTu2xnKlVQEJ1LET3
9Xij1xGDT55/q3fcG4+u1HbQ6YL167F2xCo3GYIcUvZtzQuijV2Pt7QLi9U0ihdJj5sec1Hyg6oF
Gv9paZes9FEJJmqDUgddGm9NzWOFgi5d+bcAeOwjqr10UbpuvwYa4hbWQAuxgSYUkiua1d5p2UWb
Uh2TBeY1ms6vlbr2xNqKtrHUNsyOukvRNrcgSZUDTg6to7QeQ1zTF9pYeuu0jJ/HAMitnVsQGlNu
XGro6xj/Bx5O7hVWXS84GQPSUQ/kNXiRXfyhjgM6CB92IGGscGvY4loQkjDr9B+Vrz9iwrjsdeNh
8L2bqYvxBO4LTGxoOP/8iKb2C55G2zELmFbkCeyyoVi5ZMDKpzfigcrj/GIYybQ2cHenZ5tspgpS
vM1jHY4Qt4upe0ei6YFUlY9V7k37wY9RMJn5JsqYzk6nUnmS+g3dtfq56rgjQRNt3Co7tp7mrOrK
eJMdvCV/poRpeEmLwSbmHlLpKNGwm0i/sBiWwOGmEVayjfWkC2dlEZWzWJYj9hu1GYCV5eJtjXVo
+ZghMFUA238uViUYfDHNu3hGjI2KesJm2MV5M/f2zNmYi7CtxlXmQBSJWIS1LG7h8IRYhxC2u9N7
5bYnQecIzwzdW/j9u9QRRWcVN0mp2rAiCpedO5aIgPllPZt5xcQ7S7hf2wkKwetnV6RqHc7tR269
NHV3N448Lm1Ww+DzxCUJMQ1OdGYqesy6wE3AX0n52B3HuPAPMcFtMBF3hh0u1BgeqZjIEuN3qFkk
SR6a0EmT6ErNdlmmdEew1Q3gAZNfhIO5sjJk0J2KZX0EMcvufdSx5gK4XOS8Kbyvz3krX/KRJRD6
3eOcDw9C7eW2PM068me7YYkGg/mVIZB2cd2C7A6aa2wgFi191jJyf862srFfRsd9v1pZm67+DOVe
X815jERxRqdRRJivpgNf8anAbHDHY0V6sLFKGjgYK61MK8AVFh1R23WYHQmI5kH+hBokWjs+qnwZ
UzVHjzev5omW7BwAPhAGK5zAoGMtr/JqtI/I/cJF/ijw/3jMK8mNKppbMbvfoU48GI47vMVAnsNE
HgImDl6DdadTYm614SkurGNPRWlH8s18zhB9dZtexxwtHo6aa2OAhErQLOg0Vv228svoNqiAwnv0
6JetwJLDSsMJQG3xPfIQTM1VnGxzba1HBuguNukpAhI4ps8RR+lKjzbOOFf7qcL2BSzNVq9miFUl
+J92zKNtk7lMlNSavpLgt7CfndZFIvd1aN7qjQDYy6iL83rNyS0e+yFP1m3nMFnhGxvM4utlitln
JNkybXFvj0woGjieJ7KNtrbm7sqwXFFhREabhtk6mtwXI5owFwX/U+FxtQyy7l43ev4yFBTE2cGN
lVXMC3bKQopRXtlOPRB+F8V+1f7QBnnqcpSco2g3kRkBWyyzGwbPlDI+OXu0i20QMQMYgVKFDPXI
BpboVKFLH1xzWDAC4GOQzoD8h+18b0eODx2fmA0Amm6ZFncUlY+ouSnlanXBoPZKd4m3GPv4ammM
GqGrIaQKEgItelPLyoTj0EnW/+RZuz5L3MVYhFuHYVl0z7YHpogJoCjhCOhFBzs5cgG+OTyX0xpg
aMPz5blbZ4rKhQ7TJ6BTxNAPkOcBQ71FHev2LsQGaqDIfwwNzO6noONEQqc+NdiTe/VdMoAntwvE
unkLrg+S/7pxJmhSff+tiVhp8wyXKu3pcZpuyjBZlGzR9O8ct9RXjsPs6ECbvMHpt2pwB/dAU2+H
zt4Vmu8va06YFVMByIZLHaKXZiyigMjP0Py3vgEf7XFTl9Tt+Qttu21tgKe2DD/M2jmwBtPt9aTD
cIok04qWrWyQy45YJcx4dGwD6gRsZ97Wz/OzqCyxndXUvAsnvfPw2OVU2I5asApGEd5iEoy5VfCc
AuXdTH3zllYaM2JBFq4ykbwWaeshwflaSdhEOtTjxGgIitqImR3wX24rn+jMRhuyNwnPsL8F+P/s
uXGxnJCOL8IoxDfLH1c6fDYMq9ydOwbKl4cw3ejMZW7wEGAWQPBuiJ6mhXdjkz4ssOF9yUXigzIj
TNcIk+1IMQHL9KIOzJ/VpXbGfWCZRMQ/ccHjw1q3oHN86W1xmJQLhlRBQeLQ/zWQUxZaxfkuiLMk
RjY97qb6kLAJYmq6vYatSYgpfYlYy2i+pC1idJ9sJu7bclNnw/3oyWapO95WM0au1OQDGjQ1kjsu
r/dkNt2nIi/u2ZO+AEs8XUPdNibNdEWL82YUvwiX4C0J2rMBT1G8I3JmIenVxYPrR6Rc+OIlTyHj
CjwfZK732wh1N23obzZ7B5ugz3RkkK9n096p/zzBm8a7/GNWHpM9uJd1kPp3GjY1Cy/nW+UA/ier
uo0gtEOX+RHg8rkyKlqhGsNJdX0MXTAsDKaUEZp3MBtg7jp+PtGF25HfZb62xiiThcs0jGZU61Tj
Y4xVstWpWkun7kLoMpwF2vzZb+K3udBf7LjWloGZXITF/R/mhoyTPE2TXnyo+MTaGA+BlIwEWRs3
VyGn+vE0O/Zj5soTzOgPeAVsS+26d6tT4aslZs8vNuc0wipQXnHZgLauHm2VhmBL8FQCdYWUnuIy
6DbzSjYFJh75UXOsbBNU7rj2o/zbZJ1sQX7p0NZNfHI90pXAJTVlVJ9wT4Gsf4ZUbf7gxOxzOckX
pkeY5jb+0ps5UFVaKlvvVbQ7DbQaFg7Gzyc06OCY1958A1thBZxvXNQZn7W6bGYKMIw0gmVvkC30
9BaEqd9JWg0rSYMEfdikg3x2HqPUAzHNSW1k/dnMPMBvobELzOFsDtNNVBMcI2S8RvYkaBv4LB/Y
2IzruOvPCT5aYLSCQwDNSRYdmWnT38xCvFw/gy6CQmPm8y7s1DWofTUvVG6h8mM9nL5Ycrp0WQdp
sI6mtet7xsIxsYK7ZslmOu9GRzvpNqGW1ClWoz+7GH3Kw6UuQjRQMVRqm8vsVgVT3CcCcZWsMh9x
09kMhXrYygEPxZr3KCvWBP5VD5WWHx1nukmTFq9SEz+i+aAx4QTgmL+hfrSqf9hB/zYUz5asl2B7
01XMM5Kb4b1HSc8Ucld07mvZg2IrjfFozAS7kxNdTJWiDwEhmf/lWn67XryhzpzS4nkV+M/rMYeU
EYmPVjL9X/AvNWZoqXp0eyrPKt8tFnPDA59E8uRn1FKM8cbNjIfRAKEamuOtydTUUrPvNIYmuPPP
asMAAfkVYUOis9s4o4FpgFnzkHJ7GDthQ0ubI4EGQTC5Hj3ahVk9XqvJFfwcjvpXzZUUzwTpZWJN
N+pcZjwBrHf+XvesaZXU9wUhe2fQrQApf7QsxtpkGy5bH1eYCgwOIYa3bsmEeYL5F4EJnCrY0iZb
XlftrKpjyCh/lC0Tcddn3gXwVP5caBt3PORd85qMJCBqoy0xI+5/1FV/VluJ+lTDudsBJL2MaXiJ
je9xniyDhrmYNM3ZZrS7yRS30NoZtMPRE0aoPPUNqycYx7PtPCVdCN96M+dUVWopMFs0937HljGr
e9L7D+M8flVvU2qqpsymWLY4wLgUMxVo71q47BgnL4haOUieBauDYTZ2GsvCPCnj5Lr2Bsy2cpiP
ghzu+2a1xOrnpdKaj7FMz5VXbGYGjbyQ5c+MGsk9NvdjhZhSNTAgdAWLGvvqWKfo1edfJxmjjU7J
O1TBhzHHj4lJ7aUcuOqw0fa0erYGQaKjHu3rS1Sr4hRz10ArKz3C6WgKdzKVJ9RoGXURGkw0LNZy
GO8Z9p7W18JC+JSCDl34wsUZaODBQxGgykgZM5E84AajcPiyENaHH11nGGpmEW9hqh4gL39WPExG
WfO6O/XYe/XUTqStcmueSgE4rtHkNmoozo3X8lm8jTwT1a7r3w5tyRtnV/e4ObHgbfIWx3p4o3i4
ruphnQIcQoVH4JcZmbLdub2uh9a3+AgxNiwiEqpJc1cykz+AcpILVUy1kwdugpEhIPeLKcXObWce
8evya5wn0+/JDVWq7TNGNJrpwaDG2BfkbBPeu0vBA63Se877vgo+ZMDGDZycqUnSIgl9vR66czqM
26kUJpg2FR+gT2TUDaCHiqhtqrDXTCtQpbJ0ZGfI6Zu3bcZEsDofabhAJGFdZxqnbkTRLbePg0a2
GofsBjIgess9iyHYgOIUBBJ+P48kCDw2Uip3uIoQ4ZQ70lNtiSc5tN8xBIvYk4N6TB1VU/TYyMrb
4plqhvmmTlJtZZAg62bxwMgotNO2B/nYnIQCPlZsr3383AYFKhr4BYvUTn/kdW+crrlnjnF0FLvh
CiMT7o2TPeMBchxinOwmv9OWaZsxl2c7F8fIiBhOgWmdrDH7uFZpNI03XeOmU5WI26XuulsbuYkd
crTllCavhx2hIjQ90JaRTWoMf8JjFJnwdHJ+OCEkBk+V5DJF2g9j993Fn3oFWYGTEnbctZJdllSj
a5N7h0MXZSdi5EWOK0qMBkhtJZPKe0uPHlJo5F+sUX50I3h+xUkuqCJEZvgRl/fZxBESz1SU5uJr
M7d3pUbq7RcJSRQc0QWKCMoJk8a0YwTpkpw5N3mqr2dbIgmjW0e+V42Goo9i9axKU8JmYeZm4hAx
3lFlWEDbyBD0dqs6wPCuISARdsyZ1WWXGrGuO21Cze1ur2u50QQ5ajnfXaO56xsl9JpWpW2xN5Pk
UZnNPPWhM32Jp6i27XF4egiM6gyu882jwYjXwK0x6d98m3C7pAmAHeCrE5UuU3ymT8nB+FkTkBbR
9VDtizxIl+qpH5NzlSQEX27KqqwY286nb5pPrIL352n2HgYnAH4YYtxuKvvRVgrIURi4GRQD/Vrs
ojw7MB8KCnzc625JUlCDpzadL5qVlyBJQVsFHZsbzn3Lysu+llV7CMpsk9a8LZdHy87TTQanNay+
g1ZmmMS+8/tir+nYeAcuHiOYCG+REx4bKyj3eeIgfJdxv2I44GYQkbgd9b57nPTsGRO4hZbhMpIA
BSw1DxnKeC49jAodynfLSAca3k0lYGMG7V6aeTOPNigzfDWL2ayOhpnGd0jd8SBIV90I3lfvqxMQ
LowtIf2BMmOcVXauuS6Dzl5WVQp02iBsiLvxrolMHUVrvgj7cN4w4EVRyff7XRAPT3Vnyn3GdPBA
uE16dMmZ2V/57rNtJRs7w3y5KbXXtvBUjTSId/C3mfXVky9ZlVgqqUuOBnN5W8vO7/OB2cela+tn
CTRq8+d4yHVaxJ7tah/3MSYSo3O4voAXcA7dtyLvDaZQTPnHi104hzaeCP91T6PQkZvgRqfyAZ6a
PFxfJKyMg83KwXqw2DdK22Wn+V3KZOcaCe91igT8G5bUdUi9WIbsNFdOHKI4feEnnmCuX282TZp+
vxqEdZn+LS9pKKTwFNZZCNIVEApWmuolSvxvXj15a2FW6Mrc8NeX6/fiksgjrJK3qMgXU1pMe+6m
dWizwTpcv/r0RzPEzgYDh0NUVPmNxUDFWnolldQ81g9/vpQDTA3DK0F0wGa0b6oxQraW1wQG5RoN
fQdPTg3Ph9VQ4XTMLmBGxyQwH7OB4Y/B6zajOY5rPYyOWTuJw/WlCxPzUINSWVCpDtd//o/Y5xel
CRUNQzONw/WFcr/4+VWXJLDfZvV/nEHVJnVhsVqj6l5NvHMK6OcmMfRzUcXBJskpDYY+o5557hwT
ET2bsq6OVos3+aBF2U5DsadI2ueiDZbZqJePuqyP/O/xJA3g+2aSxnsv7RkNjXIk9a6HGXJemw+2
oYmHKNRLbDowzfW8nKkiw242FhEBmw7oXJq/bssDpf5Iob26H/gd1z+haoVfpo/aavByd9t1XE4w
TOV5NrPyPFmWQ2mcOsX1ew5pWOt18t7C4yTRi4e5OlEUmzbOHH3DXDO9i1YjqaE0KQH1VPcZWLA4
iLjPTacxG3/90s4BwIxYPkqnwWeO2tzh+lWvPoVfvqfLZtMH1ld3QEWIK2y3GoTzTdMZQhwVhtTK
neAG+vKoBnJ69XL9auzDRwpn86IpOcGdRh8PgUw/Yhrt60QN8Fy/dX2BKfDHH8u6jRc4j2AigkvZ
XtBnENQkD3b4ygU+JD1PuSggkdipdZoevNbv6Tbx4k7Td44jZXeDo80ktsVQP9oaNgR1MUHLA1Cm
VrGjVmfL/NK2s+JjlTUBjx8m2Vrebqi4H+3J4DsigBvHZNS6HU9OVyc3tkk53Ky9miGyAJvzSsWn
9XpqDWiMaok3UQ0mFbut5RCBYbWihyt5rE8AQoFggEx2hZIVfrGNsFbcAh+JmflP/JBxjFA5cYbG
Nh3FKQR6QytR7Px2A4gBPaXZ3PB3JQFdjx5R/SjJ/Ncmzty7Lm7xJk0ZeojmsaAKrukEEfl38PqM
xG3/FIoWakYuABWC4k99iTkHyHGGzNaUIvCD9SPr4Ch97PWr64tv1X/8ERa3wPrF5eTs9pNTTttU
aSZDafFLlIbz+tX1e3bwjJ/qvKd67HHOjZTHwwjefFOi7hW+266FBk+hMZrXyeC2Rg5H9NTfl2H0
FVtETMiYdQ9LhKBG0D4LPCEP9rgIp0lf43aTUngYgqMf4UjemSNzEX55LD2bIp0M9hYpT57i/gVV
6A2Ty23sQMjVd2ExvnpV+cLAyhfomWAnJkTTxKVkviI+TIIQPpjMZztG0thFdcxOEt7pOTWMRtOo
e1ivusCypu+bHxVBeVunnYKQlusPk2myCKzbahhcew9GQK4NSLmDkeD85cAsTmBDek7zNbazt0a6
byQmCxt20oIJu7ex8i+TBVjCac55gKoVYiD9kHETaOFevQEdcxHiMiy2SYZMPDmJ9WIwUWwiuFej
vHhqQ1gH+FBhL7+J2JDrGC86v4IWbDon8MObpIZZkJrf6pkfUjOj5Y4cc0MXoUim1GjY2ZegDKBw
hO6T8II302nfzNyg7vUQJXKE4UoExyCIWM6gH3GrPs7mYa4EzThBv1dm9QYfI5JZENmwU6Ov7EK3
iR7WWLjSnnKqciu67l5UZbZ0x27a4Vq5gOcBprQHnjJEmmCUJlrSi8Oa/mHEYXpNNFsfZ0kFnFbU
Ryz68WeVx9K6VV7oN+pthCoRSOOn3qkZ+qOnjOfhtV/nQ21dxsUOk/AHQ2dA1CF9ulb0Yi/4UKWg
8ZpQ6VRYcFZetsI/MPeVLWN7eKk9+JG2jlULcgu9xTvONJc2iQ6e5pQF4ooCiVPfJ+iqcXe5RJ7+
iMbdpXZIzuxm7TLCGNTtqQvY1xISUoKOhm8apRdRudoC/oF3+L3exvpEe7NcTycrQNbE3LzA4ueT
vqiZ58DqGspXZmHv8olcpTT0cG1AeRvpkThl9kak55PGgIfIMuoTqtSEGngFzXPhhbG9boi6KVBE
8HNUZnC9lQFlRuS9qTnsA0E6S8ijysLNCQ9Pusw2yWXnk2+XIPj76UOaPARdTEyoO7uowHuaccxL
EUtj01TfpCsuapB1qQ2qdIDxCts1IX+8yjrtKJGx/P6mGErQ9RchmropaEgNBwwe+sfPurwA23OX
ksiuzoyXDjlRnZCyqkvC/eHWcIAj7QKvXo0o8Ve//93iH363oSMKtCwDARRQgr8Kvhqrt4F9lemu
VB1v7N6oQK5GI3yxKTNowj4VYjpL1CLTaLy4jsDBGvwzWRht0bPvBROpuL4gjqCl3N7WqbcfLUo+
v79K+TdRmKcbumN7rqt7pknT8K9XmdeY3zFNz2PjcpVhS4LoNs2wYBsmmZxUeS03kiVQGm8BJ++i
JGPVkHwoMUcU8Slm+HuiyHDx5cbKuBMXU+Vybor60ynyS1xnl5RSIc/ExhIEZUEcvhZNRHB7f5Ug
BrrK21U5sK2sU/U1VqaGuFD/odMgTfigESxXDja6oieRF0labmMOXLhIN4m6StcMBQAUWnFjnd6O
scX4gJ0uM7s/T1n4HuXD3TdPpmeVsFHnuch6OKc1JgPW+EWoImOEkbidE9+Gl2Km9Vib02M6hj9V
5t/H/xO8F/+gPjTMv4ljudm2IUxbOo4u/yZYLceo0EC2YGctEwYLdGuNRpXsV+lNarWTWY1SRWXl
/mqckuRTtopTKU5Gb22k8r/2XSrKrhMRGadlc5O3QMKbXttiBmJxCFPPAW/nZIzVUj+pvf5s+TSA
S2jpc+Nlm16fPzLY9GxubbGR1bS5FpuDkIqFCfwnCy9BoyGEA2CDKUl2UQ3FPKJIFg/s/TU5io5G
ZWFmRF2CgqgZi13pUH2jzADrnpobRyh+N/dDSGMqMXDAYeL8qzOTEdPTvmQCs/lo7pblxM5T+85r
2jpEher/hykv135rp72n8VBuqDloRluu8QT4jj2jKtdnmSBSYJp+iLahnl86QTsyA0IDjY2Wl56t
86DXoRg5qjUSMWEN+IxAj3oVFR+L0lwi6qNGkQsNA+/a9trztdZeasXJcpJ9WGrvoPhTapfMm0Lq
/mbgUBH51kxjJCHB0tGVNQAfa9q9TEgOWy0TclHFVbmhXYKxX1zuy4sw44mpRwSlSWq/2PxPOgSH
oBjerAGzUAnIyupuzdLZl0okICNaDbUnd9hzvQYQ5K+XWu2DInzH2PPc4bV6N8nUXRgdU0R9N76Y
PrYRI3Z/ydCClSia599vDcY/nCiGLaShMwlge7aaAfhVsRp0aEwsrUl2pnrL6jSAzzAQw3k/tPYm
d2KSVqY1UOREC79QzTvVMCuUks5SMqoK3u6/XJL5t/3c9DgkmFllFbG3frqkdpLYjERGtEvt4FuZ
xfeEz3tV+k4HcEX1tPeV4qwY+hclvcrc9OLr1RfTtf/l3vzD5m6CgOHumI6FJPKz9LyLut6XeRHt
2nAsUd6wqsBExE25RNmCjaonvtekav1sf5c1/RfAaLeNqm9IpR9DT7HEawqime8+MTb4JKxwWlMJ
85dgHf9Fiev9/aZZOnsOCnnPwGbisw6XANuiDT6EuzHBEhgr8g3KipXeN7HynFLNbNL6OZXO2uZj
u1E28ALHAUe36rXgH1KgPk5JNKy7yM3W6CecpVDVqIihate0ohV1VnOhNwjzis57gciC4EEfMpLH
vNAwpvGa/ZCMzxk0hJU+o4oVWR1Q4rBWnmZ7Lx65kNDPosaVOK3X15p4oEWcPvW8EwwyU+nDNXeg
sJZ+KaE57NIqBwbeReGGZYGvZRw8ywwga+adJCO6t14/w52hb4Fd8CqwSnmIa5aNWZU53sjGvIk8
7UtdNtgOI9/lCda/TiliXc3cqZrjVSqaU1NzPe0ppIGrc0aEIrzvJRvynOdwLdFGYT034U+v7T3d
vs+74MMu9G4rzR2mBzW8L5eCdjHGm0rWsJzn6lh5ZXlOJya0JKYe22xqx10dRe/tgO3IdaX8/8pj
Njw0+b/sBatLe/lf75xe7XS6ZO//+R/HooNLcMnZMH5+e//jP//jj3/13zxm93+7Bshh8Ml/AJn/
5DFjbGkR/rnCMziBCWP/Z5zJxNlSwItiW5F4UwL3+B9wlOAHUvullUWjQddNz/h/GWeCY/XXzctQ
i4+BKcN24DA49uchnGiqh66IjHqf230Dy7Lxtm49PVVzsqFUTwVJSG2dh4m3nepxCd0Oz/MUAmUF
+y2s5tswwXDKCQ2oe8nRNWyoktXt2Hb2Q+1nz3grYIY0cGRZroa4sW3gMNNG8EuOaUCP+8xgztxq
6X8UHZ5v9bcUBT4aW9Gz6WjVqqsxg62/uHcNVcKtQ3y0aADDlsXXVEbzJo/RtOedQX1Uw6fdZpcH
rHicvYES3myBAc2UyRVxtNtxGueQQPFIblZVdqlSi4akVT/VwGMZc+W9FnoLLBgA0cIyxDbo7YVf
0fY1cq17b50eu+ag3KWc32sHMXxaahOFDgf2e07TOuMHwNM8jNWEJoZmIQ2parwx8N9kwrv03OGu
npodSFw4e56prbF028Vy/NG430KjRpeFNR6e4ZJkrRAmmwhNSOo0cgl4E90NemuPfvYmAya5zCOG
JaAfzLtOUiAKSNpj13qdEtv8t/jw7w8IgwICa1bGiBwVJf71wI0nt6Z1XBI+mN6T3hq4AKmX1EUF
a8sGs7upw/g5xU6z46IstChsxn/czF9W1z/Eqp9mN3hWLYvBNNMiZ3Zhpn06aKFE6mOQJOX+2m6L
yvybaSwtdjWtuw9E9qx5+Xtk/TGH+X+PkD+FHOrXMnCIRtAAmq6O+L/egRnlG+NjMt03WnTUqwRP
rGfDn2kaxvW6bUW9naAJoxzEUrusMXzRcKfa+pCWeRtyXxXzy+/vg1Bp8y8Z5PWKLKxpDcmCdXVd
hfS/jO3EumiGLG/S/TWkiXMQqw2lBbye2u141SR0VIqkBWNXxskNXlnzRkuTQxgT5I7EMFRvvfce
+fFSytnYIovYXn+U9GmGm4LExY8ff3/Rn/OM60XbliGZwnMtZsM+fXpYWQ30lWIu2qs57Jpp18aA
q2hmOpSGpEFybkcrcyAjpzayRJNQLiJfxwARpuq6Fj8qOeVbE7ovrifFg8T/O4wqNGhgaUco5gUt
fJF4y7SCVF4Q8wJsTg69XzE+rE1vXtdgY6ZuhIh+jBpwZN8ukLuG4izcql13qff0L+9YPRifPiaP
3ikFEPh/lvEZyjcmASpL9L1Ypg97VE84NBGfILV7Dt1ZHE3PXUPRAmsirPhgWDOT/Jrh0wFFG17S
owM/iiao77MNlvPhQq/tTdRhLDmiixCj99RXkuKUf+r8pF/Lkk3AK7tylac+6jCjI7epkoNNc2GT
292lKsZ5V2sIozCHXwNcX0aBtbZwwvr92zY+TazyQdsUOBiyQ9jG6+fQLjXQPDItFO/b2nsqvG7g
ls93WBO/aZ3fbauPHJkcBXNtPTZTs4IaUK/rtdPgteg1dbDCW74Fqr/MmME9/f7azH+6Nq6PIJ3U
wbKuIfQvK6fG9sVsaxnvq4kR3gRUeFp8LVzEn1Ujn0oNO/pZA06sjgPR6zZyQItxRQn6GUTFkmIQ
9AqWeSdeGyd8s+YJAW4gH3gsIcT3FfLqFhc3ClwftqW7i1w8zd50sPMb17Xvq8Codwj79XVBCUJh
tu+buLdWGmNjpYEgOoqj18jy5b9Mgn7Omq4fiUNu7xkMPjoAKf+6YSR0LClDl/F+ln6xslNylGb2
lkw54to4Rw+MZK2svN0OrclQG3+YJ/AURhWewf9muzzq4n+p8RifzpWr0zfOEiRyrBFD/1wFsyJQ
wX3owYf3PdaqPt/plOq3dZbv89Sx9iE4gR1Z8w0QTSThTn2KnIHpoMz4tytRG88vy/Sn57gheByo
VFr257QpBhGvobiO9m3kL23rRxOO2h5dXLeJqMMsBftQMsFaV+6jAUJdsCsMkWYllDewtEuz/S/C
zmu5cWXZtl+ECHjzSoIk6ORtvyCkVjcKBY+C//ozoI571j4dN/Z6YchSFAigsjLnHNN7zn0z3ol+
cfcwQneVa/7La7T+7tt956JbjOtcVj7uJuvR/I/zFlWzwqEwcStRzk2AUeXUalloB9WLhvDnB/iC
JSEP0qP5hcj70xsWplBEW9w4aXFDQfmVSaAbfv2VwQR6RGG2xcCOcMQv7kwtT1CtmmCZArvckSww
nKWpPfc9gbzVbKor0v4hBH9CtnP9r0d/Xav+OvpGwI6MlcEzXf3vK3JgJ5gCuk2Puo06o+m6dYCF
dNH3k7BToOEshLClCYSrMxrKiryXu9iaCwgg7ONMD1IDAupMav9yzTh/VRvraWF6NgfcwjtuMnT6
v4d8SNyhWmIvPY4yOHjdLDdKVpK1fn4ifVxuJwknOc2WBz+2jPUAio3gcY+XGZ1BQRGasLB5JeTt
KdaOwNjCitSMo23OBpMGhZjNWAlu+a0+EPrnDdCVB/xmG19zozRP+ydr0uliLlL7wB58dKxBbfO5
+5pIfgJpZ/RbujWAAMzNWDnFfd9UYj8T0AcIDUl8Y+JKCBg0otftvuKhWM6EWt4gkDZuy4H3kS1r
49TdB8GC14nZa5nvqk7kUYBaDKIwmuVskWFX0cH8zpyPeSH3//127P1/bgIOJ/Nqxg1Yxt2/Gr2U
q/G4eJoW2ZQfiN9TVm9SgpeFfzzvHffOKob7OHBjmgJDuW8aQpMx0NV71yA/xUjMg2pp3wYZrDHP
tkJH0H6BxQ8OG35NW5W/KoaZe9dOXuM8UBHXM+j6gOxiYL32ZgzG9Oh36L/iLA6QN5IlPrT2ex0/
eXGo2DldKgeBcLsEb/DR3FC2JuDrMo6P82BV5EzA0hEmsySSvKmd1vvDdCY9F9Xp+HtUXhc6Iyi6
xAZ/5sIIxhNns39S7YdQ8+1Cg2jb+uwXLK/C6RckUZfhIUo10ZGK14rIarrI8FeivKsNIbmpP5yE
OX5Zzbe84g6nCJpErZInEBEnvwYQ/t/foL/Xci4CX+f819m5Uau6f79BuIU7GOEcJS0F0d2V6jaL
Sz2qJzrvM1xuCR2JlJdsg12KQmYqn0Dx0Tr10ao5BAbknnnNtCpHmGArGpOq2/3LK/yryPp+hazj
1Bumz+PfmwJmdJxEmkr/1MLNODwWcZKAzGNtZ75A4lqJUSKd92NcLSiUqH+SpvqB5R5p6Gzhl66T
yF68mX4vG7B/eXX0C/66u5GpBAeBrQPjjODvScbsK0fZk+Qsa00b3o0Owr0ff+TSIxZglezXE0pU
jYiWc1mkzPNkBOjO3PxZ9ESThP/9BVl/dvT/94a7BkRBMXHYSvHS/qrDc8zR5tCYBKBauRk6lsoe
MA4xbvWP5VBqb3xr34m0vCRpKg5F/YtkgPrDqt4NSdBFZVntzx7dgKaJIhqX1cdb/aKc6c8xzPMw
jd0cdrB1B7Bv2o2iAabKbXGbD1wVg7FgEM9fmAOQxCbQ6jPzvmu9lC0VV/WRt/IqJ/VV1ZW8uhKE
BDDUO9qBXOfJEJ88juReJBi5lmCwDm6bfrZSiMvkNOYmq8gOCOQ6vw5QREnvDisR83/aYtHQhrOy
/Z/o8s2h3Ngw7GxrCqKmTM59zlPJoFJ7x8b1JPXkIXAX/1hhlgZcbYOAjYv0VEtiwq1qmQ5iUL95
u5HbysHam7P/ZbV1ucuR0p2gv287XwdxIZYh0i2dqA4ESBXzy9ATtnwy/XcOtrha5fgQkwq790ax
hEyWsq3LBppFzjcubt05u5jx9kvs5fteEZIRlATUH9zEDH2zbs8sqLjAxuXempyNTW7Gzllmpktk
6hI/SucimWV6MKr83TO06ZySwcI8Gx0M2ybYTYP9XpS2Q6235kh6kGg197pMPoIHHyNzw+obIeFh
xepzspdFLA5VG7tvi3nIsAa1YpiPXWH+npfMfOhz+eEt80gfaNawotnzZkLL0dPdOmBZsMM3boI3
BQbmqyGdoxq7+CZffFzAJdGgchp5J/1hDyzAjKyYlJ4WZeKu9oJxN6HE3tpIHu5qs2iwCpYRKELj
wO7GPHQmV/VS9tpxsWUdWhpZn6LyXhImoOFclzdqnIjpdi25bUBEEaXqvqMmBiwBBfuELQ9v4ej/
FHbOkASrP+ZDKAlGg4qxkFP7xLa5QBuYefzmXCLuAp0dD5zLoqy6I/O6L/KqcDYTmYN4r8b+Xs5J
qKr6lubF1XYUaQmeOltTVkTBPD7buNA3FFVJ6AIdGBqjQ2tCMORgkrWd1+7ZDhRtoVG5Yau8g2m3
V13m4kp0BeM4mWHBK5ECYysjAstlX1wXU+Sm9r1pDd3eK+n5Z/1EnFfVa6GcUtjCMebeqWjuln79
E6538fJKv9cb4ywGto0EB/8putsy3sugX7DIFhipmBSSVorQwhPmsSJ1HMwReDdtofPWMpP0vd7c
tZ41HTxi0eA95K8xSeA7EA0ZmWNBepfnHbBHxfJl+S/V0KT3LT61TY8eaB9X+nANjNlgWsQFKcxn
U8OqbiqTVqAiPgN0KCMBIczNhCh2X7nqkMVJTM4LYfCQdPbgutjXTo9DObtXaqBaFnFE2345uJN9
i/YxuerFz0EfoZHbTKSmLEiu3vqiUxXcGrmHE7TCzqg8gxKMXfI+s5CPDWKNthJ2zV35ACg8uTHn
n25hhDORVtcMBRMyiwqxso3cWZPovvWyYtbUG8khXYYnu0DjXUl5IfvE3ukaS3mgi4gAh21euvpl
MKZr7I7ojEqh32tTHxrrP17hFDsYg4/LFdXpi1932S6Wy3NmmBfqRy2CAN7e+iYvLkvS+FV0y4u2
YEr2tMC4Lj5x3GIVk5jkWJFybL0w+xRQKcRwHix2uayGKcl6DHPxbCmnvLgWiiEvzezX0kzc0LJk
eZ5N2B2VpvR3MmG6jczcOxUs9oGtO8fJpz9h2CpCdgPe2SBw3pj8n9VoDWGZ2BoHo9O3NH0eWghs
j65m0+qYpXk2HPmjzrvkQKXWUUreYLPZUWiw9W+WN5v0mBDle5ijEova+Fcx0DXQ7eAL1I3aE5rU
HzFvDrcpVEBC8IL7AUUsZ9+EHKlDxuGUSUQ2nxGWs91wWUaOJ56KcWpv9YrgIzu1SvbjVn3IxqsX
3/JW5kdjbD89eHt0e436mPfchwYY1De0Sd4AFpHS1KnTiAfxWpT5OU8xQubNvSO4BqvWwgJHADD3
egb1rVTqhJcAT2l/sNrxo6zsl27Uy2smazMcWo+cLJuwzEwie3Hmm+9nnRQzSj314102je1ORyew
t40fhM5zrxqdEgu4fjDnFjl/qdfXRZlHi8l22GG710y3gD8QnIhs5xQfJogCxljua3FepGzvmxlh
uY9ecjFi49CBLWoLF+d/gpWlCFoXtxQarKVyH2qQHbeCdrjX+0SvQPU+jQveSHxHOhb+So+SBJaM
po87PHeU324QE1KYn3HHbnuHpiuianinZTNfCVp7zr2aGtoa3vL+oyto3rBjwbbhZzeTKBnUt7zB
aUE8QuG4W3pQ7Z77BUZGZMNUlZJIeudSuq68wG9uKddGE22hzdNkglWNRbApKusRM2tmG2ctmHdg
mtuj1KodGGH/ooaoRFWGhAmPDGfsMRfm2xJ4xkV4OnZPQWBx1+yMghIQu8uKr686tpF9FwVldq79
p0CweyB2+VRoysDXwXLLCNrZSOnjde0mbzfUA3qEom/POolULppKZvmI/Mu5tiJDYWwdM2QNweI/
Z1PwRZJ2eQ1scVoKmly9rHsk6skGVeWMwEe1Bw2rr55BDhmk47KP6beVm0y3uV0Gh4Ds9mL4rTpd
3mWL9pDbrdjhDdd2M4HTYZ6tQVhDhhyZjLZiWuQWucMRUHl1ID5XrTNPsYdzlG0MfayPgWxf/HT8
MWqvU+FOAItXVcy8RTHoPGbrwIP7+JGrgASlgMoQA9BzDXLbCLXS8yJl8bM43Y2LWex8P31Me9qM
XHKKRTeFYpYU61hnOVhjfXCz7kNPiY5gJYbBc4uBdtmw86Pt1O6xcjT72S9dutAMSJT7koxLtWtU
DP1zie89JGhZgdoQqjTumClm3jol+76rbyyvZ0xD7bRvDRvfqfNISR2aqTvi/ddwPRU+VuSlpw2T
f5I+XfafddJ624FmzKys98Sr2bPHZCfa2VNLawS0a08ouY0WlGXgOOZo+oYO+JMDkJ5JOM5dLaZs
M7NzqzObLhbvkKVLvdUXjDftXAYkEPUxOszUiSxTh42OSHpaxGbQh7B+HYc6Yz3N0rDOWZoJ+3wa
lzez74pdlvRpaFsVHuPMJtjcK7rd2Mxf9WiREZi7X4Zdv8iRCa0zqRg0igQvSDkR4w6Ys2qX+/p7
Kqx9kylsVq06yBRtCB1WlG2C3C5zuugB+tZl1N5sMPkpTk329gSUNv4B71lk57CNS1SNgiTUsC/N
doOU91mwgaOsILaasn0YNCQCov4kJuvsuYUiYHEZaMCIK6miciPdA7Fc3VY1TNZbGZzIqzy3jL7T
JVk2ctJus3IXLLWHsC7ZeF6RYqtuOOw9MqOpiO8Ak2zA10jiRvMxzBYDAw+d/w2r1y05fhNGvBmL
2sTGqRfeJV+bQUFtfqR9vdJU8i05spdWy3+a5Xxek1hdu+RqRLljgHHdULnddKQEsFy3OoyLz8zP
H1yveKzdNnKH+rmj3wDphyYHfHYATeVNm2H1Kgs9IqKTqHHaMps453IZG/kz68ywGEt6E/2zANkO
Ld42QivO2JpowdHNEOb8UFVR3hd+EAluBSGyCm59azdQHzCqt7V4RD0scF457ZURIJdEg6Z+Xtof
FEcs2QNOa1cEzy6JaWi2ysM/Se7fKRp+Gc9gbUtKlZWz+k/i+/enfx5WRi3IuHVZ+/5wjEHX+M7H
91O53xDy7x/8Exr//TPfn884Dte70Pn7sz8/aMBS3AeTfvnz6fdT/PNXxsxPlm0j4hjS38A9Z5Sk
tRa8FWsc/T/PbHaYl3b/+bSzIigvt8rVsVYCE+Ilf3/05zf//LH/eJYkgHyxyBwn40D6wPfLAFGC
oCqRSJ//99f/en3/8ZR//cxfB+7vQ/PnedanTfryOVA0o+bkmjhs1+1OL46OUsMtU+FokKgDRm/6
CPI+olbtV0QCyaq+wJTcev1hHujsL3oFa4g72l4qkjgTYxjvLMKBTVmMb4UAxpWlH0NWXvOWNqiq
HUT53b61EZm0nXgZu8nlVO/9nU7G4SZtkm4HTeAV92lw9bCON/oYH1WHV9BiQox9FE9LmdUKq9tw
B9mupbTSimMbixPWsvJSMXtHAH5x/aK4s1Bw4ovclRZbMDYgYueL2Ni4pv5biSB5kPpnO4L9MrPU
B0hlV5s4sKe9f1xK6nNtWj7aNL/PJrFLxmFr6BB73bTaNnT7oAVwN5X5dM2Rrx9zA6dxO+pniR2l
ndc5RFwphNeXTgBNBuweVcPibZs5Zyvld6hWvPYgbPeJLDrwJzOBpY6sdmhYBdl4d73ZN/AwSqhP
BDuMNdC1wIoSR9Mekl3Ljm2bVDaAc83zmHZx0FRM3C0ybyrV/C7XH1Na3WG7eD/9AQN9ZwVbSwFq
c8ejy6mz8cyvnJoNWTOrkSBh3ambnfQQKsu4uyKcsMAyaulhKvsWfWdK3TPAjiq0m2JqglvNPzbF
eKWv8QFR5YAKhxg+f9oUSBkB9ICT9LpnacX+RaCBTFuOHhHQ77UR3DlMkw6tRLfWFdp+GNdo2rEF
Hd/LlB5tdl9bcbXxksCLpni+s3NuqHaeoJCqkE62N2Pp5McyHpljWa/mgDHJHShEGrI0eLW00y2p
Li076lsfuknS3Hh6nF7s2QJywFkPNcVvDnFh44lRWTgtMwgGLzia3ED3SMHirTXrz5lZzFt/0dJo
Kaq9KBsmOavpIsvJsab3gLXVXxNGt4s7t0e/p+UhmGTOQRl6pXQ3Rc8aOGs9VC1dA1601ouu5uL2
mw0V5mYV45tOUoTK6Re28nJf6NZXPEtxALlmREbn+jfCyrYkjbI3l/kSmkRabOa+vuNfU9eCaULJ
XPlGk/DxU++XyhG4aDE+CjPtDST1Th9BRkK0uStrjG0AyDgyTXM00ulMtkcZ+k0iH73py9aVfuSX
YBRMZFaAPNjNlftjGJrx3HqfcnlslyWPmgXidGqp6+xv6yFtd0tCardtLh+OTSVZpuNtXsZPWWJ/
MUWyW49kLW8+Zo52ikXHiyzyOBo8H3u4TTIA1jgGurGDsn3NsGGxe5v6klPfSv2VehfTNWpu0br2
a+dow6Q5u8RGtRMtEwHd8ViIW5AMkIbOpl0ZO7l8ktHoo5PfWQUihtbMyj2xyq+mAtE35TSSGNM9
KZXdr+OBuR/JMPbcdG+l6inDi+Q4n7oliB2ftbt2QdciCtS5nkUU+rd+DINYt0uT4bbF9L7NQdLz
1tZG1DTOjxKrw963k2RjOKh3vRTNiDkSkmvV3ZuRiXPnGdOht5YvcKMw8uZHsx4PKLRjnJHkZ56g
vCi8YMZvTsBxO045NYS0XwxSumLqfMykNvYBhLr7wDKJs1zmKMZgj5+Ofg3G8NKiwc82WWCwxmNf
mjkwwk9qDEKf0zNZxafFzbVt2gWY09i/JGb7EJTEJXPDeMkdq9hn6UugY2AwwYkrPcYJL40rabeH
YTFPEDPootpEV83pkwauaMtMMQm9JtaY59jFof1yECu6lU8R6tBoKaVZoU+2vF1fDE+StoXVwA3Q
/Hu/0znRYnuCFmTv0gcFMHCfN9jzqjm/J6X9OjumvmNYAEbrq7Msc6e67lIkzWsAqHIjE9QA/Vg8
1YseH2Qh/VAb6YEHcefupgWrsKfle69aqGew4LU2zQSj27lYL5B8qeoOxVpy1fSbVJcvda2YTljj
R4xsYmPmqO4JB2Z0vSQvMrN/mTj292ptPS0LgsaShV/lpvdgdWJPVLs+kc7tNJ51UVwBotU+leT+
MHpvWluyYWnN6jp0IFMc58UzsH41P2ZdJxoW3CI3v/mI8PtOxyx5AMZ9WlbHEmV4AzKR2ZmI2/6g
lf6LSKb03OjFu0uh13S6uTd7FLfk2WF+mtwnfCOREROerrhCswUHkqtJwGSVTezwyH62YE5agbkl
2i908y5nQx9/CJuAPoziQ9Tn1TXtnR89Ddx90GWMPghmEPHbYBBljSn2lzvxsz1EOCJz0KjHwVbV
sqH+pi/sp5yZZCqBSDGRUCPIq6NVF1quHiI4LvuxV+V+wLobN+V2iYEfUeY3fk07L80w68fYXuAE
gEhsugfEvyWra/6k+r3maojduXuyVU0BZg3tMZemcW7FusVTsCi6qnuCZ7Rs/D4D5FE7A96gQT+k
NhU/S9VJV8EEzWhmP4jocyNLxO36kEeATX9DQz0iVPEOlCLclkcm24tq2UR0dr/V6SZu1g7VaMfF
PqhYOGHCnCcJWTcZ0I8PiLOLDTfO1XMclhlCPCdLn2MamWS2kSBtptOdac9PaFppClvpuK90unnc
vkeyXrUGlJaXWCdNiRxXeRW1btDtnMJ2NtkgwmG9SPUgznf8xTmWxYF5a0q/DceVn0SZFAUHVpbb
3tCoaWYz3ekEk+wKhw4IzQrilMEMMKa7NMmvMs3tcGk9fydNsHP0hB4kuQCH3gCm5U0EEVvlF33x
vBH6FpkFGTcMaF+TLHntbaKqpFQUR0Zz1ibG6GV9jBeHGqjND04cLLc5aNnG1bwzF9GXUyU+cxFc
rHOpT5vGMm+0sSBvOGm4NQzmW2LASMRHUthEqPB0nqp/FAo7slnVN2ngyJvGgwgnk2FDNT/uCY8t
j4Bp976MunqQp5CNmxv6he6dA1NegeME0azPD1N8QD1HuEnbHlzZDmxnBIvEDzPFQgUNrp45PEYP
eEhjJNQFQ9hafb3Na/ulCcaHuVIvjWCc3Qj3ta8nc68tt70do7I2u6suKElgDl6R8J2hx9xppFJD
AfHg6Ypbl8t/y8D9Rjor6dJp4tBf+51KvcY9Tr6KvHFSVIwtdxI9bNa8LARC07abSHFXiNY8oxxO
uF+rqXtiToBIXAtQPdvyYTHuupYcMdtA8dR0QbKx5xWOwMvpay9atPaCPtDeDdNAyRUsayne3MSk
716dYnzojYHeZ0U/ksm7gWO5Cx6/oxm/kxtp3dKUBqiX7ORqFP7zxX5gvN4iDjK9isFSjomv0LSa
Jba2nhOTGVWfaNpGKQlfacQE0C1VGRKpAkYTSJuMXOHtSKHR13wa/eQl2oT8jtJJduOfBzfGiCI8
a0HDRZ6Ktz4oYt6wwVqRKrVyU/X9G0o/kA6lZ55GyFgwSmoj7EaVnkf3uUsFcwItX95R5+4yq/ci
YzUy11OLAs2qLt9hdt8P/2TbsVyRr0VDaPv9tQx53NTIU2aSP/OdaZeuH8XdGu1njEl3qAzywtck
lu8ou/H7P/znc6svvHBOSPIgz8fqz5gVQY7VnUXn5//FnZUp+4eNNcL32nR+8oqRKt7REpplHR+/
/ybcJnL0/vnzKd03VcRBJNd8F1rWYLcCMNj7ftEeIQKMJ/XOoLk9ifX73z80TSjeJlNDWbACZBDn
A2VFvgF4o3S2bs3+I/Gwxuer89svRcmqSDeiHb7zph2sRWm5LRtpw1TmZISyRmpnSVnBGUDWk74+
ZKrIT8vNdzZfYaO2JwiVzksdp8cAyPGBdlD055vr/p03kkHh9Ln4Vs0MzMkIgerIcGfR4z9h2H0/
rfvP7wfJUoH8H4KKSfIKgyvCXQopQ9S+NxKT666rOxlSxZFNnlTt6TvzLtPW3FnG5V3UyiX8phWk
5KtsRs033zOsXIRbZRFabufkZckH0C5tZ5Wcv11XQDTMutP3A/3s0MAnGvUjEZVzHvt0NIi2+f7m
90f5+mnr10xSukCgxmboKbSZRXztrUFpe1E56dSomRNj7eCYoqa4fK5ci5DDpXtnjXvnDviTMDUE
UIhoBnLCmPYjFwC9og3676Tiy8sw3uf+OYv1Fzu3mWbGA11e/WVhX7tBsnpnTtarYRovpOIpKEDD
NijcB+iC+3mZBK3z/khN/KtKqJt/JE7/1gDQRtXHUztleetp4z0KzBeF9QK5zvPkUoF4w4c+BPxt
o+lCrfkEQ/yB+PJ+amHPBjVsLDRLx8IvzzhDuCeNtMxN0yrOVoeAndJsYaDFqK+gZOSuRB6VN18y
sbCpW7/0z4OiH8XQoRfHEpTg99exJzcHTbJnX7/314+m+XryfT/l97f1vvN27QTG8H+f98+vQaxn
9Vy/+P35ohx/rzf2tcoKpkJlUUZY46DGlPrvxhmvhHvSag/SN7C+KU64eUvyvAb9mZPPK4LuNLR6
6GvnQsb+ue01ZKe5fp3iAgKAU95ryr+NWwJ1W+hYqrHIjE94QwoMd+kQP9jWOglztH2SBexhde5u
Ft/Ck2ICoW4YG3e194hnytB/90PV3dbTNi2nEcBwezW4eVxc72SPKbS8TIRzMMgHqyBBsZkpbsoq
kyeMoFioi+nGEVxW7dq7S/KSOUbdfTbIPA8Vks/GLCIaCWakVc0T236Pmq45OI7N7a7T9yYaZRh1
5bJze+PRkM0U2X1C0R2zFvvUGDPL9cFyb6w2iCa4AHfTkh8apXcnEZvH1hFe6EADPUh/igRbFkpF
FNcCkfmBTiR7/c747XlTe4LVRr48kyRpyTdiimnREKLtsebP46tu+MPJW8nrad7tTdf9qXL/6rnq
vmvyO7dLvkDH6GddaGGSXGqW8ucxMw96ppyj9K0txJZwnNWhc/zhyHb2uWh9k9kwgzqjmL9wAr00
ppXsm3UQoCrvhqvjOQ0EegPwBpsC2rzfiU+pxjfu9vyL1dG2TPYSQjzZAQQyZ0XraUzHiGUtMq6z
DnPkUDUjM5elPyD5+qV9sc8aL9D3ngw3GXeIUL0Q78QTjhPIM/aMRbMjyw9M1++6GuODWq5xqZCt
tdaJOWYR4BFXbbx3suXRZrNSOKZxMIpXy7V/enghuXSZfTBXm3erFrpjGjvB191axJqgparTbc8Q
CVtcfcA4ekerlyqXzbkldqNmRr3qL+W0VHtHA1yj2Zhv9fQOVMsPzxJ3Y0K2KWIAJ2dDOdoiCOM4
aRGNNbSus9DR9J1mrzvNXZO5Z2DXt+BQWnQoam86OF09c3pKDIbAZSu+NCAddBe0c0mo2QIlaiqm
dzujXBXWeJdV3n3r0qvonAd9HF5FPryVQlw9wEeSnr0j6wC6QvEDly1Y5aHeWBqXhT1Wl6osP3j3
cSbbyb2bi5/UWssWfMoRHOCFGz0IZvcLuuWld8dfk2H/6hnJc4OGxIegTTkw9tL+DrJeuzU61W2x
B1y8Yv4slP+7RmheIyQI2lbn6jTuLPWFBuZzMNwf5lPX49ZDUUwoUVP9nHXYLZMg0wBAqhc74zaZ
5A2etPdsWVsBJjMLNbzMgYlZOAVzC+KDS7SjQ2F5GwTu75yXhH3rYAoouG/mRH/pfFeEEp0wfXh9
36zPg16E8GMDsvI8ZWeApGQJ43pQTBNpnRRbJ1b6Bq3OKgMkM9nVsTSXgP9a/AK5uVwsz2JIzwvP
lF6Hug0AuunqQ7mUjPqbs+i79y7XS0b/r6lPzEPPsgq/jmbfAEi9nWBVt4SVA3AUk9Uc8CTTBm3o
UaAhN8oxCEdjurEw5W0QGMi5zw4DBB8XzAFjqOpWwAWa5tt6tQ3ZzXNLk9cFM9/N9K689Z5lOoog
TnHUBY48ZlK01uyfo44MB95bOPuGCM2kp/bV+ydfyYcRX3xD53WqGZ/0YJRKjdYvTh7uVpyA0qCA
5R+LtNaPuEpXnfBRjuq+t7SPOPAfOMIzlQhr+3A3k806F/VOm92wF7An+u62z+JTlcAgNul8jeau
KsYXGkyWp/9G/Fz2ARMCL3uoqvlx6JbXeqwpx4z8NKTFpc0ZgGi8PYOD/tGggWWkPxGGZLl1TzwS
MJ0u+MRNoFbzsNiKkViRVEdR4wzbukzVAVoxKleFlOQjQUu3CYb4xwLKb0cmbpFzVQrtzomBbeoL
ghrmlb31SWvivDhYlOy4/tl106tNXwf6Kyna86+atMxt68bMrjznoHXqRaTuM1MLmmg9HeQ0H391
FSGDg+Hf6wCL++Y9Js1hyy7rRi+0qzSWn34avEBkJAydEQYh6nHn4PKPyxcNWB9wwPpnIiStQCjp
Goag/eBD51Y09gnCYHtqqzeGScB4pF9HWBWweQ0DujZM3Ng65qNpDl8xXE7UPMtd6+pggkRB0hjG
MX8qf+u0RVlch/ukjbkoURPMsgFHJ54W9VNLsR31WcvZ0nVnY4g5iRD07/PisWgNjGMNorZK5D1W
BkrgYviYEy+9pkH7mgDQgG6nB7cJ3dQNs+RPg6FAhPsp3cGkLI6CewmcE3+HMKEINZxu4aJxPGUM
OA54XB4tpnUh6lmFOpDscBD6TbDK6PU6PiW+c+NPrv3YzI/WkKHUq5BXGKjxnLiTzCkI5S50dD9r
e6n33J8xRc25WSBFARPTduSvHJY+aSKLjdgOfLTY5BYYu7hGvl5hFt/qum4wfla/cfhHeYDsKc0K
7q+mWYceWsbN0iKtIoqtO6Wdb+9x1DZbxwieYj+vH/HR00KxIXlTbgLI6nsa0F2Wnktnvm+Y510C
u/MuYNnNPd4SgVDMqS5GEdRhYpjXwMw/E2hWlxgfxXFiJjYGXnPp1we/IudwMnh78e65J3P1nUCr
PFcTLXK9XspzarFBzLK1s4Ra8gTEJ9ivNsw5L4yI/tmtK1HPfT/4/UIxW4BodoJD5njzKVUWmiDa
+ok7kljUs4gaMAmRIyj6YywlN98PxoxyTwtQmtvLnc/gnuyAcXUlIvrcGF1wifMYrYg74SyUhYgG
VL9mAxx/YjGE2N63G7ua5u3UK/2RWnV49I610JdH34GJluuOeXb7yoSeyvRrKMb2qTOmYo8rgipR
SvPgS065pHM0QmOek77y7r4/cRMYpcY6w680sIi2M9pcBkgKbBNFd6bUciMWwboKJfxQ69BHg47D
A7PQvoih/KVs4PaEoboXEj6ehdGmkcuEbus2aoFTjPjHi62bwJuQzfWwqd0MW0ROJ3hre6O9W0az
O5gm2z3gt+6GVBOb0lJjuF50PNvAYJhwyp2adXouXXAz+YfRqudHnmUNDopmFvXbTDZGaA9GhQwP
IhBAAJ7zEKepcUlmljhlZogZTULis4xsLeYkbBnEciR6U4/iAU94gMVIUE7k0pDnfiIjrnUjGTQP
4E8FjUBjL1afJSY6hhiLdp1apw99Qe3u9ijvkMd0IZcZeN8ujrRJLpykzYxgdNc1rEyp4pctPdmD
9CsPtUsjHjgl3AQFdnUcUF8gHsBESQhtiqBSWbByF2iDuX1XDYR60PijgtIU7qUXX2fv8W3o7VeQ
vA524n+4O7PmxpX1yv4Vh99xGgkkpoh2RzTnQaSokmpQvSBKNWCex8Sv7wXo+Kis63vcfvVDMUAQ
hFgkhszv23vtYWLmN5gd/jxuoFsJJwyqqjpiP7gEY+VcwnhM91Nb35eThPqR5bvRqZ+TXvvhyUGi
JYUUG8zylgJuQ5PxRaDXYerqJ+c0x3zMIDBbuSNXmKl7gT5+nfr8Ef5hQs8TGGzRBO5mhg+aBbfN
HFNLBGrDqoNo62ZwedNe/kr8oT60VPOQOEFOi/3z/G+aQ15iZ1gDpqo+h4jEaGuG9ZCewRA8lSpS
9+5A+EbP9d+EpjSqEMd/8aFotNUoAHaNZoLCS5H+EzFMkfTONlHEpVoW0tgggFprKgeV2XZy07vB
Sxo3CGpNRWlAFdMljr6nueUdmexTQLWbhouUKvcyR4YZ+ZjQCHu9JHnFjBhK/y7wKILVyYnCa4NW
KwbqNGO3LV+nR2Z/xiUT39pg+FL5DD/CrjvkARO2aYjvvLjJtn0mz0uUCrdtQMYMmWzRFgci3wJG
M214MEdm1nGmY4fMgp1RDf7JtFPOSj1tP5jCOMTyBxTIkDE4iuuR1urZj8NbZ/Xa0acn3cIvXdPT
x6cUCgBnIxhOd+btp322zagRzse4voWPBhJxxvOpFqp0zg1Dje4x7Mr6CGXwGFuSZk8/PaQivYVV
Zh9yrwkYc4joLrfgmiWjA9VT/6iP5TOnkH4MYV6T5VV7R0cEJEtQyTOM4pNBF4pYovYlj+PhROb7
B1TFs9tkvFOxvNhd5DILZnzR5AC2EoKfbBK3FD2P0aY4awcl+2p7ImnokEzT16qvAUqU1l2jYx+Q
JTMqo+P8povsY6WMTxxfEbW88gaDaj1WHeYfB2Crm8tjNyGlCR7yspf4x62zCzbIQrRMV8L6nKKI
gFFEyE/dY+jO5YuYhLbLE5caOh2JbTSWG/BhL4s1fvnGMjjA2yS6DzEm+Q220OljaR10ktRWpeuc
G77aTV4XzaaQDBFTAZYxYWSFwhz3JwoR6sAUKVxIg41nPfSdYsQ0E1IWs58+tNbZ5gBf+9bYrRzL
mg4Wiv5rKT8sW9VtjULTw9MKpgCxd84YpA8bFFBh5fGj+xGTaYQIhrt3BtvbY8NgVBC7V2HO5PdK
riqZxxfQYauushGOJK4gOs9XlwWubHE1C9tqt1gz9UB7CVT2xFyfntkUHui9nBORMNjETVMkL+EQ
6AdhUwxuJrFNrOgll4hYkbSEr157AapoGGjg5hkSJr9jeBkt/Is234dbrg5QhmaUAAZwTJrI9DRJ
BE761YQkug6RjRJ2REqkT4PTzTHPBc5zSjFuzQzzKZbsMjXLfh1U/jElGGCDLupEEIZYNThgOxvN
bJQ+yWrkTxMNNNdMDrLsb53JiCtteHvo0/0mOWzbeH63WrZ0CD5+vaQmVkVolPSf495/CloAyiE9
JORrzHZnuP3gab/MvvfWWUW6VD/RoUkwUNdYQ9BZrSckRlpl/OB6OlvYkpsoqcUZAzA2kkwRZVXx
hkjyDHBmsYni/i6yTHDQXI8Svb4WISNqvcSma3CdD+kfI2fkXIBfP0h+JMP6QDqar/hUbqM9jSme
8jJWz23HXMwu6fpoET+2LPVtqGIGRhoqs6bZzN8Mzch4xe9OS2LUIhL7xjUFzr2DuNDMCAroRPiy
3E+myjmmQX5U8a03rO8wGFHUkvmwXsp3JLIzIQxfRsaSY95/CSd+O1FoGk7NHDs0IpSInw9e9r0U
Zr63yzE7x14s4JyoXdO14y4LmeS6BsN5GGHaRztsx9MgiDvT9evU2M2lBsx7Kei5Z/RMj06SA0Zm
DGynQ3VLTS6akZLPXTDIG+FQtD2NGsNfutVMo78l7dzhmTb02ogMGMb4kHf2cxPU6Xl5gEf7NQR4
eFJaaZGQF91pQaf7aypz/UYwCTnnk/M5HMDFIhsxLmrUo4M/4QTnOvqBZnu/n0DVAKGxd1xLrLPZ
+WfEKIyHiKQvmeIfKrf6SrSYQa6MeAg7DtFWadvB5iY5H1T6THQIO/lFc2gmxu38/VFeO1kKZ5r0
T5OkCMr/8m70jjR7vP0851dj66wQOOnH1j04VertKfLbK7QINO4qfZMOen1UCY6nRXYrOnIthQEd
oePXY2DQr4h82Q7zTM2ojWDb0IBpC1p/nIjBsdCjL3GPEjRxcDMwfnywkvLqjAGWsmlT4+5pMge1
aR1xLA3atWAkg8SBQVNqJ4+ytXJkOD9x2IGXNxFgC2brKwftEJ+tVGuiX7bVYH9qSxfWc8ZwKUDd
kzfVp5qR8boaAbwvFyLKKwVwBdMj0IPbsZ9qFif7y5TPs9HOYe4fRfdtxdnv0Jegd8/gtloBHGZy
a+bHzKHrT2Wt3zrZfaaDLBl8VR10KBGMFNGLAFna0wVmvOdxNe6a/rPQMFz7DMskXBiG+rSMIe23
aX3C9YLatuemunxPtv1FG9CmSYFn3sAxtHzgchqJuGG0pQ/Bx4mB4IahK/d6GCgCNlJEE30Xcggg
TBE/lQrHDefkRiskbqwOsYQ7+AxaRwqZuOqoKHCuRrqFPTGPqRlwwTIEl5oEuU/bghmm1tMjEqVn
6hyBrcNjL8NT7YQvs/m/bdKXLOdoQkiL2FtocyAbtnO3fwxE+0lxWOFRgqTy5yGo1zS9YzzfUCOf
BDlrXLESxfURDH5eXRNPcX90j5EIv+CibzaAs+nHqpxhCRsVrbNXoMLxa9XemtraTx0DO9UyuI81
l3z/mk2Ka7I9XChdq7UDDmYdofy0AkQm6AMaYt48vgGsLiL7wDz+SigqtRSBYG6+XvWghhFFoNnn
St4oJnwJm8uaIR8GEUqVRvziNeqylNSxkZARwCwemURBCS5WZGnad85cp+TSPsG7mikXSXYrne4S
cZGBc/7SCjj1oc//poQaN+WSXv8EL7QJNxblc0h0/I6v18RuOGkiGXbeEL+kNK3WlYlZJhWbyOjN
cxojoLAGb52OnO2uIjzGDq8VXahVRt32c9+HFW6RItilDuFDGZ5DfSDeqDC7nxEFnUM1WvrNLfSf
4/gYeIXxlUIFiud8mu4iaccHqMNAoDGrbzQKVIWupydwa8fIMrqLOfbHrGfyRx67cekZ42TphM66
UP7es2cktQ8hJUe+ibafw7kEebCqnHSmSoO/qpuK/m7+YgF5PPUp5+N8hNSi+9566qMBtQymwHUo
wIH4NcRYTO9ww+WR2jeTnE7Q1qPODHcwXll6xUWKUeKSoDgC/ie/lWtZqpmcUpxxMnC/Tp2CvYzP
2ZbJ5/l6yHmC6sDZQv59CR3/qUiqh3ySX1oV/khT+xAOOVe12OpWVDXWiGZ6flLnsWJ4bQ5UCM1o
ruynDHflfBJVI3+oKSjsTdZshczK+6CEVo3iZ5WUDDvw3RJMqCi+6VyRvbSONqlzWG7YPnNb3Thj
mgMAH1hE2dDw6OJzfzZq96XU3WMiPdyBxjEUEfastvwO/J5jloNL76yn0aVPLrM1fubcy9SKbLyV
rTCzTDk3X7fn0JY0Urj5xS82ZupVMHmH+dw1YmD6GR9n1NynseVyV+sxeTTkEsIs5VI1DydG09/J
CreyW9z7JSeDDvi/bih1W4G8FujwVssnr3tc2rGt7gHNPna91GjHY39jFFFO3tWYvcFq4kZgOtg3
WwI2+hCv1ehcq4TDfwFRLadLEHsrDBIXDe00tUV+3wATQtfF8doquSz5iOMxbHyy59WcD+Oqr80N
xhKuDvhrNxngj0J4a0WuE9FPfAvSIbMg0P1fkZxy8lPlVVdIrRi6wpftkQohGap9kKIMKI+uusgZ
Mb78rXnbhgsceKRVEZQwc+bpTunoxtowOZO66IIjaq7Sc9MJc7KeXLNFQ0U5JNfolthcbMuOg8LF
05TaNT9exj2sy9IXA0xdnbjYx2ZOVhzlh9ShougHs8CObBPmTmTWKbL25hitcJ7bZ9p0SQrru1Uy
U/GJ1VuRFbJyQsIbUo1AFkY+n3rPJzOGyR1H/yolKGS9WHNnxioH0FwpJOvYT4JV1TAVz1KGCI7r
bRzgRzR3MGRog/lYzUhq5G02d/F6LleQA6wxFZhvmxwcc3rhtMeioW2nCvdZgmsjr74W/HJbSJUf
G4w1ItIeogaAUkTIIjOQjikj5C0ftOxeVBH/0aZ5lEP3qZ1nWWntnNveVDgouE27Ou3ycLjFeLs3
6RS9DAYnfS3tfedNzNgShrUVLg4MSPUhQOKPxnJCUkJe3HY5Hl8zm4qexGvt13LtxktHoUGgYB+L
Q9/minEjP9lomo9uVcZXR8mfafYCxmz8QhtUV84dLjqE+CmaXpzMRzOJ1KkSNXRvX3oby4nLNbKG
5D6m9rBOCTnY8muDLgIXGojCfaSds86H0Niwix1GYeRBuO8EZxCg8HQ7eOPHpFPhxqsTRDiqocWv
t9Ga4uGwQdKz1QfhX7SJK5bhqCfXRBPFyY9bo6e1UpEN3TfNTfAZz7GDkE1ZNdD3odrV6r6h4jWh
W3Jj/5OXi/pYYstBh2OTP4JrcCrhacCMEFFE6Jvw6l1rdtxjAwZAmBuKNQm2026s2hvYI0wtKkk/
CBPlTcHlGyNNj6jP6OJLwwweeGu2yTU9v43MFj9MCDg79CSvSJ//uVBBCQHlf/2f//3KH/sHpuD/
rSPEQO+IgvNb/gQKCt0DG6gLabmOhKA5c3OGn037b/+qCSGBDUoA+44wIG/b0DbyAovAv/2r6fyh
6y64MTAmDqCV34CCpviDtq3LHdME8uAJ97/FE7TNdzwXHRqPY0J0oZ/HB5LmO1paVjlNMya4slyI
SduoaqfT8kCY2XQiOG06GXMcQF4GKDQ0HTlRhVbH171/X5qfRlP6mXhaQLmoLVM67oD8fYJLIe6w
xA08a0inbLWK3JpZJ7MsLQ/D/HRZ5yxel2WlViU0pA2aamMck52tnsKix7viiSw/6eRJ1l90WoNG
2GKDds389PYgmgZT6PI8mzwWe5l9RtONbnf2rjBfzU+hM9tt7MX2YlV2zkmuGcB5IlQf84NRoWNj
Hj5TB94WjdT7HiVGsw2anLbR8nLfT8OfW8ZZTns8JWl8E/fU3m3af/Qy52/MVWl1SCSaNNfG+rCs
e315wH7TIBtCVDprPqxZc9Iu2pK/nqaLdCTXwjlXkWY14p18SvCcLIvY8egXLovLAw7j9uSOldTX
OOr0Wd8ariFl56e3B2HP//1AkOk5j9bzkzVhoxJZ6TCDH4tTWAJAdPqYEoDbRKi9rMAW+WFZvWzw
ttVQG5+sATgiHnasbhW5JIoDw8yz5rQsib+WIKGh9n33sh6NPvJ2M8522iho7HTNKUEUySE072d5
bvTzF/nbS297/22fuTl/taqtSKRSswV8fv/bXy9fX/5r5bKP17+0LL5tubwxK/el4lhLtMRgROuK
1yVNtsbJtFK6y8vi8vLyUE3pVxjxmITnd7w9ZH89tSpNHfIift3ibf3btlYzB/GU+0wT2DEJm2VU
S6IsYo5leVn99uDMx8rr68vK//T5b7taFqNqiHeJZT69vWVZet3P+1389nf/YTH2fphMR47v/8Jv
e0ptZMoCWsL6t3f/9vrffPjf3vDb4tuH/u2t/+nry5bvP9r7LSOIJfAvzZ2DnG9tuJz5b4f3svRP
172eF+9fjrDIHd6tRNr75xmliIuZC1+cYW8PZVPUyFIm9MkrWY/23uCS9vaetw3f7XZ5wZ4eSKaz
jotMkRCR4rQsiZxLydvTd+vwWKF1tKdZ3fZ+cdl0eWlZWh6WHS27fHtKJBNXwOX5q3RyWbQWUejf
//Vlw+Vh+TOWDJ+0bkh3yyojqez+y7LYx2Gvb5nSCOoiDMVSvTzZllueqEcw24u7tDotK5cHNzUg
q7++tGy1rAVrb00oNysmNVU8bGSrxT0JauwKNac9PS6LOv6W4v633RhEApJnSexKlgQogF/3pYGf
is91HfkYSwqg6am4eGjwIT2NL1Etn/2pRIUlakgyQO7HuntJUhmv6xYleJ/+UAMuwSIMt/jVszW0
E4Ns9+hcpgUyVpLEVzbTxOxkOsF3KiA9FHjKQkMiMobZlbP97VO+/jeUpKWtKIpjouGW9s4w+U/X
vTkpXzeZ7wzLe//pUyyGuLoXb+ayzfLw/7Eb07W6vZTuYXnDb+7Q18W33bjLfX/5A//0k1CJA4aq
iv3vn6YZi11J/EW53Ml0gmVOXjZmp2Wpnf9nb+veb/P28ts2b+vKyrbB3fzHXbzbrQEvghbD/Fff
dvHf+zPLp337K2+7WdZ5cfJMJnp+ImAKkfB86zLmu+mytKxbnnIHv4lYV7u39fR1cM0tm7wuLi/F
y311ec+7PS5Ps+UOubz8uuXyJiLW//zbr6+/PX/dZyjxQ2uUObAkMdcqNOKXS+ss9K/hqGVn2hR3
BfofRhd0dUcsavtGHzDBMCKdU8ZpPBHaPgF2QMphl8wUy5eEDA4KYBQnuD/TfAkdlBIWPeU6y2h9
efOcD43mXI1LEverKYNkU0boub/aeDhFUmbHwa2MNaGys2TgAyk2xMPoiMm1pvoew1LagIagQ2de
XTuYbnSB9k05uqekTqHYRdUTRR25R3P2JY2073HWRHslgMfPiUrBoCPDIdsxsD7THoD8EHne1hpQ
riUhGVnFukuJc+1T/DR2q7aY7b8nPpALNRDL0BBxafnDNiRzEB5lQ1UlHWAZyUOZVLc5tiXJ8XYw
40ASZ9t3TBFQ0g0eTqgk+aZSKgyWmyA/YUQ+h0KdUkP/nJnJeM2i8o5CyLZg7L5R1Lb6oYiPVrXz
aBGuq6Lytogzxy3gsmSNUuQDKiHK9AEllW89UBwSEeHxKk0XO0mo110E+oDW/jcHOcNWDM968whM
+1YRQ4ykp8godpbOfJ2zwv2E7WRVKgJbkkhHZ+nS+u/8mBb4hAX4QdpYLe2Oo5e2AfTNAo+PW3wt
BmwYbhtoXBZ9IPehCRfpR9p75inzEcemMI2QDSucLfZdHlXPluWPm84FSqQeAjhJWH/OMUEHZSby
0xK7jOG347co2x3CSNSDUPxXfh5S+VYk5CaqvuQqOQ0tF9VKN/N5Gr3OOqa5boYpE5bF91gUBMQ0
hnunzGzj2bCfSF/EKesYz3344Nc10dIR3q1qDrgty3YvfH0vA8vZmms7pRQRW1G56yL+W/Y0HBEM
PeO7ju/7rpweui/uoz52PcwPhXa50X5q4QETWbmbhfGFNxX7GsdcilN83UzmzUxbymA7jOzYHj0a
da01Sgy0HWG1IVL1vCZyyiUaNpcmssO0OVbwp1ZAacNN5c7JhHBA6Xc4sxCWzg2qQpzKz0HS/Spz
NW7Mqu1WWXLf6zAulGqsewvQFNFviedfS7O1zy6CCWJP6PWVP6A0+WQtpmjTqPpXGKTXbSdOXlP+
yit5Q0FLRkzJ4bAN66DZyikq915yA7rWr62akC+bZib85jSDylJ6xFZEEfQtbtF2ysxGQvtZuQFy
fjqiH9C6NDRK6MRKBC4Exzy30/hgt3a9baKJW6XRnZZ3KMwgm1BXl7xobrkflM+ulR4iMeFQdXYZ
50eTZPVmzrNtaEp1jPbpDGFMsAVxZz7t+kTvspuHkqYqlDgbcUxYbsVkTQbi+2jV6dYfoABYgSpv
Y24f1eipQ51ily9RbY9j2j2UnFXrLsro4bYFDBARZTeF5H8lMfjTf3U/TkPPPbzW4QdC8cJpGYh9
ZcknAtpIdIjbx9oMXbQyp2yKCONVgOnpiFpMyBhCV0nQXHT3lIWhtQcCeBsHpn89avRtUVgfQ62j
3YJ/th+SgngnMmG7RqxBaTTb0iXLJ+6/UTdrVuOAALvhxIcbBYfSjFdZa9Tka/r7zgrGHf5iCA9d
+VHrGgc1gCnv/KqP1576ajIYsU0I8tIp07XmFlzdanYQ9bW1DXC2NVA7BW4PjsbjEudl9RtlcUmw
akTdIF4+F7rCYTKnz/PJIMM1l2rwqGGCcMGJSBI73EeCUKnZ0adCFhwPh5Ifd2X04c+p93+Sr3OJ
+ulgx+Ojn1e3xi+tvdt651SrnF0pCB9oNRORDxbKAusQ0XVFTdM9DfcYOx57U2AZjLxjHrlgTrRR
3QYkNjiFSPIlh3IVhmmyazPLJawAeQHAhV3rkz9bZNM+SNttVY1Xek5fKIECsU8AimSIQ4tiet6o
3PhQOeUnzj5K7DWOvAENM5Qs6tKevysGwCNknwA4QOoaG9Ue7THtG0U4yJgFHyNOU6zU30QhRgoo
EPREBV+UwtPj6HvJxulDd63a8NjHdHCFZhN9Kp4EFHF239/pFq1iH5GYgdBitnpm/pzwU2ePwPlo
LdZJsNbyBN6Wnu7xZFqPabnue9c4d/d2hcJ94ATjTDP3FcbSFUloIB3KDlWXdzZUT2uA0uE2sB/6
CXJXVHJODhR8qRJrxnG0bm7XXqsxqTcVQkWGrJ0LGjU5Ju1nFPLJmluj7nO5a9vkKxMEKEKYbrwW
GXLhz/ndNtQd0Bn1vq2hJTCSPtK32HSGam4Juk5kP/FDEljA+ihgTxTxz1ER+oStwcHBBLYeKndY
yyi+mNO+mChLd+QarTtHAvPwP022KtZy9D4pQ5+2MiV0L+0g0Sj/W42mpydNh8YTddI8sX9mNdHd
zqjQceTBTC60saOUsEzGSKwSH0JA6pwNG+uwrGYWzugJyJtVso0F4eaabTxXLqQCr87g57isqun3
HJSjEe6TF89U1LLj1DMigtS40yz749irnS2yj/k0YkxwaRsE/MIOANdV6E13lStbZuvNU97JGrsy
saGeGV4TKBDbXmFzqwQE7MbN3dU0BLjB4vv6g94a49UlmMuJSfekzLtzUNLhELPbTdt/67toG2BW
30S2fzOhY3C7McBRJPqpStp8W1O+GKiPH6JOgsqJo08+/poTLGHCS+WL7MddKKaA0E90d5ZDGpah
1ztSVa8FaJ+9jMiJtxXaVL7pUvTXIodkqEqufEO7FmULvIEeyMp0ox+QItBCSwYKTUSQeKtLwryK
sqY/4ZHQ1pd7/MBPaLG3Hdfjk02IN4Kl4ZLHUU9X0Oi2csivXUi3JDDp5yi9eGwYOVRk5cC3am+e
WdWrABlD2hrlPfjoT0atnwt/P9qdwfVsBt8iNN90+oqU58cuEXdsxM9mPoyWSEmpDO5ozr6UA38K
LdQu1wF5kSBwQvRFVrURfiDQqucYbXdDHCLp+2QPCSGg4y9UKeC6HM0ARi+OqNXGtSmxx8UShkJG
4249/jJndbleIdczHPnR9UIHxWd49fuZKOFqgg5rTwMwp4fW5XRroiT3jxVDaL0u7kpkyFvA8c0B
ghOARPgimnnsUIoDbbxz+IvrCeEGEbNps5GVqR8riA5TIc0D1zh8w55/sfP4A9mt32cZgUSftYpc
vrgwjXZxp9WMfLoz3mGbiq99rspDniq8kaa+CZpjYg3i3Hq04Brs/ykMiNIAYu1BzN4zfVgb8usA
t+a+EfOlE0no3h5HSBz99xxSU2Cj36oSH3MDvUoQeUzr9kVT7lUgbSYu2QdSCrEu5eUlMPUPBuCJ
jannj1bX/QgajOZ6qZONHn5JY69EZhoahLFVWz0yOuCLI50s9IpFGIdnMiquCWXocYLrIMWXOgo9
fIqVTXOrxGhcM9yyoUuSgQruzfNWEQOFEkHgWpqN3ONsXguL0JSG+MBNoH/tW/UVt8MuAEW3Embx
gSjbaJ+2Ge1aC7hhOik0VlBUdH9yaCnG01bvjfvYrm9pwM04JOkJQml8KeMe1vuP2jWu9WDYn83c
WadQazXG2wRRUFSOf6oJ6FrbE3MFVRlTvDVxjNK91BxJxQQpH0M0bTW4oKhQUHabahCcfAg8cDcy
MnmA+1isYx/Desk+ipag8cAvsL9rtgnFzt+2IqXSMMREsuvJGWJ0QGTPtB0CdYFmTQxFkH5GDx6A
5SBSsJsTZalXfGyLM1rvhCgsDjBPIJpMB8odY4t2JQm/dSp60gMs7SBtfhmtuHO8XhyF6n/ZwUfK
8cluaNSvIRvNT1YIDDPRynlgOZrbQZDwHBdNd8HpJAzvgIrurIEyKdt+QuKvB3tXu2Te8OKpJrlQ
OdohfpMnMTaXBiz9up6CI+4osEJN/s0qGtAV7WQhhz3aiDT2jtf9LF0YAXiWQz363htISCtpU7Tx
Iom8vjuGafsD6xFw8XE8u4o44MqINsLmplA63ndbyzZFjEmm9i6W02AQRMbqzYpxP3hw6+RTAY5v
EO5HjAkIKJgko4JVT3Sk+VW7jyIY2ZmPqMPRk2uvN3dcpZEv4a6G17+FovMJGfK3sBjutAIhRNGn
a/B7qxKQ3RUYX7NKWoHU35ihvh4/mSYe6jaBuRFb/q2ccBpW/llqZBMRJMeqAWVHPabJ5XWdcFDI
TsUAXeqvdwUGudFZPYa7cl63vNBP5rd2csZN1fbIV6bHpnpsUjncBjHsyXaA3kw/FFZ3gkEZsRcf
JPiolX2grXxGsXHVwV/ssTgA+rAkZxUlgmsvxuABj0HwgC35oR4IOs+KsxMM1m15oBxJrxj3784o
nD/X5baqsJGEnPJ/resml8BiCelzjsEtXMu/h9nsE2C99kqnunFSGFzyW7j+GT7jaX6gNIudG+Ax
rBqeQt8ybzGsmfuhQ+Xx12bL+saWn5EZQeWc17toMW9pOeLJHppi+7YtzBPj2AQWVJB5k99eMFEO
MHx5W2MZSD/Rj+fH5Q8sL/gham6vNVH21eVmWbW8GCV6frZs9bissrIyujoO1lAsSg/UCgsnUbdW
iOhhqMZf4yylGcRM24rTu3G05G15cCfOq6K1rd3bulThJEB4nK4TECRE6lF2uTM1MAZWYt2i+WHZ
uIts2jkEC6mwbQiwdJF2wLYGzWuVEKKW5zUJp7saCg+2r/n1sMRNYtjjDbDG/URe0LafKiJRq07e
PC/R7q3oHMxPTKY3rw9MrZ67GOuJkil7SIOJ3J/c5Obw13YjaOJDOukQ9ud1kEHtc5BFt6zMumtZ
qM3rETWVUbAeAZp4adZAJs2CB6m5wYMRF48lGozzstnyYFez4cXNy8PydNlWuDnY/4qQl+VdyzpD
GSkau+SSdiOB0Xrg3dLc9G5gE6aTaXZfof17t2W94WQ9Yq145ceAsVbLZn6njqVjhJdlC2aBNz0S
JmUbjr9CRe1BCzz7VpVYaso8hHMKtmXDHMu5LS+INm6Qq0JxW54uLyARJtg2xaUfJyQqtV7Y7pqM
ROl+1jIkvYUIlX0u24YVIiovgUmdGlW8c1UcYPzyw4cytyATSDJwTMfPMRy2lY8hg+pbU4F87uYH
iaf0SE0pX4VgGF5zUf6nNv9hxdlkef3z7v/15/Avz0Wd/B4o+Oeb/uz/O+IP16K97zC6cCCoO/Tf
/+z/O94fDiM03ZZz2BTtf176s/8vrT+IGHQtkLUOpj2SVv4KFJT6H9LzTDr/pDxYnskO/12ccHuN
DWjePf8XLHK3IsrbhrTDd9Fk0rVskxxB07R0yyMx4l2ih+jtqte5Wx+VHqRUgvCNzHGeMdr7oUME
DZmYzgpljC7wf1lQM4lCQaP725f256f6D59izmb5PeNg/hQu2UJ8TXwX4n3WWN/o2gTQZY4SwvBW
Wv5j72WXibCZq4VJe6ey+lLbwGGZdOA/07aB1f5CJhjuQ4tqkDQYx/39RzLeJU/NX4zUpWE4uoNw
9x8yrWuk4DhBQPUYquxxwGqI57tJrNPU+ZG1sX5Lx+5QFU27N83gRVoOpV/LtjcCj0luaR98SLzb
Lh9ATVO5ZAcZEmJvAqaEBn/t6NqwL81KrJ2iDbZuCfW8cOqDNjSHwRBYeYPx49//j5ZcpHdfsqU7
HG0uBxTCk3dBEpWm0zFp6vyoe5N+Np1RwI4s6m3JJNIsPXlAhwtSNBmNgyjlPsmoAVDVLNryDh/r
U1Q4xn1uuJ99gjC3/8Vn41B/fwAQL4LyyZ6zeaGF8PpveUlcc+J6cJ3siBvqgz/Ym8HUU0TlttoH
xG6uGo+6JNa9ZyYl7Sm1SJs3KDWldsjEyk+m+0y7D3T1X36ufzgwbezMOp9K2sDirH9IU9S1EVEk
4AiZHKuWMbqpY3y2NFUzu83vWtTI3Ca97STyeG8EAwwEJgpFXo3cLidxydCK/f1XZb2Pv+ISoptL
frHHb0kM1n/8qlQj9CnAvHUwIU7urNjXznZNVq7B0JhSbf2Y+pcEO/lDNaTxE+6XrbJGlGKSokNW
9yO2mHK85pLxZdFr0E5GYHrKDI55Memf65n92/v1ZTJnU7GrzZ0N+WSTL38HiewkO7nLRQzfY7yP
SdU4jlqB3RtiLDl3+AFdhvG9r16Kbo6+1bxx1xTFnWycnmpIc7TIJcH7iheNgcisRjyYWnM1B2Dq
RVGraw3FUalfUVwtUQeANJ2y3zgyH1ctt2LS1dHaTh5OyCEfKDEa7tPff70GReT3x6JjgcTnck3p
wtONWbH1+7GYM6XDUNt2B2PokPFkxdUM/HOVe9TDYhOKOZjJVVK5/W30x+uYy+k8UTq9xWF+g0m5
wLCTTU5WwNnr6591BuRQVXxBqvsB7pn/u2KQnviTfw5953tJ2Y2kGeXx/ZLvYsthg8+jfPbhQYWh
OyvCjWZPN8s5DYakKGY8eSrsj2GDxRFqrX5dlohMCNAOdbeetsXaDJW9bTQR3i8Paehdhe8Wx6EQ
/razGXY3+Qd+xu6a0qA+NK0lnnryMB5wVIKR7G55m9F6B/KMS50pWlOH915cVqtB6eTLyoKpHrkY
BklBVpthB9MtcBR41tbMuioyXxjrlnl8lHJKLq1XJhfDelGdkVO4E8HFoOGxwxqaUk9wNjoS2R0n
N3JkvNaHUDXyzh6CTXyXiKK9AzLkXYGoRBcBKSgzguAhiz8rrekO3Nqw4YqJNJ66F1fa6IaG2dR2
kMIjuKHRN+fBGrkHp75CVGkV9Mz0kSpqUYojN3YCs/SMOYxUBdGvnVrZYdTcdZG3jgGFnLQQ52FD
3khKQOIhafxved9/dMvCPS2/EfwOqGkheWLO0LSAF/VnK/TEKaiw3FKmx6raojeFMRuUFNcAOTp3
3FWPXuVED6jQzlmbmf+Pu/NajlzJsuyvzA+gDA7hAB4ntKZmJvMFxlSAO7QWXz8LcW93dlXbVNu8
zgssEAwGGQIuztl77UsMdPwpNHr1ZGqMO4VZwaopoAkZlXjBLRwyMvsg7EdnJ6hJXtyS11j5ObRb
g2+L5Uzjqkuni+VpzyG8qnoKpNLHAsHVvivbb6qN8kszihyjdNcstVGce+54mjxKp0SzzRttLHiE
3rH4I6m+UNXCZTjBLgsH6o2YJXEGtPcqA8OsPz7rIafnRqPjYTTjaKd7MjjmbonRkXV67GN7fixy
ZT6GEs0p/SjiG7vPsa6mxy4zxse+zd6DJDnPXWsfZjHaz46JK1sNlOiXM9sxX6mJ8iaLIniYCHOR
ZROcSAMl0jfwHu4HF23UMfBps9xPiQT3//pB4vI62n7wt/f7Yq2g2s1EhGRWMV/uD7YDU9GozJ1t
kCkf2TzN5DJqoic6V9FTmhEnxEUCUWw5hXfCD+x4vLLb39/vcsw8pqIpTg0iKLCGfry3rCR6SfLY
A9qH+o4Bxni+H9iHn+J0mm/m8ojYN7tDuki47fLqNbZ8vB9aCtHshKYf9zPQP/ONl8daXTA2N9QL
ehWnL/fD2IcfUB7z3cSgvVrscGArNL4ir3W2dZplp3msyscgHXDKjEH7EuE3Z4KdL0aJUrKzg3eh
TA8YYTO8wLTfiCJ6L/PMO8TQCQ6dq1uqSE23bTscByYZN7euSSgrzhBQx7Ciw1aBIZQ/BwUfEnvj
OTNJunNS951SWYC1IPOOwokVRlGHvBBr/IH0P3ik6ku62Dc/s/tHYJPskd472Z4d2e29mDQ5iSwJ
RFB/wAgL3j5wN7oLQE6EuBC5LrYG4W0ERqdHN3WrbYPhdUtA0qWrKcUrD0Zi4qQ4gbx5oGRSk0hf
DdM+zRKsYgPe4F4ngk2V+m0xtO0CrKiMXJhzcAQam9ry5VrsZ0os69jOl3JI+ESn8htqauI+GHwP
mQbVUnc+ZZg2XrjEsDL7DByERpk+WW+6Rb/P0FU9yjh/UubwGo6GpJYW+EuXPDwFAmZEmgagI/3o
Siw10b7Lu5k6M4lIeb0iBtU+lglYK6W/UOpsH82WOliFEfg+Ps2pb79OfJfr5itbzfKJmeqW2fNw
RoSQr4U/viA4VzTzziOLCEhP3MvSXYKVHsGVDeM3p3HmnaOaW2dhlO0GBgnp41ybg4WAOmRrR8+H
2Perg4Ah0fMEH1E6v4AfcC4qaoJtDuFln0DoghQbbM1AGaeKzpKgoB3EIjvz+T3C3BrObeQ9wscZ
aa+G4A4misN+7B3clKacIfw16v9kn4d0HB0fMxEvjWyozK82o4qocMb54i0V300jx2IedNtS64y2
TFecCfHSPKrF3WhTg4794UK31hb5fBNdf0ZiaXyZ5wNVZAeLbDwdEFImB1uVt7nzISg7tMG8Klc7
xyDsY5jAufdfVIFFxh/xtYGoZq/tviTRtHFoLqApFcZ7BO1gE48IkLoeRqKLbsSvnmpXi1PYqGjn
lWPJn7eIzmh9JtZ+PvtjnRxjuCFMBILQyMyXpyCdrwrzC8Cg4ZhUmXsqfYCAZcTMOpVFcIGMFVyA
iI+tW9PxcFwyC8kPN3HzFT9Mv0g25lDqA5zPa0W18GYGv6DwILYO7a8salwK8/UvpQuAl6YEU9EG
D6KzPZTFc73NZUa3NqWz2nk4UaUzizPiE6ZjnybsbCXe3mzH+rHuUHD0uXQ+oY6VH8qL32mRuie7
IdZncMjW6NIMgYOw7SOotfrUgUCRdUmWGChAX/XJ0azkrcJESWmGFEFA8qjeDvTYkCplBVQTtBNl
cayCEtimhx/P0xpPkxfWx/s/b7RR81R2wRWjDtDbCtStOwFpaDtlXoMs2c9RBmEDix8UIYaBXh3t
dmT295344Cr9UcWTcW0TNAS8ssmo2wdHx+gAHZWdxxjfT6A7OrOsUSt8rgc6RQ9p3deHsdkhIC+P
BRKhQz/+gpJXXIfCHxAp1b/L2bdB5DGBa7dcZzPscV0ZO4gJ9SElae/EpJZvHT48yuIg6WUEQBgU
jbdpGobCLhzBu5f2Op54CYnKsg1Zi8bR0nybludowxBuJWDaPd+go93ZkLxmjePLAodvh5Tvh8Td
jlHL3BPRQSXO9pLl1TYMS+OS9i0yrJpICtr3WE6INGrhTWj5K6Ur9xgTY6U872i1gQ+sHnKJM/mn
rqQTFisfOja1ilWPCrEJ+vS1GzYo9Gj7lnV1HoaNh6/8te4WhQZI57ErvkA5pkOuMJ51aFbUHG66
oSrW/DtYgEi/2/nS12/Q+3/X6MeBNHj6uYaD1TWT/dn3Bh0OJOc7gQVpHRvIPnTbl+dU8XdSqMGb
llbHhkrYTTYea1M70wcjHsnbWE67rh8vzCy8xb1/pk5p3MjiGF+6LDsmRrCF9C6veCyHcyndHkW4
DK8sU62NZyXZVxGHj8ag+1+21xypPVz9GnIhSPBkTZyxPGPWIGqv6bqld3Ma2cbd71HDgCLGgodd
zTZN31TRq7z/pLz/Vlee6x5Jg5N5MQFiarjUaKboLia4h7J2OEsPEZxCGLcFpM2pEf4kvz7dDUNp
0sjIvpHGYpyJoIgu91v3gxdDTx5Mr0OCQr9qVZmOcQ50tqqs3jndH9Ko5ITFx9iPc/DbI2Zv05vT
zXC1fYLQb/11yFM+vaqH5KvAHmF2RiEIq0lvXLNIH/xZfZiVnnaGeRNs6Z6c6hHenHw0qG8PRVg+
m6nl4q/3F8TnVD7f78MehAW07n0EdERttaYhtvMU18/EQOGtbqvH+1kI5vNEZODSv+eH0YEcsHbH
1zjfVDJbAsbckmR12q6JtOwnpBILgaRGNwJvZ1VTbTlW9gQaQoJqg3RxoRFUvVCLXTNtPHvCj07F
VGULJqRe17WA4BQkbyIcvIto/aPvDNCKzTLamVEsnttEmM8xGYBOwz8YtoGDQgPENonKRKX5EPRo
Xize2q0Fj5jtRnGBw5+v3QBXNWkVD6IBAjzNpkkEVzGTQLice6VjrjynrDb+0mFjg3Q2Jh9qNra8
dUMR7eQY0bPdwbSc7dE/lzHg256FHZrI+XQ/FKkPBerPeYzbm+sNpLLF+8yUOclfSjQT6PeD9Cqw
rJX7lJYd2EkuojPrcsB+CV6bRV3Fb+izF0c1qL3qZoUzeBjlfjXMmcsBAvWGdcMRPZPeIohJt12U
XSCjfK0L+T1Ep3Q20vpgBkvuQ6YuPe5+PtjoyRz0LZjVrUZ5JlvrlRXeQYvuNir+1Uk4PHcmGCLt
9NIyC/guKB49jd+qlA5OZekvhumsBFDktdbqVeZsvWobP96860PprKEMKy7B4Ic7O0RUeofB799A
PSJ4mz8yE12ozBVsjdcYTC/hT7rY5yOG3diHj0RTcS2aAW95+8Ti5Eu8zDD0rPZTsWtMq9qU1cES
+hilR6uOHxMSGfZtyArXAlUjclIOwgEcXzpFNJOn4+ABKqh6iOvmZ9E9s84n2Kma6BaNrGpE7Ykj
aSDW2u3HQ++glUh7QwAz4JpClnFWZlGvTb/75WAB30k3+cRPBQTE879YhWyPhDCMISt0P0rlkVIb
shi8wtSUTt4yXN4PmbuRdSwPQge/mpnXibufnEN5hKBIt8Jxn6Qa0aHUydoqRLmiX+5jz8RM1C+6
NhuiRklGp5bGs2HHza6oUKGNRfp9DDoW8Ut5J/OxtPvvpgW5M5S+wko6BhuJlB7lFr3CQtEhZeoE
+Md2qMjEb8J6V+UQ5nQUmLcNwUKgTarP5MPWJd54M6tQiGIlXyrIeTm3Pxk4HhiGiIyxreDBNyKi
NQYPKWJW/B4WQSNSUWsnxsB9j6R9Cyr3CH8toAIqxSlPY4f9VWy/yaD8WncqPaFAii5OEGZLGIC+
WFVzbqrSe0q8ZfWV199UXpRf+EiuRhq+1xWhUaquPqEKEVsvq3nfDBAOcAuFa2IWTRS19jOb9uSM
E2+EJ2JTMIOgdjPSYNMqq761SertmtZ4p2dEiYFdu556f1uWTF9+SI6oJewamX4YH9rUCPaz+RzM
t65UxR6YUPkEyg4BJEkyXUIIqPQ8NuXS2vdiQmoWZpce3DKbpTdTtOYFdXS54SuMviqveBOt+uxU
bX0uayfduGmNOAzg/5EArG85hSO6/82psGjeMu4xfrkmVgbhPcYUqHNDPvr62DuT+VmaA/EGkeec
dYp+UZv5t4q11D7p/SdQftc5tNBbuwJJnSB3DBmuu0uGHuvxK2JD72AAmtlQpa4eikq9eE4C1Iwo
HD41+B8u9SQMgd7WTygpk7gJM3YmHjXh6j/CcUMa2BOtfZ83IsN6CybXPrJQuBRJRJBYw3+PVeLJ
l0P4Vuh8V5TTuxfYA1mV1oBOrqsoVNfFGm1kvhFD8iSMgHFrjIoTIENXgOFU1kCARBOGaIsz5EVR
9dAXzS0xsnIda36eTKxplRmGSzzkYWgQiIf5AsdWRzyL48oo5mETlaN9El3BvJl5xY5AhTffxXSy
lK5nYEPcbITCLNegWFZt+c3v0nA1mq9FHuyMZHCA+IFFOZVZamGjY09ZEiSeVt/9Of2uKVCcZtaA
iCwt1z/dz5dMt5HwyqNUZXEqLcxB9XK4n94PDjhH/Dr/tx+Hi1nvz6MHL2h2mC5fyK7YCzIBq15+
eAndYKKsLLkl6nOXTXly6CtSBurlAVSmTjM5J8wmhMwEdYoEyKv+4sf3ehK76WfMHhxK+MhiDWVX
p46pkbH0euhKujWd6p/ysLwkgfZPObidNQG0n1MGy9mwQRsQHGScZusBPWHHTtPwgUHWEAwlGU0R
FvHnsAIT64VztoNR/0R8RRNmL8rr32rTt/d3Y4i52CzGCJ5FXVtn0JUbe18Gg/fS1bRVgt7/Yo5Z
8RqEU/E6eyWiqxFt6nDESYXg2/anWzypCqe30WySolxFwHV4a1J8rDHRmS0KvaHpqGRM+XGGAUFF
m7hk4rKM7LTQrimuOi8E7uRlmZyCYv7Jh70QWA1w+gPyO2gMLdLI6as1gBwkIdrep4Ekc9FdazUz
G9egZM1swnqA44GAGyorXRoVD65urj7Yo3MFiy/gm0ycRx7wKPCy9hiLtdlsLX9Ovsosq89hTrEh
VE2+aeiXXZI0v9mAk95LMIM7jzXCkezW/ikwgnlpP7Q/RkwJ3gzPdW6dF8+Liz2XAMrGOM7fizw8
Iy4zPruQ6p3jI9Ybszi9MUWzUQr6bcli/DMqqfF0ak1wjvMBOeZJhmQzZWin+7ZeW4wxD2lo95c8
0gjnzOlQOY0EImP7bL1cPleTQjpp1s/E0lEZ7CjysqH2NsWiEbUAFGy8DGRER+7Gfl6MCODNbeaW
tqE0N2+KkpA6sxoXn0VzavIF9RB38hZVUUo9sCDxUnbGxauNiMTwwNmw2f9tV82BDaU8ygqNcuTl
D4noxSvFthM+EKb4LJjOLju4CfzgS92GuAY484DCrKGNereWHu9qzGbjUDsLHnHKX2P2CGvdsQuO
6kyttd8Xe8ds15KIK4SohfE0whzXrnfViCPQHcsftd9MR6KUxhYEh1qJcTRWygUOUtolbwysleNA
7OKuLnvvOtTZ1de5uog0SGkPjme6kwUZn9O1F7p7sjL5mUBvJP0aBRIV30dtNqgkYyYpsn3JK+me
u4bJuInMJX1g/tlUWX9wQgeCE8VVYhwJnJMmDdy6jneaTPMV7LvmavvJsNFDxy5hNpHvTvWh66aP
OG5Zog+1uN3LUoFr72kbyWdhfla2QwB3Qch73/pf0e+Wm7iM7VOqkFpNJfYHkC+HcFw8F9H8rqYK
V+Q0vPBpTUeZB+yByGbe5VYHNdJHGgzsiJzyyJx3gi8YQwReAQ3JI6E63BQ8PrbrL0FLRBDAglU1
mYQepu2FMqd7GcWH12UPudvUTzHh4lSgo/ZqZM0qc5jS6qEZ9+70MQXDDbuOeYkSQml4e4llyL+S
aj6ceykRZRM8lk8DUF2jeOyq8OLFEMHtAQGzOdKySSb5EJSAiRNLrpI5ah5mStuRR8cG8IVCWFmR
iaW651kmC2j4Z2WP29y1NMIdg8W2Rqzf2NA6QlyCQWX4rI/Jvxpsby+lCw9qaH+Yw0QusOHiiljy
c/oDrAC1z4qxu6IQR9IUUUkDG4Li2d3b5NltTPwW23vloMkyuQnbipgDlMu1N+THPsEoovxKHCbC
fFaO49zIXPU+6reJQRmI78OEh+2Eb+cFfJS66am0zgkQQlmBfES5Bvc5LotraKxFwC4ysCx5MBzA
xxMbz5iC3tB15n5u2P5TKi6/MNqzCjf1biag+ls7HyelTp3tqJvE3L1lkQTT2QSC/KAiVkIenafH
uGE4tOvWuOja4Emt6HFwKQaM9Xz1nVAcQL4nO8EmZBvRlcBUw/vHwlbiU/G7M5LNt2EMqn1l1eFa
1ORheKB8GHj4pbJ1MQF0Aawuk2zrMdS/ejuVuzLVxinvntXod1/7yfzatcywHkTxfSz4iImrEPuy
nuNj1MHajunP4wWfnoSW9r7w+hJWv9nf5EgPuGThp1vnMkeldwzG4t0ROr64jVUROGIFW0BIpKdk
TcSX0EiefJ5io3zcFJatw70Z71FXrvvROyj2/2cEYDi8gkmeC9aMIQ6WTdJbmIz8qLrCr+9OY0zV
1C3EVcXy3cyc7sBY9U6rwqB4XhDCPS5LC4Gab235DfUli2+f5ZcZLo7BAQk/qC2zg9HSNEkonBA7
3TP1nlDTzafSSXoU3NNFsKC42MtBQS6eyF4640Jzd8jZq1VHW+qkJM3mUonXIUvbfagNtTGAsSd9
do5ssr5AvP1OQ8z4TReWr7bj9w9Gkuxd/8N0J/e1MWr5CiT40A7JhzL79uqR5XLBQ3TwBmGyRdTh
iXdkpk6nXtupdG9VhWGt99tkE1I4O2epg70wSsnHq4nwrESVn0coDuwpx6uhWfLFJjji1JXdCIBd
/ZK6Iiohdp2TNFP/GLTvWVTQORD4faRHGgxqvGKm3Gpxs0aOBiW2LLchJYuVbBgw7mEzOZwpeOmN
2BEfStHP05OztgwStJactHqowvpQdk21CXvAZgVaipWrmF9mK4wsZsRyuMWuL3Y6pRHf5+2bRZDW
AdOfRqqa02JCPzZcCa2YEaPiafQeanDAAOs43IedlCsYHUpy8MYHmpas1SuMAzdvaVM7o2iu7vhg
RW588DUjvEbBS/9MJA/xcstTxq+kYNOdt9gRB9hjiGz7TV+n3BfmV1n0zQWizR5qMXkhcnS35Zyk
x5i4LkK8YrqsaF6rwH7L65Rp0jHxrmMiZ+aO5BXrij4MmXlFCYwtLCdZdkjiY2Wm/YFxb97agUDd
zdi8T4v5M8YFxQ45C146oa55W5sfoT3nm3iQ+dYkJqpr2PhnWVeiQSEwpFFVjt62ME6lmX4bUN9v
kiE4o2kjAlo6HngcBHNZefJMO3qtW3FWwzidI7ezNrH2Oii+/o8pduo95ARi0mPrHNM3+hhN1HE4
y+DdQVwTZRRenVEDVSJ8zaGAcupZ6gmvEN8TkDyzyugesAjNfap/GTp5epsWlZ19b1suPoImeNWL
LxTIFvEy6jKm1BP6zDoJUVcPlVk8UKLfJolVfo69+cuNuh9ukReHEBLda0l5mtLCqyptdUC6nC16
wuF6/2aEJpxhlhzbsk2LjZVlwEsXIT1fbr7xTfLm1HAyfMoZ+yZ3asC1ZF3FVrgy7aldV5TK6EN9
6+NWrAXzBha6vL5EWrzSAAfNRBTCtmfvtqOyxbaPdieWtua5TzIHBheVCj2iAe/rYnzPA/eX0czc
labmnnWm9TZ3rFrz2Zr390HYLugqKZ81nTu2PzANqmtWNyaWnKrALkVns9aWsSf/0b3OjfceF7i2
cjNwrrFtvUNvk/T/XyRk2NegFlSocyX2MQzQ3d2r7AxlaVIWwBd9P4fh+vetuz/5fhpPeFXByAfM
dS1TgtLB0XYCQjyTBR5wP+T58AUMVLohDnZ/R790+NvSlZmasCDuNxPa2sdhulJsJvJpOWDwLE7B
su263zK7BZFStBTAueSJ2V54ND6i54RyCTHtq79uk0mm8GLZuF0sIz2GKsxOEKr+PmAiwEwuq7No
KxOad/czaTPSa+eJJ7gjcv7AckRSSMZw+UV7mClx5iMe/+vmuNwkt5x/1GM0ihs329BXLk+CSes0
L4f76Z+D68WKNBR6teh/gY4sT3B/wr+e6j/vq8FkzV5UHDI2YAvlBgG9Ow7v94cl9/vuT5CYZBUs
0en8H//5y/cnTErEWYgZ3ytqpKdCDnwQpCVVp7/Olzuj2MA/hihjk/c2QcNpjg2WhKwTvTtQJ8ut
P6dhbLBQjVrWSv90//3t/5f7/pz++X2bNs+SE/Yfz5zC6qN2kHcs7fkA4z+f4v2cuDg+CdVEpKa7
Jo1LBXndqZ1TOsQSNKGbIcgIkv0w+AGlw5f7Awzne2A15XH0xrI53+FF9+f15pxvx/1mWPQ5nWFQ
M/dbCIGbranbH3/uut+P4fLvRzSB3+wnrzj+ebr7I/56zmKk8OeU6Ocyi0GYCl570o38+9b99P6D
Djb8Kk06Z63Kl4Dm57FdQtWmXqZ4I7ms0grSAOuilRXBz71/zPH96/bnY8Uu2S8X1f1KGpeQs/uh
X245EvxyNat4a0TDeKrKfDxZlOcp6nH653C/L4tndoYGVfOkDYlqSbNie38hkeYiuR8mr462UVKP
yEX8/C3QPVIn9AIpUWAgMFF/LrqmeFyRUrLzJP5kVNYUBkxCPLOF5OYu4OJXwwfMRLt5D6xpZIqW
O7Jaf2YqfoNa8mwnlGCHcbFzsTqN8TLMkUB2MO1ZoFlnH8a1EokgvgN1Aa3Dt1RZD5mFL4zknp8k
SGEiFc2bLPiDGRByTBDwF/Piiz/Zxz5vnHUextG+sW1yu6iCogK7JlGF+sgd363KfWgtHV0ihwiZ
eSk2q/ASJjI+efyDK9JypuY7tTh65TRGVwjAEhL3yL7dN6gIlmCAadsSrZZNlUN1s92SOIZZnZX2
MZT2NXSwENodwdf0hrsWSrnUD6YXnJ2pCQkFOuPDpUfaTRu36YhgqR+pmO278E2YkdjEk/+jdL+0
kuCwog2wPSQ/GK03NAF5PZHaawT3SBWmH/NM997J+LhpzPpTgBm0dN+swfs0zL3ZZGRmeu0PH9s6
Pi/PgE5LvyBsEjKpJjo4scVmgWlcOekqdrucZNfEWRkhDHpqQNcoVN9Il03ZesBqENZ4LBBbaDo3
PeGzMgwfFdZHSMws5XNnSejxynWwsVNssXRzKMjAQdsBpDg6rTEuepSZrZtokTr4L5BCsXTxzjXs
xE6h1R/hOuulr4A1Jk7pnwfiowDRE7DNsjOW+CVRV00fPqn2lheTvS2yZO0E+H/humUbchN79rRp
4wPsziMagZLmoE32MWIb8vWqjo4VVUnLUtegtl+m1gKqKNtujTbimRLVldfeQFZQKIrh2O48/JLj
khGtXYidpczfuTp/C3ydM3VS3dDgZoF/JLUZviDw/3B26GHYWPJ7VW1lZ35nA9FwyVqixnonQEfn
UbGhLr8ad2FbfplaiNplob6rkhRMNNEbFJLEO7pexQsWz5Pn/gyBarvDqUyMHLs773FXm9Y2tGCV
AtEK96TaHRxEXiTOEk9ignLDI9uOb1baWbvRMKYtq2SCnuPc3NRV0R90NEL/jVvndZyA3Q7YX+YA
SD5p9+4rpvDmia76bl62Dfe7gPiu6m4Qz2YO8NId3QDKxvyBG8e9ZnPrHT2dZGvtUC6YI8s7Ru7o
ARnCZmGHobmjr4ig0w1fR9TFx4BNIizEnAvUVh7FA3cBYJAEEfIKGqfMnxyZzy9xXG6KeqHZT/Ae
qOHMuwCNH7oW9Eo2bTQqE03/Oo6TvvWlfmOi6F/vB8Dk49iYL7q4qJBn0pX9s/LtgD1WOLx6Dt4f
jTnW0POvVKnuRLirelS24a8GgpzL0GKsSoOD583LZWKo5yj2TrFDbM9iPOrdnsgdlx4B/PZV5j3b
re09k9q0m9K5fzQ766XK6x+xmQX8aKJWPdn5g3RaYtFMMRx9kdiMGjViG8znAKdB2mcBsXtOY9+w
bu77Im/PCL8/We8kO00ZkbofHrY0dwa8a+9ZqX1W/wNh983It2B4RejRYtofyECGeXgcALrPZA5W
0neurjU519xCrjiia9hJcqu4krW7poqdUvb31iqKxcURzlPVg4EGOTFuKVc1q8L4AqRYXu3WvxDN
lcFKqBRwd3DYOCXKTY15EbU6ubzow39NqfWCsiJ+aSnPx2GbvcnhPM1N8OLGknEl+ZKJabhAKCyv
2hDPd9VNBTCDjGmTKN/60Ev+/L9XFovFSvFP+nsf1ZVnu7g5hDStf7VazL2lA+XhQ0uEnxwIcSEk
PiNvHM3gm49o8WXMmnpTz9POXcQdo2zV//AvWP/N7eH7PgOqKVwBWdL8V9hjQG59pxH0HzIDuVPY
WQ9exAhgkMi3YSL7wC9ULIKAkoToPr45QbQOrEysjRKXcVPBRMkoHJ4XsanZi+yBhJTXlubyke2q
eVtUoPdq1L9/46xFcP0vb5xPsATuCXT4Dqr3fxZk42ZIbV2MvHEBkeipK/xj1IckU8zI3jGh7d3e
LzYjJlNi3MA9zFnyMdsH4STf1YAXvXGCz3ELmyn+Li1AKxRzKP64vxCouA7jF0tgqjGPsEiAOig1
n/6H//+/mRt41wMLF4EfSF7GXXD+X8wNU6PxzAhZMNTlLN0dYMiqbXgRoFwTBNVHVBmQXHA27+bU
+9pLxfDgXHVLgHZhFc4Wbf9l8L+7ia4Ps/S/BksFpNLlB1feox7Lcj8Sx7iGsenuW+3cnJbAsPuL
+P/VuSUC998at/53nXzmzWfzX41bf/3O374tP/iHdFwHJ0qAyQKCGB/q376twPmHFDKQ0sI4hUkr
4Pv4H9xW+Q/XXKw1IsBRdTdn/a+m6O5IVxtLl+DRPndjwbH+n8CtFhKZf74qhODpTHuBxwrXdahw
/PNVwTLIckpq6Ec3RWdiZ2zRoqyhpuG+p46njp2lgP5IB57cziNeC6/bEfvEhzdWrKYoTRwiXKa+
zD6aII03cvZZRePZX2FceMN9diU5EFnd3JFkbit5ipcc1+gKTHzcaivrNzpE7NR33pdo0jRoDA3X
ivyKKPFPbQTRyfXm6yb29bgzMuazVEzuzrJQTilqomUivvsjxVM80GauwD5niHRbj/0xChKq/IX3
O+lt+dKoYT1YzgZKcfyQuuEhbVrM9h0QkzKYgPKNpouy21rxsZDkZUpz603xo5MH1jE14Vlk3451
Gb8BTEC9VfnTpqtgC/Wzc8v8Yn7USgt60DCnm6dYIi4yfE3/xoPhURRJcChSWgWJPqpCq8fZNdZq
CMp1YenxwS0eAuEXu1Z3ekuSvUBDJiFiZOQPkpf2K3e9XyFCq31VF1+DCc9Shm7+PMzMRbOLZz+n
iJH24eom+mY4Fh0ghJCqVI2bva+wnmh7T4HxfcislwzP/ibP4i/BXOnt2CYOpjiWYNLG5zwPv8N0
fGjr8DHVYBUqM4FKtTDZVV8S9Ztlh6RTzlkOtMsrM3jwAnDPM1yDobPQljviS1gkatvmJvVsAifC
SO1qKatdCOsgq4xiB3Te3BeDe2X03flVtNeBf+oLG7feUhHFMEC7pB6jvVgikEyw9Rh5qJ5HbvBa
urm7qmok2mqhKEgErPOQfyvM5JnCzdFrym+1T4eMlvR8CwmpWjUtAZH4iNVxCpqbFVUnaHhsa2SM
xHHRLhiHoCqjt0bvqdtT381/6Kpdd/H43MIv9yd96PIMDrA7fosJRVin6L2GzGF8NwWe7+g4yVIc
WsZSs3Y7FoUkHLaB+GlU6g0gWBiUr3Xqg8FNiSG1hfdJSfDD8aEASDr4a6IEP70evg+CzByKFIkJ
yjBQi0XWNSO7hj5FGJ7h2LBHS7ZWIgGhIWhk0e98oEH/NVs1pZlC9bgASDqi/dwCikpTFoNz2yOZ
MkjJzaLPnlLuMUGtyCKZfuj0VdvWgVbgfrLazVAxX7VNFDxjQcZH9cudY/O5Gd0fvWJSTPLooPPm
J81eRBYpePI5sJ6agY1O3Nvb94I4y13Of73qfNQ5BC6sx04+knC6BhuBqI2SPjpp9EGkFzjQW5iD
i00Iz040ZB5BduSTpLBo2d9guGhcX0jqi0DSeKnXHlWqTU16AuXpgsr2MxWffi/nHm55p97jTkP5
pzU5ckHHVvpems5HkXrruG7P6B8B6bfAoLZDMVx5TcWQ4P3xnzVXXOv7F1dZt7D2oAC4PYLZQKjV
2IMISYd6b5HQavjGsU+9J6AHYLzwA1SdPoxO1WE7ExD9wXayJP7BKpVU2ix7rLDibKdUvUZG3JOc
RAWeuMtVlguL3MYAudeSEoTj7DexwGhFUnyIHVlVhFfZRq1PvuF8Iz6CBVNdH8OPSo7AEcb/w92Z
bLfNZF32ieJf6JspSYCdqN6yrAmWLVvom0AXAJ6+NuDM/PIf1KCmNcEiJVuiSCBw495z9kmcCxtq
iHfpcEonGiJ6b3/BPPJ2RjFF1/gZPQ3s5kiKF8u4uIb7u6hoJhAVbyFpLrh0+nJfx1YSIHfM9z67
VtBOtPBa0in9+D1fe1TcAzjNLc/b1bC49ljMfyjKm2kygZgi9T43MSJPFZm3jIgO/hrCBU1OUHOc
brGBUHluIC0aGP5PyAOIzl1WFikjZ9ayFM1SOn0oJlcH/F1sy91fVnpr7fZ3buMfiAHooLaoDnVX
lGGbkPXMp0ZpX4TlkD2YOROXOcc34cQUtiVTopNHWoHeaf45q9pLwqXCxJlpR0ue1B2GK8bpeXTK
C8mQ/nc9uWjx1ZrW4BEQ6NQ7NhJE4+QGorXCxbEzjIFwfO86qPjZ6GsBfoSkBogne83G+yVuszYj
FaFBu0/BbMSN7tBNYYI4O11xnGzOjHq6I63lhoLQCBbSJw8eG8RwMjNx7Oc50H0L01WTMANN0CbS
7YvDXpZvkV2RPG5M+z7pUjaWiuY6g+SdWBAZI1/DFdoWoVEa4uekF8YJ/hO3WM3TAr+vHkYCTsDy
eXe+6u8n6IzB1E3vAnTkeRreRU+kduFpq48UEpBGHCHNOQ+uHFNTUgpa3BhXFgMW5QoAANKnow2Z
cN85rHhkcbRTfszmlnZ+O/WHwrTfPBw+0hH4MMZWgCgs4wNpAyRVRFT66ewx0sYIiPb2qIo8Pqi1
BWPE+c8mVd+yul3eFu9EEU3ClwlqwciD0WRoFWdYJD3enx70DecMfI1hIgVEPlTjUgS2fyGNRwLu
chksCe6ITgrR2zy1FQeS2E6Kve5h0v230UmIMvcgHSKrInyOyR0MjWa8AwnGSx1iPtkF9a1h2u0u
YdklIbQgpDjit2Km5g40Bkq+QQKrD07kR4eGPTGAC8yrzC/InDUuVU4EaIUSERspdil+GHQxcUpX
Gqjo25sjexqi0fw0l84HSNCFc1Kdl1T3rzYitammY4u8BZkfF3KNhURvhuQWZc5dOpc9ARPjnvSL
U0Pj96BSif6J8BKmRNGab9hYX76JjYfgVBDA3Te8iJcGmwsp0VBRlV8fcBxqKO6TB+JGihtRjKuC
iWwkGnfrTiYdnLNH1eRhrjykg3/SluiP3xMDZFv71q7hDSmMk3ScoqkogaDSPxTu/Gg/DMwID7ku
P5B+wChT3KBBU+0QCKD6aJtl15d4dIY8PRqccISltKwt1i8il/MDeRnvo6i7/VyQ3DUQP768o+f5
mGurvNMi77GmersW5dyFarLiK5DWDwwRTSgNlwpI5a+ZEP7eXe/a4APk2dM0/5LxBrqRhTkk7qKD
WXbvizC1Y2Lhh9OnVUzzCs8iCbXyjyFxcGSzfWQueY5U8dMC1XboCIWG4QSlWbgsVl3aZSdXW9B5
+0+G4U97u6ASTK35+5yakjgUODTVQka0JgkBrTRsxFxhMGF744zqgNNj0KN9lHj5wUhIUPTldF7Q
iAZZn6BiqqOz5y4ooJaFmsln7aIKHHajd55MPvV8RnqEPjDZjaV58Gl/3zXdkqJB0MtDi6LhEEf+
idhtMl8IHaTDmPws8kTB729DBCj33JemwK3N+RC7Ts8ZyQlaVNF3AzjiMryO05qT0yntRsBRxCAz
HPECHazYeKct12DqwXLjEVK61Vw5g/hZebzVWcdZG106kTWHpsZcVgwnLEh3jelmZ0UO227W0Dst
ydpiSSoahhacTdtMwRzkdHabAGLIg6/GmDsYHZtCas9L0eBRaemXMLrF3o58slsOeKmwpPXnQTe/
Y0ecz3qGCCiroiKgA0EpgfxejNI9KLQYp6K3j0jpmdTzYe7LyfEDfIzF2UF0ki/vBbXLccyQ0xlT
O94QgX/opfw1RLE8tFX8K12GwBgjopkzrzpOK7IyK6brjK2TcAHbxR88fuld7BKABq6HhDtGzsol
UEeSuGXXFuUmpSYEvB9jrcx79YXg9udMYo6szVtpYIBJC8SQyWC+Y7E9DTktLyvrL6jhENFMXkiJ
6MEKhcZqkDKWNWGn0H4YuiKYaBi0A+q/Zxd61KEo2yw0XeaE3fSajw1m9gYqnt1bYPYmb81KBi/W
auQWIEB47mqWd1tkLwzq8D72/QwmkRKcCcPPVNMe4HRRbhLslrvEoBVkzU0OA9/q7P723DiwNfwd
o6i4TtoDHE6QV8V4rcvfS+KLnT027g6r35Wdq4aJ8MzsctfW2HTSuvukVvqg0qsm5B1k6QwBjIaD
nWtu0BJPHfTTeHCMWN/VRhzteqfG8Qe+cGc4MqBRBoUb9UCJl0Fj23IAbkuIMqH1+uDciNuhxaei
z8VRdQiKeTe4lRlUGYOErguL3hPwsEDgmWGejG7o6SZ09CSh+Cr6B8tCDkMeHEsco6i8FtecC/Dc
msZDMtigiLP+u5ckaN3H7KMkNdXNRAMIEkVSKZ1xZ9vVeOgGdQU86z8Nc3YTiT8wj4OyGHtQjQdF
JmW7IIQ1vwqzeGE8jdpAv3kJqK3RH519ViPiybWHuAs1QliPVtTdVU7DNqY1vQBy23mc2ztmNWeS
1dOjJ823GNH3Tg6qPjrMx3fcQxd2YVAVro7xgISSW6FGjEQ1kUvaYqyY4abFtvjEWan1lLJVR+Is
1FpgT5zIoRVFh1Z0+MXEr0zp0E5suJRRzR0OmgLxd3MGIRELbWho8cUKejbzBJ9dvKK2dnB9RtyU
nGLGqutOKMT2OcBsD3XgTlbEq1mllxGmV3zRvVxJAiEJUf6xznFEMbL9kVrGd12L+heGNXTcsQtn
zamAaLPP4m9uxSeXp+AlY7bs1czeRD7jDyQpZhlB7zuRg6Z63hla81PPwXE7ae6HTkeVlaH0yCwG
kEWdv/rueIfAsz3Vg/UqfERQTQszAYDuoL1mGOC6CdW0HKDWJjpQvyHNd2W5MCjx5Bs26DUupG+C
OLV/ic7+hleUj9149+2SyUvWct+jjMKkbydk6SqVwWADHxXK3DmMhXPJc4i0qy+N1rAVmrmu9mP9
o+9EtK8RJ4WG+lBpUl9rloK08rxjlhgvHmCoQrOaV6s8jpoBupTuJSXCo9Z57gHBLfe8/DARSR/4
cUcIS/ZZxcn3zEO0SPfztmAP2nG/nPQvcgQ+iDq/4OoIrXaRR5D4TF47FRiliU5dH+58iGB7YXMN
J8i4dF4j+g0PaC7sXVoQ0TmGfpx/qH4u7gzV4cbHqeNq6vdQfRnKJ+FXwczQhoF84Bwes1L4CIXE
UmXh5IhAaTA5CSsHnV4ZE0XY1fd4iSOoBKBIURZfIIrgPdMFcaDejdiWgN0bmWMCXKbtec8F9ge0
eum+7NlVelJjezoP6jQPzqFGq9lb9sKaSo+qQ4bqetqroaR79szle+mGtcgjAn1ZXOpIv+VgiU89
FQ8pztlhVCD32hjud+s190yfcm6o7JvMorrpNqD23pt11lPtrRn9b63Jleb0b470ltB0jE8SE/lC
xrlsSXqoVA4DKjuSpKfANuJb2ZSvo8YSla4sznHg2iyzlykBXlYhBsLcUMQvxZqR05fzrZe0hvpm
VpxOmvFcLek7sfLds56Qh55V6udiH1WXNWfXNN8dc9rfaOG+pEvyusC+4RNlAUtpkvebZmHgs/77
cHuelb9h5yL5ZXJ9kmIJmrbntrMedMc7woKxUCXybEvkkAT+HlFIPhqIkGcABucoqfyLUSwijAbt
geBLps/lcO5KSz9Hq8LAnr104WzioSq81ftE1aWnrGT5cNo2kx46j7CIJxyqTjc+JQrvrFRflYlW
O9Fhb8dG8ti5xtvQtTH867ECQkPpMMIpRZZtfyqB+90efqmiOZMw66BOsatrx6O9NjgtLQ7FjJ6g
dF4ZbjUi/Xg/4/bTcacz+mMaFjZac3KvAt7pKtBLgop0I39YL9cdHp05EC+aS2S8pqlHM3JvxIhT
Q875cEjj5ozWnCYQoeNlpJ1MJuLPkagnipNgA1sJW36yFGGjNZ2b5ZWXXBUfjlL3dSzUoSavF1by
veFe29T6hmsAm3EKGxbc8A4M377Eqx0kPvB/TfuAqwo1dhg1zhCPNETPeC58D8ut2/zg9nDVtf4i
swwZcrYsR0A5d1FTUdGJ3Dq2jU5KX+Hd573zw2+M9wbiqWyajm4QNFb0rMhgwByXpNI7+nAEODPv
urEwOOlXj2/D0Ng5gFaGsDH4oHhI9SV7wdXpz0Y7o8IK1siOHDwAHnZRvSwioCR7Gm2RH8mPgh7n
ju8lBn/XjFDsliUeCdCXRbqq3kyiW8m63MQeeMQi4Nf5lXbCvWUad/MsZGgz57ko3+x305AMB23T
Ff3nYK6CI3P9J8b6NcgH3V4wIt1vuS5qKkcMDeJzs8g4S/zQcSodt2f4QL51pfcrHemayA5u7VIg
6N4ujs3hYmmewSKzSoMG54I1zbz0F21qG0Q5iq4MXDJzku9bYItafHJiqCEb8puAsnaWw0q1viwx
IVpI0fbTK4GFvr3UfpyRfbkq8Y5pbB7jMf+oreWpzSj5vdX2sx3+5sH881zngyJIJjlvL3E7zNWE
AOrv9WycLNrp55qdUW9mfkiYwObtyfwc6co4OW4I7v8Wd/i/EWrTzGG3KUln/r5djKZLRwuF9sla
RUrbj9Tj+N8/ff3d5BjSII29Ek4vv6QQVXnc/mLbHdBCbu/D9rxKCAZ0jfnZNodf/gj5O6F9ojo+
XXtoj1EiU2RDA47UabEop9iPYQXgFbEZi9XF8vszsI/+KFYZ0vZKt1Vke1qvcd7eum9q11Vte+mt
WbxL7lbcYgj08glXGJwRWYBt9UQl14Hnsvwmg6JsNIYnshqscLIz9FhTWcbwEtZQMuH7VQh06ZlJ
xZpRYxFAVo/Y1NfwstL3mxO+LtpSGIPwGomj6XQgRdNMu2qkOqKixH84TokKCGVUFy1G8tK3LsKo
TVPHDBi52/p7lrhlL1NAdhv0vMdK63YXm7TZWnTGCbuUo+1pLs4NWJLm75KcJwb61qq77wna4CNs
aPlLn2o0R84WrZq27dF22M44LRVfCwalYK4Q5dBZocHsacXp76WyXS/rwVjzsqjTMRatOryhwcuy
y1Ytnc9/xinauYcmzQbOfJOMgq5CMTWYFHppAI/+3MwyYYdh/ynjwbiUhX3v0SkIsc9hYl0PptvW
gd1zybtuwdNGepzz5uTuM7+lbxShbnMLVps1ArCjVGdzteaZRMccfeQV5UiDIZ9dz3YxbofNsLY9
SlL0eD16PNGu6Xi2T5pWLBFJbodlPTU+B2fgLrv56zan3eB806qsP2+fg0Em8r8+Ebo5niE+xWiz
FXTSXwQFzHds9Za7bjVG2nHWQoVbvqF1dw92Wj7MwgOBuh5kmoSDMIiJ75I3YrDN24T66u/39FYc
7czxsCTW9l2BwGe3CDLuGjZMKDVhTnl0uorUOW7/AGZ3dzUcQp3W7+mluuuc6EtZPWuGFCiRwcto
+YjYQcUj2CXYakeTCw3OWVUyCzdP8FO6U0c3VEc2ywJFkvFN2vQg7Ik4GUU89t1UY54pxhd6C3Rw
W4okY33RGqakAyzocV9SaNySiW2pGHkqrAX28cDt0RzueuycY1ed8qW8gcqhfUGEwi2av+pBT+4c
fM0TsFNztyRzfk7b7OTFjhZmPbtnpYANAeUw9BtLJpnP7eDiE2CgYOXFXZJLLFlS4Csei7Bni4VR
R/yQMSCLAU+4qMurF1VAx6HvYKye7Cc4QYS2T+VHM9PtsbXifZALYboNJ4OuvM+0LR/LNTUBmlF2
HCQ1tnaXeqjCEwfTk02Yy4BmegdtEdez3mVsT5KYueYMB0AzzPL6z8GdMOHgyNQhTN8Zo+uEYNKe
aNxq9W6cZXFF3bGvh6WnBiG1cki51SELO9izYVy8ThiUQjyyMiMQALVOZGGXV3Pxir8H0P00gUix
gJT1Z5rd9JDYZZD6RGjUc4yQGw0XwAEeIf8x/j765xtJ18CMiMj3QlZb7LdvaAh2dkaDHPeff7f9
lO0fW3r61tFfDyWusQsQLudi1Bk+8u2h7+riNFvJgSR7dSFCcfvqP4dWwTTbnlYtoVW1jQZNH01K
tMm9VH2v7YBFcSehT36JI2JEJjhUITJ9MnQBYVMRzh0np5JEcIxt/4vmypoxo+f7Uh19FSXXZuaK
8Rsz4FbA58LyGJtAWbhxnhtWVTWzbJaCjBRZKGfvxrm66jNxdpmaDh2Ub4JyEaUZrGu9yOvQZhXY
mbb+aScal3f3Pe2LP3RX9rXTv5u15PIClD7U3WuKUp42rf9d5V60h+C843080W4d7lFS/i6IId9N
bpHsTYWiJW4DrBuQI+lhXsy8+CAqIJsVfQw6aaMDCE4YxeekSYRgKwau7T59l5m31wf+ZL5m/rs1
0xhPbVLbemv+xi3bwKXXEyyg6HTV7YvrMfjyHHDpCN+CvnSBzMOIT9LXRCtQRfeevWd7hMW+/F50
WRiZBp1Hc+Ama17wZBB00KFx6m3abVX26HXJJSrI+kGA/TqWH2BsPNa1B3MW5PZq5UNtCFJmyuhb
1K8Xex1oVgFGvGrOejXRHZIUC0tCsDlRvq1bNfcebW0d28YuisYLpJL+urZl16rfNJsvoIIMv9yT
I7NHE3X8wXC5lS5F/4s7gwo946EQ04U5/uNUT0cCDd4l0Baoyq89g1NOLK4YXBKqem1dhKZRSrDI
UnMGsFIefX9CmRoTXmJG2cPCDxvpLlZTy3uEi61rajrGsNraQOusq8uiiEjRNnCILs18X+Zg04vX
rk/bAz6Kx4UFkCs4CgC6j3tD9jRvF0RkUfSj12lTImesZXmevIn3J/0JMHbnlgk8H3lf1ExzxKMw
mkvEnMTxiyeYJ/2qF+2j6t7RfbKX3XMy+b9Ht7qXUcZIYUx/ItwIpiEYGmhKDjg+D2Na3pmBXwNK
bqA3C79F/hfvSkikCtj+QM/AG486LT+QUzvLb4gON+5oBJLd4mk3FZHqoig/TS1gCnFH+9wimqP4
EsZ4Sjs+Vbv9nBp8blWBkyW+dkb81jr6i+7cRQgtW/M+LyWNMIMNqaK5xgD5LCc/u87CQfaGVmq3
EGtz5WrXr9uj7TCYMRZpj7W0TLKPBjLpDp4BWabWkoSIEL4bdgTgl7QqOv1JwmQ9IZ6XJYCZg+Qa
x9PndRkw6JPvUb1hBGzJ3OWyd1qfWLntede58D5rqm4FT2iXT0SuZHQYB2VJ9nCsvCrOzR8JZceu
6GdWSmo1c91n0qvgw+zpll7a9WAkhBYkDSZaAWc1SGP3fhDZITUNecFW2150n31s6hAHsfkgtoPr
uk9dubRh09M63m2a9Nkz4QB00y9n0bJ9UbKJcdeQSxgrJy9y5+PKDEFOUAM+WhMwt2/CMO1K0k3W
ncpmkpi2Cg2gXb8vaTWTUpEhPSG6J8u4VojyAv5jEaHuol/d5fjsLsLR+OBX9Twqh/1Y4dlhCfb3
Y2Ir8loW0FVq0iomuo66xOuhZMtz0T7Mtd7uF/HiVfwllVhveds/WuMHTolT7QkOay/dasZns9ZB
HVgfTtkq+24DffVgdF78Hcs5f05JgDll1/oXb2r9gbdmbw2oMmBOmsN1iin2jKGkFb9WqGY3S+4a
NfmW/zyvdPusqbg/+r1i2vvPr8ce214Y7DHpZm1Zo5/L3PL2joycv2nG29c248B2EEZ9V3PpUx/5
04VSxT1NLty7YvlhQt1h51q92SOUFO4FOi04mkzkxDCkq81oVw3Du9altITHdVhI+YtyebjQChwu
sWsuSPtthkCOzt1oPcQLF2wspmNFb5hsZA52AosiEtmp3/7CjgRvOH9ImtsuAw0ZC9pYepaG2Ky+
FVg79GAqJgSrbt0emlZjnR5GcunWWpu9F9uN1ImDrmNF5SFfLFZLBU7/l/+vNXbQTA1Ucf93Ovrr
n6r603V//vy3yu5f/+vfMjv9fxzbdVHMWSvJ/D8SO+1/TN02XcfwdNdEK4f47R+JnePpGnJhQ7PQ
wK1I5n9L7Kz/8T0KGR99HdQW37P+n9DoqDT/t8TO8gzf54ZAfLvpaD6ivf8tsXPn1hSJsiuaX674
Gwiurx0FZZn9udfeBmm3l9o0MKMtGixVIeHhdusXt+9sB1FC9vm74G3PJ5F0//XtbSXcvlYNBNtM
K1DEdSF3/seZpG2b/u3534ceDGKj8PsjBCOHXjyXzGokc9fG3j+WMuguLJzDsDK9COLZXEz/FY6u
IvIGCSTnxiC3fbuVlcteNxuDO71oQ0ciRk+UOBOPwsh/ivPA8vI32kkSnVYz7Ww0Q/1yVej5prId
LrrGpnJHKxnzNvuQwML/qctZcm+R8yGlXZEhtGTKE//UJ2Qi0Nu/tbpJMFjufooHkK8/yhkD5mxk
XL9gEbhfoQ0StEvLwerCpikeem18VFaSB8WMRGnWo2Fl+zEQJ8VniOlajjHSxhZiBKbIk221uOFI
IOlpbWOnjQ5QW9+b1rzOU5yFlgfkAU7XzY2L9CrM4WkqumMKtWJvHSe5LPT9vzGUSsLS3jBddB1B
3hml9V1zqFWwZwaIDeDbFgbYO7bR2NSfZmBs+46R994SjR16/osX62hSFpogDEzf8UiurnG6z1Fm
HmbNv5vh75OP6omTNhMPnlIjUvoQLQYSAoQKar++P2Y1+12RPLPW/yAuGGjXQgAkQyoZacgXzVEP
/WWA07cOZpKFBuIaIDW46g4F2UvJBXjS0pVWlz7kEQhvF6P7Lk6Rh6z5UEDsGKMm3s0iCPVkWfqX
AOxxqFLDv8iiecRVJZ+M/GKPrYtOihRT5HNkqrpWyKiCjK0ZgWal68OePeszCJqWpK4qYMIhjkwq
r3HvUqm3NJkGc/phpGCi2QriodYBflaR80utP8WZb3k2vVeR7E/MkNDGectHCpiIZEEa5Wu1QBBN
sTJCjOlRq2jkpnZsHZIU9Y2VWJ9xD4J1NF2UC5DY0JY2pP1VxpH0gCM+dGLf2FqhCj+2WCr2QlPP
OEjxIsgIAYP0VmzMHJSdGU5JDwQrR6Ufo5Tzeof79ZiGdosixFHYfpzpLhVYfKIn38jPtjceKo+Y
S6e1X4x0/FWsJcy81E9svwCzrpKxweD60bWwaY35DB/5oOdaoEcN9bKAU+Fita1aysoZnVJNmt5O
2AyBRceFSM/MgbiaUcKytbD3eSP1q4jz15YQ04AIoKu2nKRl/Sb+Su7LvLRPTq2BvkP51VkkyE4p
/XnPrH9xdtD8ZugZaCnDqjlGG1LJmd6CvzOII9txFh/StH0f7SG+WsVRrDZXMI27KK/oqZFsy3xf
hXrPrLmms04k1bCvDIuYRi8POhHTWCWyxUxpEXTtEac9bc+ieQLtjo9pfu8UDaCWTnIwry9MVjXB
EiZdI2QI3bm0Xkvd+cjdCC4kQERm6bL8cDqfjYROXI5PNBqDYnUzTffPYLv9yfEcxFEtNDLLWNPj
8u478q3y5JoQiWPUrj2McTx42jXyaQV2UIsa/6YT5naYsfGPKEN8uzpmOB6Oie93FKFTdvRb6lw4
BL/lfKat857Hg41n2sxOLCDHwuLSWIfOMsFKs/4StiJYrJQ4Jgg4DpF203RByOnU2o+DZv0mrQAJ
2wAoaXqcRrxiM+jN/di28RlHSoSU761z2cFg9JpOlOvnlnNMg/aHGwBHVGIIxjBpjA0xg2NNiJft
5/5Bjdon8VUVitb4J3GzzCxIwcnTQwSbzyuLEanm8xxH4mgkxYNV2c5eOqAh+yKIaVFgbTepZaN0
DyD4zZwQX08pbJwpjov95FXIVigBvXgo96JyAdxW7D8XJc9Oj/xujgosw1JBsDfAGMAkthXA+VF5
f6yJ5QUfRnGafa7z5jxAGPkoHHjwEXcqry3fbetLlMh1dZLU9n2RnqOajkvdfHl1ZVzyaDyJVh9O
sSpeJ1SDu4mYtmO1ujOJt3Ue7QR7V4WzLRfReaE7og2/Gxkv+N3MN392x8OUM6jMO4UyERk4pDCX
IS7LVGMBiC5oZ7jPmZcAGI4Ghk16t1c2eTeMJdS5mtGrlno53i3ZrwWqJRy93r5G2b50jI9xlB9m
y0Da0oeOLaA577UcmbWfVUD11M9pDtmPlvtBTA8IItbUOgRPieyupo/bUq93sLeKs2tEP9paw3+V
DNxlEgZ0ZXK0bcPaW2vIRGEuxUkUGDDbIjkpG564Hy/lo2jQ0Wt4ViLNiAIQZd0Zzv9wSPr24k/X
TueSNCcmYi1hUfOU4dl5a8sxDsVKFwTGh9fUnI+TP02XyEYB0Nk+E7wSiaXc54vZPoBMZeBFP0KW
3IuwFUbHQiu7PXFfKR3LLzseq6CE70jXaKZxjMPs3H1nrHLyIRU1A8N+8hsQ+hbfPQ0DfiOHA24E
diZp9VX5DhGBdouTMpHeoeKmEnfzw5wvr60DPj93svluREu96EClSUyynmMdGZZY7CvBS1fW6fvU
geNpm/KtxYJ/nDXnXmTh2BXTUXSAZbI2YaQqYU0w09vDi0qPjuU8C2GffBvxTVUb4Vq+0LWLDm5P
gpoz37uV/cKV8655BVlKDaT4NmdfvDbJt0NOIZF3GeAy47khQUlYOSyxdeNqYflnHag7vK8GmhNV
n8t1A1KvBzMxPlBpZgfN826R3iO/1Bb7AFDjCTYlZ17ig2MoSdLO69OE9vEYxdrEWmdJj52g/aqN
qJuSaP6hwU4NFMNz4SWkQgFZNILYq9BnshlhjDxcxlyggujL8lnLszGcOxjTmROf0wZoq9cj060R
8/u/IwDlga3TAU5RTe/Jp8aYMVUnJcQv1vwu9IV8iPvRDre+PfMPEmCUz0AQWvRB91fIifSIVJ0z
TlNSj410PmZ291SlgFlKyAY9Gggb8Ye2rt+ZAra2Db2MapSh7Npnc50MqNxY96xExNFGck3SXqiq
c/PZyWAhCcdFSLESAbQkiokEYvipVdql7AmuY+MGBNOx1UOqdQfMFfrf0bVWVa8Eojh71v+b8tPp
4jI8A36aXYBk2AgUk4fJrBWQfYOkirlHw5QhzK0l4/h1X21BhQgZQjxXoPLPZvoyJ28x+lPkcGO9
314OcW3rCpucXVIDQowbcqfLCSx4lF8yss0rh65yNSeMiukr70sftq/oG1qL68BvppIOh0ncFj+3
z+VgKNY9a1evtXu89g80qNAMavU/0hZ9kJcMFiVdAOnK7OBInUBzoPi7PkVjpaXMgmAbrT537PZA
M+gRRB8WXaUM02/YWXQyuUg003sue7M9qUR7Mw2nC3u6vAl7atUVEJvnAe2Uy1QOsVawjH0S9q3z
zqRJu3SVqw6Jb0FoXWE4NVFVgeuVHzQaOhiKDM7W2R5SNNFDqrBjTBnjS5l5f1TKepFo9X2V6eJY
G8XFl+a3CZhoLvPXVBLOBwN7vAydCYAhc376KdyHZUPke3zy2sxIIaXhZdVcTnpcvC3+QNAulJ+4
9N+pA5PQN7K7uiLQJq9x9BrjnzGPRMA0L6L7TBBs8tVPxXWbNDXaa+MB1o97c75Y6ybCqkWIvsFG
Y41TYVjJ7/wYFx9BTZR69WpbQxwQ9Up6dNO4h2rKn4S05dFmdG17mjyJtQOCaI3ZMN0lIvDgvGGw
bRkHXpr1oOJPIlnn87JCDQ1ZvZkmujZamLp/TCCwpYJgTxGTHeIxDzqabNwslZihWyAeiBXs1ZLF
xgWC3ePal42GGplMikM8Vd8ki22IF4ie2XhNU/kyqqQ41gPyMoGhal48/TwPJzqs4tKl/U+qh7dC
1pg5nO5qo471hwwGZB5qKpmZOfoadEOwxRsaqfKcI0xPdepsJrSVi/19G83Tt8dXXX9P6TxiwEyr
vxe1pconQxrV3p98RpXrWWi00KEcq86PU+HOuyiu9dAdP9xMcro3pclAS8CMHoq7YupZOhxY8LpP
4lhcTlzdIPCQJ/AWRT2Wdn9OvVPrxwTHlvSQ0/yG1iy9zI8lata9IjsFCUP8ylDFwYTVY0wtF4ee
+FryZdolcjKSHhIXRZ6p75NVxLuNGm15xdSdXVbJIwwHplgN8cvIA88Q1hihdP6bTMmgiHWz+3ua
z6jwGVx2aLnAaabGR5I39Z6p8F1m6FeHRMAAGeF1pTrYytZ3abO0WHkWm4ENJbVrT8jR1Z3MC3J7
rI+y8rsdmZDjQXpfGx9zO2haQgUW2eaTgj1IiA57Vyuu/3UA+/AG05SIcBBxf78uHY0E82Rsgu0Q
OS5JpkU83DE03Ir0YDH1J26k3UWXcc9UZABo0cuftgng109TZz8JdDjclvoDQNYRrpdFe2tJaBbm
GFYVLQmnJIU6KSRyNyHHsP+eshhdokWzLumaYLA9ypn8xLlkteY+RGfUppcbV2sgjBjo5E0JdHBa
y6dOMjhRLdtKSz76COKOmiPd04JdzJW+fxnX7/1z2L5WgBna0eCDEb7+E1mX0YXM0Weirdxwmusc
QMyTYZUzvzGaPy3aLPt58OxLVq/y4Nrx76WI42OCOfdS+y7TAIkXDxtNf7Fass2Znr+rdfg/Wz68
hxpWNZb3P8hSIvNHM9ArKHOPfm/RJpzMnvfEVkz+lYRsYpBovUvqCdXuNjvfDhoREKdqMA4mtgyW
jZoydgWtbQexPElTOOfttvbPl41+T46mRM9gaxdtPSxD81r1lh/k3iAPc2r9BJURhzpG+yvxrO0u
W1h8F5biU1zW52Vh9lY5Y1mHQ5VVQTMRGDljrfer8UzXcx8ZfsgagNK6xAhvJiVhnOuhFNovbahf
7B6nKD64bzC+6LY6UZCiDPg/3J3Xcttcm6VvpWvO8RdymJqZA5JgVpZs2ScoS5aRc8bVz7M3P5v+
3e6+gD5BAWCQSCLs/b5rPQsPT3yiOU0ohN5V8Fm5y1GgZeiccvHbzdwQ7LTaa9AVSBo4ZP1L9Qye
z1xHmrhQKir1MI/eMdUm7t/i4qkwEhC2ynwfqi19MlLTA4+WsCdO23SwF+Jw+w5dYPIsd3EPm4/3
KMp66hEsZqFnSEajXmU6zs1e1AYGUXfrxEKAqb3W4ksDhmvMZO6Rjszhq6nlNjHDl1QQaUH1j/vQ
iLZSxeIJZcusN/fMxsbLLl0SgirdfummGnr6L4WTFDy5KLNLQqnWsbhS1MjiBEVHPkkqilqG1SD5
Iq7xGFsRFestgyJsgeVFvydFfPrUbma0/QjKhnbV2xHdMnTc81HerMhq/Wct05JsmxbaJzlCLRmO
0u3SdhORTjiL6r2tad+1mhAi+GGHfLC9vWJXpJWF7bokUgDcLdNhKPxMk+ci2Vchd3Vi32xGJ16/
5+Mxme13OHuxagURv7tyP0GGWA8BOMiFeR7Cd/tjIAPuNJtoyF0ss0WwAEImGT0rH6MwOUbaOBx5
d7pzQfpsL5BXF4eqX6xD6DUCLcWFUN8lNX9roIXCwroP0ZPjG7TbtTWPwU1VxNUmm0sO7RJmm69g
SW3cJbqjRVuNxbDDbgrmPuPIQxHFtH/ceDSn8yi87w3nPhnM1O/xL2W1rkMBcR7TMEHWHaeAxo7p
NGFVVRs/A0uE6214SRMiScwauqOQhVKOVlYNP8GqUQhIjcE3+m6LY6dJAP0YH/0MjkqNU9yMYfSN
+RdhU9Mu9VJm6G3QbRsPyxxFoVVLpvZUc2l1WpKZ+JVSzdjTFoH4qySDD3oEk5To/ZD9IGQMc4Gq
hy/bWWrA2S10k86I+y3ZH+bonsmSsjf94rwVqXfovOyc18hPl4mP7y2frdE5JqkPlyy9qz18uPQP
rU3VoqDGzYNekW9IoZ9hpTavJjxphYvl1AME3IHofpo0oFYMOhI/iak6QvJZZbVRnQnJoCSlJNpd
OWugpBQOUDc+G3w5toa3hkIC/WIEwbBY6hubGlemJB+TSi1u9OrzRB0XWT0dbaCR2FWDGacTusWO
hB4ksLPQwtad8kSB9smvA+rmlfY6CN0sVp8YGa0q9bRCWZsjsQ2F1rYVqttW6G9NocRNGevFSHMZ
wCXGTTfnI9XM6KldKvidAVeqBXtAgbgX38KNUJsNQvUL8BMslVACO5B0hDLYRCLsCK2w04G1AwCU
5c4LJftPltlqSNRMc+d02c2IYmrlCe0xZcLbWqiRe6FLJv8HhXngHNoI3k6BeDkTKuZC6Jl7des2
0+c+odusaPOz6yIEsmeib7hmCbfmucbnMQmVdGpg1KMJAjpXI2VNSWiGW/ZjJtTVQ2YEGEBHf9Hs
GwhHaAhUyt15RRMOx0ORk6WdBjf9jCcJW7Hmq1S7VaHonoW2G8EmEzjU3orQfaugjjDEjgjoDG+j
Gx+K13039OhWh5m/DpUyY0DzJYzuI/xaSAuHFdWecKUKvTkTXgoPSNBJTp3X/G00UajTNWTqjtCr
MwCq+bJULipI2ZG0W435Y3ov6O4gDChulFm1zjkS+CJ5Z4YRUXRBGw/PE6FORgagzlC7useyhWDJ
o9pgkoKUt9Vza3KAOMtTDXmBca6B9cksTn38Fe4CZxoC4PVivybaODKtM7ad0PEnUtGPtL9C4q8K
rT9W33hjCv1/KJwAAdNjfAGucAg0+mspHANJaryYnf4WG0XlkwdNB3QpPxXCZ6AJx0GM9aARHgQS
ExniUAUqZuIRKWNiViDRCdcC9oVA+BgCDA05xoZUOBw84XXAJrOxSZbcRskMszEuvoWkDQyVZVNJ
QGpkUPFea/UjHNT9KAT4nTFubeGviLlhCb9FXO0BZA8bVxgxhCMjwppRYtEohFeDf87bdVzS28gm
7iP+ESboWOYREIOLHo2BdUKtv+BuFAUqqkLRTnahfjrSJYJdBP/yhsiTVDn0I/U+T7hKbOEvId8T
WpAGhpkbGxEK2FBa7CgWtpRK+FOSGEwqYbKmj3w8XjkDmbzKOyf7JhLuFqI7baaDOpMinC9EyCLl
GjTOtDp5qRlXr+ymKnelSpG5DbVPUIFhHi/uYXGrc1jAVwfTS+EFO7lZNkDmoZmP2TYq5rtWd8m7
a5CW0x3nbW4WRuV8EelTjZ1Hx9ZDR4T/3xm/jMLxEwjvT15nN9EzxmWuhidb+INAFfA1eLzFEFU1
uGOUEEr2VU1TBitx95nir7WusRwlFHUO4NNOtXAjmcKXZGBQyjAqTcKxxA0+X2NQdLZo9y0a2JWp
K/iJiWaI7HUnfE8Tqkqlrsst0sD3TnijoqWyb6Dgk0PECdUytw+UplohI8TcxzBOQIIEc7oVrqtC
+K+wLWgYYpg7CG+WKVxaRC1txgLMLNMpjsIC0abzlarUey0cXuiHMZkeHOH8IsSXMn7mMPazGBcY
7/HcnVKitQ76Um+WKT/YwkfmYShzvzs7iF6wE0gyRiUgpvoDtVFsaLgf7jJsaXRG6m0snGpUXa2N
iXmtkS427GzDzCGmTjRaCk5pEGVz4WdVkaIqRa1vY4kzscZBtSegXLjlJmGbiyp1k7fQqdIk4qLq
ANcglIDIjfVCvR/0urPNCAlbmTPjSrUwN/WU77NQe60zCH8EHJBiMGg3MY2pMSu+me+JlRm3ejV8
UcD8rHDKgkvBCLgIRyCtZGBQwiVoTa4NBaH9wTXGWdeqA1V4Gk5dSFV44pqx04TjMMJ6CK72raS0
4Cy08BKwV47joiFSoR6Ikk+JpEJYKwYz2gVijHtdOGIYLIUUf+y7biqLhjZGCxEc1UWrraWupbhK
XMiUQf7N7K9eU3oHXy/V0tzZQGQK9exvz28Cnb5lnr1U8uXyOb+tymfKRSkmgbbO6aGJt3CN/k5b
tIXuCwJpuZCvvW5e/onr3/vtrf94+uXvzWOl+qG2cKkOEuJGxV+RIp5Q/IVRyr7ln4a+q+3zRe1X
UDRezBeiK/EQLuZG+6bAJ2A2zsTBG4UG6c/VQtAqQbvoZFb2X/8QoyQuWS8XmQpNXk+7AC4jKH5U
1cWP0qpOcswtymsoGlG2yp2/PS7fzykoEF7eRbIx5ZPkAkzLz3e67DTJ+YnApTH+AmQh/oJcXP+t
y3tdt//2nL/tMxXSrBwAzKJeaQkFz0hlh9Sp2djIzatiR25KvZDcd92U++QbyDW5+Ntr//ZWeQ9k
KjH4LfAJXXRE9QXcav/UEV2RriFfwU9xUdUwVZAPyUUpXgTA/Ofjcls+AgFXD3v3MIpKbdNzJNIe
ZDUonfmfVfmQXADKpyKhYLDg7a7vfv0Tcs0gUecSwf0/lYVlaKaGcuW/1uk8CULVf2y+pWX37d+k
OpcX/iPV8ex/AXXRbAuAFcApzMK/5Dqaav5LtRFMmMCwHN0Wmpx/5Dqm9S8QGcTCYX7SHMcxwFT9
I9cx9X+ZrqXbDpnvAPGEkuf//Z/36X+HH+X9Bf/W/rH9H0Wf35dx0bX/939phvMHYA/eMzpxFSwW
mh0dzprz73IdT20LEhRr5QSOnsFJhIcdtybmE50Z5oSHrQ2xcikt8alWQOduDo7JBH4gV+7ptdHN
qgE8cFGnrUNlSR8Y2onwBBQPJlPOcLwPaWY58bIJsBEFIItWixqsICqS2mJmAAyj0I/wpdNg466F
nB2WZv7Y2v2rsbTCsTCumr64jaZiV9fuPS5OEBDlYh2MhvoHYCFKFN4XtXGePK+kkL/cjub0zvCN
aZlJ/zifT0R0H91g2ntpcbZSpLB55NxgJDDQyENT6uI3IyFRgNJTBVC3ZgaVguFa6XXs+AArTMTH
NDOSzM/0yTprw6pq43jDPBG1uVL8wJ4CfGPCe7YtqsEn+vu+p44LsKY9DJPbbAIyuyKeHBN+CLPI
fEHxia8//aQ4jDQLg89sBc4qHduHpYRwkfa1Te9Sf18YH84dhsK01h/rLD26tvXUjbSdjYqIzqT3
Nm6jfO2s4bmqi2/dht5QvmmpyZJSTtCMwUw1LRdfmZoX1GHdRh0ZU+CWtvohwVc8rnsQ9LCjOlwI
n6i+3QwlvB9lzG+snI+b8i20BCADKR3uqwyFdaUD3aviaJ9ilU+qx66Y9u5Cc1vrU5q/1rR2x4DL
lh5/Y5yKWXGOaVO46fcyu09D6w5y+xOdgq3Ne2zTngRXSOANkbNQUw3yfcIhhMyjKLcBI0nu5dNb
k6dnRZR4SQeP0es8ZvFjZb+rk30zVhliUL6EuSqnx5mOHBljVJvf3BRtEppEYDfBszWR48lvzfi+
3I3xcLAYpa7cCSctshYwjWniN9pMayiLXnpjdPfwlG7SCnNF5QzPlORasMD9Xlss4M0Oo1gLE37L
j4lRM+VQTrTPeTYZGxtwCw759MyoM9lqzboypwecu9neaqNb1EbVynACRq9D8Zq71WsapTNkjU+m
k34mDyZbpwMlJt3RPlGBfZ+HG9UrbnSaDm5KZbk2F31F8Rb1FjWZrnwqR/uR8F9gvkwg5opLfwiO
zSYVzwiDe9sCAUbEgRLGGy22HqkOUYIo9xaNNCzwDTGd3bIyyvTUTaMGrcJI4YT+XLR2bCID4CPm
buitWpHQOmfj/ApIG4qEhhWr++iZgeM0KDTk8CKhCCdiVfET6YPtd2GIhMf8UhskiXQRhbrCiajZ
UOaGU/6QMdijiqkMpIuBdh0ayFbzsPGa6BBYXbFtROvSEPEao6j/yrXrPhLewcQzh2BUJBc9xejL
WivWxMXYn0z39Z8HE0xydSZMcj3+65/ryoJpJicL65/Hfnu7PCVru8KOXelU9qex09A04d0VW2nD
1+RrcTJjNCzx3kyBza+TM9wvrA4obxthI+jjd0el7VP1at3s2xBd3IwqQQqsY6FUTkqNkRHuDfB1
ZYceF/K4XIOscT/Pqba97pL76ZXexlPsbK/Pj8WL5NNm7iWbxcJQTXhXeUSxVh0rY2FO6Oi7JhZ9
Y7mPghReTvEUuSjCwDqEKhbFn3uuz4Ktz6uozxZc3LSjfOXlncj34xG5A5Y5zOWB3NqGo9sayqe2
twKqrrH5POZUreZdNabJt8plzqy3XG5c48tYvgSLmC/BBNmBLKzvNWjcK5IwzBPdbXxOXXIah/J5
nOfmptcjLIUaJgRRBu67OhResfiQtOti0Fd6FC7fpmh4pJWOyzhFq6RUWyPHt4r0+nbJsaFN8/Cc
x0rpF0NJqK5DJopOLvixcXTSLcPypUXEQlNMJey9IsIdUb6Pr9fvou7UL6/AlgoEGm1A1+a1odLS
WwqoVFfFCdcsFJST7rZM2wOudgqsS/utbjXC/zCA71EyvJkTyq6OCdQ+agcXZBOufdAl+46+oI82
JT+AAf/CvPSjiPr20VaD8h5/FoYeaD9K14Nz7mPC5op7IHrKyp668rM9pX4+R495EgVbpcVkXkWk
kraO+ko/eiEXqnaPdCjJ2dZQunzvq6m51aOHhqMLGxNJZ2S/0t8qsBDMBV2SIKSm5CBPosg7roYw
Dw/mVEc7Ww+QtHGeJWLiAWSRWCq57eLyNwbvgBhCzfcXu6nwnC5xcDcMDu0AEdYwST1t17Xj4rtm
b6wq+FOcIiJGwHEG7ZAlR3sis2wtLbBLH1PZEW1RKX+QC5nVdxEDXLfnStV3VY8/gZypBaUtSgi5
6LgAY0vgCG2OthjsTy1JNAqEl0oOuoXbtPm1JvddN52l+qSQjerLZoU0ml7Mp3Mx+jFjhb3GRBpo
IZNW+ahZlck61mEW5F2MoxcLHoWEOaabQ69LLiwoR7icrr0vw/ps2yRhSg2CxahAN4fiIDuNi2g3
XhuPchMJX74OyMxawyFiSibNwZdV2SiS28oIGSpJq3czXCgg2MolUYMjkq8hC4qMesTszPtxcS+6
jRLcEfqrgaQ98bsuck4s7b1Wldu72va28lcWbmG+4Wo/CNfv9Vcm5rqAksRCrskHsjn9sGa1BLk4
5Uep0JALeSBcN+XaUvfzuqsIXJK/u+wmXX3Scl8lc0CCxg63uV2/yN/+EusoVykuYt0IlfY1KOha
OY4KySB+a0V4Q6AG5iYNC9h34huVmgu56ByE1z02OM5cdBhyIb/vMGm1Hakre9l3uy4uogUxG/1j
32J/qcukO7jS9CG1MPJwk2tp3gCHwwx1cTdfjc3XY1Duk0eek5kHlRNrNygqzS/Cme7Soly20vkv
F7LrZSkDptALDkDUDrO4/hhFEePy213OUVnqkKtMB7i0pfPm+sM5oYIb52+/IRN8RvBOv5e/zQWC
cTlzL+tWUr07id7SGxR+e7G4/mx/7HMKjxCHrCAVXOS+yLP3Yn2WkZxyWz6iK1Hg1yhsYEL8PHkb
fEWUVNhusedx9xmc/MCwbxUXGSgyecrIU0lqd+TadZ8Wajun1ZGhCweUCBtNiUKwaCjtWtHqNIXI
Qj52eYLYVwqHO7pdZ+PBOTuqwmbg/Fr7Y5/SACNQGLuvIEcil4iZOaA+AbxJGa45efGyu7Yy5Vrh
RWR7e81X+RMSlwET4VczM5eOKrldxYW9b/HDyVNQnpJlG0WUgEKNK6WVurToBkIINRephfwJl1tv
xFok1w2h/RpJ/1rLU9JukRZrlKZ9eXLa+ciQTz6xQtgARarZyh+aGi7eV3m2ykUg83Qa4U9K+5QZ
iIxZsUxefW33enK7dW1lY2ZIFS7shssvLNwX0tyuSqBDPpCunnbkGfy6PEuHu9yUa3Ihr9tyH3gm
ArVqtNC/LpeZbJhKwcBllff/QhpilOAzNLeeuMnkQgxmz2R07V35ESbknHww+ZgeNgvaS54xaYyP
9nJVPuT8eq3cDHXVmde6rbwNBD1Fb0GX5rtQfKRB40CWa9fF3/aBhWWIeX0O4hwqj397i4m5ip8v
0Q/5NpipeB0yRuI1jXj328v+9to/9iHxhDDYomOMxf8qH6VU/c0ZrRG2E7vKicDNFsu81nTftVHc
jkC0ot0LReaMWKAErY/XfWMiTjZdVbZqozu7acQbrvQ5sAjRvJavCGcR6CtfIl/8t7eRD/z2GkTG
vpUY50J8+KgxPmsRvQj5rMvbXZ47VIRto6FWTxCtU5Js+d/kwpb/qnwUDvVKhTG7x+jCZaIduf1X
mqpieABCdGjtavaHnjL+Hkt2d7QFniKOXIYFRbH707eIRJ2rTldqKU6Ja1nstyJdGOSvDcJcX4YG
zQQAbuEf0ImEzxBUqGKanJiK86xQZOciUxxl7pRcyE1XXnnlduLlhKRGtNX+LA7L7Uv11527B9NV
u+1IplVuVni0xaUDtWZ1lA5MuWnKO0JSvKD/y1czE7yNKVAtgxoWfG3BUX4Wueta5yO6DJhwnu06
zyIbQFYyZdUSQWnqux4RZ7KIGoq68aXyK0uuapKl634qSHbEGU2TT8ij6J62SBhYa7s8OkKtWsQF
1MrUL9a4mD6aIi7Ev5xdmjVszLhFOyEuvdK+JdcaQuwbLQCeIC7c0sSajjqHIOwJSp5CIDeadPhm
HbRPR9DCPhbXB0cgZnLdMrlKBq/dsIyEYwnrxSIuN5c11QqPKM3H3IA6LPsIrmgwyDUaEB4Wo/4m
qa1I9/UbwgY5gcQHlwtbcHqKwOpXlRhU5IXK51bFgKJkLq+ua5G85fZBvkmkszFCfEYFEJnniKFK
Ws+gXN6DTyQnRl5KJU9KxlhdkqpoE6crMzjX6NThY+IVV6lnzWu5ChcMZ5quzrsCDvO1AyDX+I24
L1x3qmDLN31TE9gkPsR1AafO2REWt73uknZXbC7hGoYMJRITiAIRMw/y3a59EbkpF7Ln0Gnt5z4P
XV++0cUNLFftKeeLNxORSDpYmEeZjJ2CIez3ERxRWSWXC1k+j6xoY4Ce3KspGCsKKYzQldJgcoC+
7tLTEUon18vpG8htS7YQos7o+XGNbzocniIPZwYD4uCTi5gaoYqZLPxBsa/2dcqcvLXurZaijg8y
Rgt90nRUVeCZCEOJ1ZLbeVijIqhczB/AbqBnjsfSRVuOPjnCdSX3xnHMP2cV7wTLD0eyTwZ4ECzk
5n/al2B298YWCMR5QBxwVw/5eNsHDUhB3WdcQ6FoiFdeagbbhe7/urOVp8FFVEnAtLONdNteu1jn
wbPnASGSeb2d1QU5j+ou91r+OKuFs8cyv8mq+gleqntKJqK7YR3uW0xdq86wv+jaHJ1HunUEKgO6
6rXynIX7KnBvGG4nKB5U4zRpaLAThxMijPwRWbcfazAFXePeo5r7yY3N9JAOIKrbAc8Hrj6qMJ2x
GlREuimFSjwSASCMBQnFHO/r1ulO1TicB8MO9iN+AQXk/TYO1YmISOWmd5h+zG1S723ywdbKCGTb
m1rjYLYZSApN8RVyL3cmwOyVXds9kpt+74UYQsLasm5DZzknca9QCp4/j4YHaN0Z5zVCaxG6MJVb
3VK1A8LXOypb9QmfSU0UEmt9Wn8QbjNsrbolmDWSg1zEr6kyRZuQOud6qUCegCQY1oWFOrMIHVAU
ASQPWLjxLUlgFD6ZjW/J31qgN6LoMIkjyaJwXzTN7TI4d1zOxmejj10YAQSHaQ5SSLNQR/hfY36X
zgSqou2lDBK2yF7Uet040xZya3/WXXIMMLsMG8PUIe0RooNRwb0xigbUX63leBjo4wtTvls9WJXy
nAEP27lO7ONRs+5ygwjMuMQio48+pdZdny2gVnsWQRflML083wyG79DJSdnS1u4yVps6MJ4tkfUa
YIKALDW/TKoewcUpBJYM8WcVLa6f0A4sTXSSfaFl64bK+pyob3ZLEbcYvhP1qUGJVqnwe/tlEpgM
u78hqI2IZmPUt42hUgnOksfa1pqdUUfdNmihkBTWpD4gsRcsDJlHACUeX8XW5U6xTmtkHV2orzLP
8geK4OupRtZkKViuFL1HC4wSvlRRqiAVWCClhj3ORyH4QsR0qBYdbQ1U6GWMvw/ZvsMhgWqXfwOB
lUo89qpn2IeOpyAkIUIy4eTljWEoAqnDH66EiC2bteh2UrDi2LED5cNADtn1NDMIg/4APsJ404AO
kTLBXLncavu05WYvVAVTB0xQn/JdbHTdPiyIKrNgRxplRiBWDOy+br3NxAEKfcq9C1TRK7XTMwaT
vZpV+SFN67dqollSaka3kS2p/6lNNw0cOv2n/7rpdijHf2u2/fOCn8029V+a9RdfvE0qjU76DKVz
749Gm0H0jM2syTSIGcJP/1ujDTe97Xh4E2jamY5oz/3RWPtvG224Qmmk/RbIpIpwGxN6Jnmpqg7L
0vj3RhsEnm4oHIFBNtLPUwdZpYksv4VW39deuVaD5JOrz/HZVdpzGy+E0lQ4/ZxZ/6YkBgHU9ZyR
Jl8K3ctwrtyvEZrGg8HgI41f4gWXcJX9QOIb7+fZ+z45Xzso3dTunDVeQmXvpLH+bKiLP1WucarU
5oy/Vb3tx5egUdNDXpABidTxmVah8TA71VlpiXtHQIobPCbAo1DGnV0EHvhH98msmEQ0VFM2zJGY
YblnRCbcMIfpALsq3Bq9QjU4QAIP8NdXSodMRY10nSJ12g2JgZ8jL1Eh9eSc8EbmV0m43FqQGBPi
3VZBZRoPdWF/ODY6GKrpH7GF/3JprHPsddPBdNuXelpwV2aQhQxMgJheDOVkmvO+H7svI0Fwt7jb
gaACz7Uw4wWFNr2kpINUhnlDDT9/MzzSwkWYT7nMD3Cn1IPWU8wxUH47eUqvstSTXTC7R60b1G04
OHTvLcirdZXRPkcLplV3lDQpcydroi5iMrajlTFjMWgqIC/uSLROWc3LiWAQ6qWHuQs3U621xCfs
8Va0vkHKJypYuojR/EZyAJTI3iOEh/srwv/i1hx6RLA2rtKm+Go27cusx3B2AnPHvD7faYH1vS5o
9bSZ3TIHSQh31GcHc66T7+YxtQ9let+1jc6g3Bh9bXnsc60+otpJ7Jk2kuUmuyx2Tkbk6zo4To8y
ru+AS0R+Zf4wjOJEOkN3KpTmnEyKdw5Gd2t/Srsi3C3edJNNhAQsWfRmjvWAFFA9mkOqE2Bk3ZoW
aciFhSk3Lj8U/j1q/mq6Tadc2alJ/4X79riJlzn3h27caIyvDzpuEEhaBdKlMPMTAysuE2fszRau
8tiGDzM434uStBTHxN+ihsF3jd7l3qACAJfZjTdpPOPR1WKsAIrzgD6NePiRbAIrJJmQsunXQo0m
oA+09cKlPAWBRedr7A65Uh4sJ/ROi277My7MsgxQB95VYRs+2Iy6B3w2UcOAmgNsV2vmxqrcV0CH
hBGBxhoUPTjkevXQNINB65QxUKL9MJsJtZwCh8kqIuioSgB4BSt6RW7hCfZKceKMm8gRUE/M7fpD
5TXFpuviz71dAUDAM7iOnNw+q+W7MuEH94b8S0gXGJpcRmpPA7yw9da651i3CKrPjVIlmzAG1+SO
8xfDzd1dxrQK7rFyN+amw6ndregfzkmkHnLSKfvBfCoys7jBsEsaom2TSkEAjV2ZUAJnCnemixhW
C4M1EZL9uptba2919RZo2Bs2CXNHdSYk0CkLd+QLvXYZAldnuA0nq1/PX2mLetsWxZoXuY+0Gxiu
zBAal1oVHaiT1ZLdVwccNUnxlY5qjG4T4F5ECkCu67Dvy/YBpe8PM1A3bpoTazP4vTeRi22pHy7e
TLtULFq5VbAJ5no/Jfk7/zcmr9Q5MIain8r8zndRDFpOiSbeWtblOE+bsm+jXRd/mXDwp0Gr4Gon
q3BgtDOp0UvORZvxBMkxVgbTKesqZG+Ip9ePTYlYcSF/BnTUlN4qj2HdYeum/6TjijPbcUBtaL8T
806RX0tCP7DrYmv1FUm1qbD5diVFiUynCZHcN609+CAHK98kUqJAB7jJLXc92oq7T8w7csa6dZIi
Zh7KUF33AY3pWcG3B1B23eWv2KPSLTcqcAUJZjIVD5JZg3fUSaUgG542//zdCm342dSeAWZSODdn
F0Vz85WmkbAj8ClrWLvrdnE+5x9Y1jICj5rl0KAaSFUEWLT7YIobI9EaxXs5eeDHnPQ27Qm/6LRO
2aiDYJj1hzjiXy6HMVyRLe8dilx3VrVuIcVWPhZPt7fxhLK3nNRmY4wfqTOSMzBh32rJQPjEPXfb
TeSCNaQlAW/H9DXP5ySJuCYV+ZtpKy+KGpy0sd1oIXBHO9RxvCvD5xrUGBV5igVJAIpOcwiXJfkr
a8MnLx8e66GwtstkND6SG+JWerC8TEbRXk8MYQM8My7eGNwCqn6XrrPhE5r64NgnnbNuyd4AlQWf
o2VOsCP8ML9Vna5Yg6mxfPpV6jp0itaHb3sfpEQJeX19xhDM4WOpSK8TYkNSjQhmbQaMGifLuUM+
RE3P8Y6uyWQybVKG2Iw0N7qXkfRUKxqht0S6gkXdo33bl3F/AJSWb1TPJR2iHTClRX2z9lpiFAZ0
wfZgLbeGjelwsHMdX0h/wtfHPcGdCJ5Ushd3djPEpvWLquI/EGJx3xmmetXOyF57VSRj6NjE0X+Q
ULBolJWHMrs1y5mLL1YM0i1u4r4653ZonowG+Uiot2eI1i4duTK5Gwk2tUPjdqm88agrkASiOD0V
cR76erwfAkf0nTpgGx4UXe7s1NpHZnUV8whGLQohBSOJ8TjeKA1RkCyjB3qDTDGR21MLqE9OlxNP
FgPCiQmGcxvHgxIX75RMgbZQaBy5SdUdCG8Hv5iXa/JWOBDcsVtRRbzBi6jvmyclrhTKDsw2QD88
ByhjmeghsLeDCnIvvcJ9w4TLjVIysG3tbAVEJkVJYt2YFTDSlgyWSiHaiALWKhusQ5+Wlm+PDVx8
wDx3bcwwwEutjVLvAD7AIIujEHy2i9CX0NWV3S/ZuSf5eq7DcGNlMzUiVCZcgKg+RyKW282ypH/q
Fg6AsNL34SJYykNGEncYzhbxIXYLgAJdhuwM9Y37Xe9mZTPoh2u/SK6ZonDiQMdxVIqpWTs8SUOc
25M5Qkd95CiDilnptr5m6gKVksPsaFfG1ySd8b8Vg1AQ4RfnIrZXO3Uv/VNysWS4Hanxf0vzsfVD
a3hXlgC8pEQpq/QJfV2U/ZFHo0MGZLIPLGUDAb/CJwAEw4m9iaFoWpwS3a12ncR/1WZHfTp1uA+k
1oC4PO3WakiosdZ1bx1jcCwxZB3Jf3IiFpfT0YZkKOLip96K1tOQqiujfWlym5A9bNah0rwEaUe2
7q9Ggea15wRPK9RwyoJh5Z4JBVK20l4re0RXo61cuy7ow/BlxN5eGuLkQvaL5NqsG8qBSMhmCOJT
5NIIKL1HI1ATuApBSgA7wpXe1dZWkSbrAniAX1rYSzvGr1vNrO7lvzs6histzH842QwJoZO9Ibmw
iSn2w8D+LA23so83VGFW7ANx2k9xg61cdoC8ZiCEpwDQI6rNJoChFJ0Wq63J15uSkIRPn+ONgpM2
aOTaiMrjMGjKjP2Q1cxqRdI8OAn5s8oWngvJgLq7XModmlneL7aaIaCfvkiwgWzeybXrQpIJZEPP
VPONLTTHy0J95toJs0RRWm6SAvWhVoKl8GtXWjWUQD00XLI7Jr8GS34t8rtqdets6XGw1Z9xni7H
CHsMKgzTphOaANqOdezLYtHKhfujxsK5isZy5n5mYp7HxIyOidLdNCBNY7CzD2ju0yH+ubiArjOn
3OKSeMmBhVAEiZRjNopjLub8rJX2t3axOzjQOO32I5NVR+Auyy5qkXtI4fqvTrF7XZMFTHXRTX9S
ui+yQSwXDmEEGi4ELJEj2cxeT0pVBV9sJa2wdtyT1gflfTIXeAMBEAiPutdWPjhIUVRN+7yrJx1z
kuj693jDUUbij5ZXD9mOboToWa5ps0vHRm5TaPkUu+M/7kz5W0j35ZAaOe4Z5+liw5RQbqEEcGJ6
BpcD9FfzUm6248icqk1IEP31AIYHOAXeQe9rItjkgTxJdYGJ4GTfMCBw5RfyR2fdmyrEDXnSRwem
E5evQH5K+XlNoQS7fnIu2wWKo+gAJW5TCfEYQSUoDN1hhUzU3Dud9qAxI3ZMaFOW3jD2FjI0FT1a
iy7NlQI1+pLzXL4oiGvWiRCx6QvIKQ9dm8qvImRukxC8NUL6lgkRXCHkcGnjGZtm7tKb62LyUKI6
gBlbBKyemfW+TQGSoKC9KkR3Ouq7IXKjTe/d1EpNMGdw3wiZnhJxo0dRRk8G9BOhOGZrokYtn2pz
yx2TvoOQ/DlC/KehAlxQA07DTYI2UEMjqIYIUTMlZeY3xp9z9VMi5ITQGV6hzbzqQmiYGJwCWp7c
ElWV7SnpPajN2hLiRBIFznGIsDQHEM3QwviMTZ+wECFqZLSz7YXMEYN7ug1RPo4AUPwSLWQiRJEh
6kh8ViRZopeshXBSDFSprVNhS7HtaSr311Al2sp1MIEIt9s83Xu5+5wYGGMoRJzcN4U6gY8Vg6wT
d3y0egEqdYdja5o3GYBX/cFdHmntxdtASj/RgEZoQZmQIApFHar0yER1E5NsCGEFpUVNJQLNlx3g
wgobhV+seUookxbZ/Yz6lDr1AioKQSpcjm8tJWmUqeoEMCo9uxhZ1sCO9sgcHt3m4ImpnpC5ai45
XFbZ3acOleBogqJpoooNUMf2Qia7JEg0p0+BkM926Gixx667puGU0GYS1ppNxJh541TVC4gcXxNi
XDVhXIU69bB0ENkmkMnpt9Yanlvb/TrwJSxRjSJ2RODrofRthOI3Vx/rDLGvMRuQ9Jf3VGdOPSRI
0pKxfTApxyckvPK5AC/D5Pv0/7k7j+XWtWzL/ku1CxnwplEdEvROXjrqIKRj4P3ecF//BqBb75y8
+SIzqlsdBElRIAjC7L3WnGNKlKhDpz+PAcDakMo6iXg/m8YAvGvU5BtHDjRxeZejVI7K7YRuWXjJ
jhboL8AXBelZXoQXdpXOUucazXOL9rmcRdDaLIdOZmF0NXtMZ6n0uCeFIVwXKKgnPX1IZkn1kNqX
bCQWzUVt7aC6NlBf4z49Yevbph1Rlh367EJq1yhvnieqyyn6bW8WcmPEhI2MtBvrJEYw1N7UR3eF
ml37FPslY9Jdgy68RB/OVpKg4pFHN0vHCzTkwSwmH2ZZ+Yi+nEoJMu+SmfssPVf4GVCiD7MkHeWc
utdmmboxC9ZjlOuG2Y1ryyQHzci9u3hWt6Nyhy5GciG6d8Lbg1WPEh4SHr2dWRw/NWSliSHtTnpc
x0BUlW8Q/D0/0EpuBQdUxD/hTDnbwIUrHdUd1mfJxU+R5Od4JDZPXA5siVrMycSdbFEKBYofpTM/
NmSsrMBWtAvtqXULEufrPiOQiTaj3mCea7qGj3dqxsnxusm7/iTbdvRdEe5HRIYrCvHDuulVApE6
3B9J8SurrXjd2dUbdFDAK51HRJb2UxAS7Edld60YYs2a/BZBrZetZeU56xBLHczIcZ3GD2MajTBC
aFyFsPpTyuxVHhGmmNoFGj4FokCtnFU9PIP7iAhbU5O7Sqbj2muMXWs5Dx6hnni89M4HKAJ+cSAt
a7R/MbIIN4bsMOhldw6F9OOQvwCCvGdePJHkHp9LL2dkbctf6JNqAgYpSDTGx2A16m5q1G9FnABX
m8yTdHQNG4KyGtyo5Sj/YWYQF6dkGjb4D/wUf+MAwi823AvqttUQ5JzIk61vzaRGBMe6KxWAihMU
z3E83rUgbQACGt1OFQhf4de+cNeANBBQCByLcwuS44A/8lxK9QGb6qcNUfCi075dT45iX0Vm3VSP
UAB8NiiX8Eg1ott36Hcw3VMWAMACatz9ldAH3TANsVDtxNJPHMD3uYV/2qreSMMyz1zW/Hjg17TC
5hdlD1z1Q0W7CGqEGgSPJKBKMlxq/Af9Whio7vEF/oyooqyIH3KTkYZScXbVTGxCM7uPoy71oUTQ
Gs3Vs2jkzayzH9xizi0Xsm2OlsGOxZvs3J/c0jtIfFhuUftAMsTAmRBea4+bfpL92SYJfEgYk0kT
VX3rtlSvtklrZnxjyiCW2dpQCOirOEk02w8aypJKCGrJL13vTiPK2LcUrjKMajFAqwCfhemSeTwp
n45scOJDpV7TCed6ED80qZVf7YLUEzvHtCxl76z5JISYdzTp8jXJWRVGkt7wyX9r5KUkaFozzfdm
cArGmbLflaAd1ennzESAUedtPSLaV4YGsdRl00pSbFY69fN138LJKKNvpQriZhK+BxEl6vrihg9l
vA8sZFEheOuNMdDenzDYrkzjRsMNG0Dt8IXRgZSqlm073X7Alu9AE03JpLL2hlH3Z8V2PyPPusCY
4IZrYtwtzKciha5TJKlDsZQLWii7u6Az1rKpiHmFnqfnwxU/uXkxOKpjEnimpB/PptFb3L50uY2O
aZ41/tBmJ3gTzP7tcmLXkF5HC+01tja5gBtPwXsdVqRPW9pDyKGfaVsjc7aW039PjfSplJe2cK1V
RyfBz2QEhVvqcEY8uR7yiQqcrUMgFLs4UOK7ETqYNqlHymSYX1RC3VXL8vy4se/jWL+L8nFG172m
1Lex9nJMLQuHTMA6LYK9VhD9xoWt93tnxIQnoLckFIfgxaDODqx4lzQB0tiUm3/4Kx+C6hT0prpz
AnJHWkl7vO6HPbScC7c5siKkd41JeZtpbI9J9xmLU6DXFrAcrPVOFVhk9BnPjTB5Mia4idMPcJjg
/p242Y9Z923Shk/GTRuAWXiXAbOnmXsfkBRqdIxbmhhRBNvTOv2PITIPVCrPSu6aQASRggTmh2WN
1VEUlc1E+TCpTK/mWAZpOg9lXeB7aIVvGcknvoHPiYqHXwkosIPJVFPOcFFXuQA+RWdeBoTKSbqe
/CZchtMip0CAUFmRNj8nyV1KCD5/JFCBkumDUdfJuqkB5OTGRmjeIbDLHgpbUm+naS4l9flLo+nl
RjptRTHTONgGzoDMkjB8C/sY2ebN0aJ6gzhEwUjh2T4cluomMvhWMxyT2YBYkdTOCKVJ63NkA6vH
au5TUGnxuH4UXVf4qvq9rghc8fgd8yrSt9LW8Duo3kdfFZtkTsXK11Sd6A+rM6NqLphLbTw79bWf
KFp4TfmUZ07D/GqU60VFRA4fyo1FbbM8X8Q2+qzzeMlmiU2z1BF+w8SXF5dFXEVcLiyu9HA3oe9r
kEmRugFIVyNoDqxBUZEpfSlFXI63KE7wyyDrKYbinp7IsGXAwyfML/1edD3SlsAh67GcoYHJYGXt
vpvRgWpySab8m0spY1PNcB13Bh/CpUAaIooSHqE7Ia6O4cg4ZRpSEQgJAllsmYsNkw04T5iWd8vr
qv0t0c3xsJDsF8Q95CLqzqOl+f0sihrqVtJwozOyPIWYiq+8JLWPYtlfEqlIrfNqXzGcCes4OdDu
AldYTNCN54KINS+o3Py5yIQa+5M+aatFLGXOjMEhMB7wUzNSi7MnWPzN1hqC/rgsFuXMBNwqiW1l
/1s0E83KmUU+8/s1OJ13ojdpmzkaRfl5Br7oZmZyOMLB+fnvF4sm8ksLhZea9DNIS2ya1K72Ckw5
xFxVxN09oFnUWHByyhlAlc3lrBpIBhohEA1Wllj6RtLdUhL+b5H7VfVE+MIs/DPnxfJofket03c3
PDBxrQATJ6I718DJbAnZceDLxD2qOoSmxG4QpamKfoRgqh+r+VGXgOpy6Hx2rQvLK+0RM1i9p2yd
Jr0tryVziNTySBtMfaVKmwJnIX9qhgEYbtaYuEqkHdFlaAe6/suT5WUApuKQ8ouBPlaPy2KxO/1P
TxnwosSuwM4s20dWn8Eh62stXxgclfG1WF4ehSD2oLyXLd6gFdOEdFdlyVUzyeYBL8LGLlucMkgg
dxTcWzVvozlOGnpaFsvTZWHjyfHr5iGtuBMTSCiPDji7ea/8sRHzU9u1HNSI83Ysfxk5EIgu5Azv
UwSU7pNZNzcPCNxawv5izgVFVX3NQyYrk4MkLI7QziNrAm7k2PQ4jIAAJjAplYmXx9MY01PSVjqq
2fCDzppuwaRxk490yD4ZAwGBHfsVeR22r5XxT6Jsn0uyt4J0JBii1Or1lGKVt0eJdydld5Ewf2KY
z1wCaMW6i9t8o1GoQFZingQzGjEU1i7tWF2jRP4v1R+Yb+6mwIwZnIQnir4NrxyaWHsute6nMgtn
MXe0qzBR2At4wuiUcuR2YBgEmmSnUx8VhTjamizp9f/XWg+GBd6/k3qsP7L4V9kU8T8JPr7+6y+9
h6aZ/8A+ozkW2o3ZXo12pP/Ziv/zv3DgmP8wVUsl1cDWTCLN8F3/X3O1/g9Vcwkp0JBhuIauIsT4
y1xt6P+wDAO1hwtd1nBcT/t/0XzofJ9/UnywWZqugdPGOoaKyySqofr+8RAX4WzF/t9iMkpQvnK4
FujWNhrUzQqP27lTgeUCL+2eKckUB2nGrl/HMyK3ARqjibhirCUfu6DMn3I1+w6k7tyROgPyrQDl
G/lE1nHBK2656inHwKTpqlBrZ5rVHWiL7FuvegZRO9yKZBxunnDt7R8/xF8u8j9d49bfpSzz/lY9
3YGmqZL3YBM08ecXw09dpV4kafqSMbbrZ4iXML9PZmPtI5Sl59JxIl/LZbIraH8zaG/dc9MP2rWK
zJ/406qTN3S30q6Gi65R30YvIohS6uxLQ3NU7Rt558SUHDyzx3M1hJRt3CC7BG7wo0v7eM95+1A6
UntCyAWXVm+7Ddx6yJ4u+a6QtX6JMupPjc0NYjTFRikQhVMVS06G7JNTKriZDk7r7PBZhhuaFwFC
iP4uUBTXbxmAP8vBwx7lmNEpoomvAGgEyv+I/N2AfQb5NAyb+D/sU3v22f8pD5r3qe3Yrqd7lkMm
5+zT/+NgMWMncm1vFNdwGsW2kxFO2o5U8VA44RMRDWurmsajgtrzZMQKNYcqeRdl/8M1w3ZHUoR+
akW1zQJit7tOGntRCknOPRbJOtk1A5B90ovSBy0k0KCz9WeSO+pVE1hvIWZc4j5tbH9VV5xCQIeh
6U7FqocbVsRq/5SWTQicg0QlgrcYbKdhvMsicrEcPS+v5qBFu9oKqOzqXKDhCGY3XH4+COD5nqE5
IRfkXnsykP8X3nTnRjYT/dDy0apgRycF6JJq5W3suKfAdFvH4yT2kW49pLE77ZNI5C+6uNYWHVeD
tPFljPR70c3U4nFM/rqa/hMp4c9jXPvXkxdRmOpwlNucw4Y+nwN//B4O2u1eqbL2Wlifi2rExfnL
rkuUfRPJAGCfHp8607IpyprxLm0igi0KxhfRSdRNctQL6yqFSV6fKCCNKuQDMaVEXvvvz0UgEf90
2DjwIej5IPPkGsPib/gGS+X+U7VhgRZEacHaWZfCzq0N3LEYUrHt/YeP0+f0lj8P0/nz0K+RUuEy
VHPcv536Fcf/VDdRefVbRYtuCuBlQd1ZUXRrozWaeaU2Tr6CMXmPNSfUSjVb3/ZkefJUvJnSVB+c
B0ITwhdhqPlB7Q0uZ85nQjkVhpXyAquHfFPiQXclqKJNi2nkUk44lip9ZhGogX35D/tv3uB//kKc
a7qlm4Zp2/Pd5G+/s8NUNSzy+Ip4751cvOjkRBz8g6s1XK7Ceo2iAmGWY3WbtquUM5qB7NRMUt8m
dv3ApDf0OzViHsY/oUbd9SgI7pYFALKf9HgcuNicgqM2pX6vTuFpmAqBrq2hgNJwZdf4dg4D9W0v
TY6qugfK01DmzjsNhyKpiWpMQ6BtnAxJAj7pALXBq5eXMO+iI3EuJG4n0kFOmLnSz8U69KaWS0DV
bsMKlyfR5QOJz9laEwjMsOwMR82pjLXSyl+iVaOr0qBfhXNp0k6LtbPrzvpe8PL70M7aU1AWPY0I
UVz//X63/vVAcp359kj0kG5yI5nPvz/OL+o7RH9ZgXIZ8aQGA6I0ohrvXat56yOFC29H6FRPg9/X
o/FHqrnJTyPXfD1BIVqnjrZuUtO+Qf1TD2mvdDtBx+MhGZUB4hzv7WCXGOhhpEyvZmocCL9M3pPS
HQEajNGNkuZ4BxKALo2VcSUqbPPD1Kile9UDIHnLJ+jQ24zd5Kz1erxLKhT9UzpJn864ckDj+9jr
qYnouyZhd8ILjb6pYMKi1tvCHMw9fr4NpuN+PwAC3Zgg6a6hJVZd0Hzr0qG6EcvYwH24b/R2eHVb
S5B+sfn3OxjB178c2oZpcEUg28lDKGs5f1Oc2o0bqw3WiYvIiayotUw7kU5H8kk7qJAqYm2XTba7
X/6wLAY3CJS1Mr+nURTGwb//RwuIn54q8jb/ezV/vMVyEjwFy8p/r61rEc53zlj5X+td/hxkCR/x
xzsnG8RuEbvmnLYJ4nJevUKKz4Hgye0f/7j84esjlw2McjXYQtF5+XqNSRxb8PvDRy/lxwgcqR7a
iIDd/+k7/X73X+vVfuBwGY9f2zD/x/Loj42dN+5rm5a/fH2orPIbbFet6eTOEq56Au3w178GZuMq
X3t++cuyGJfdvzw0OWXT+hpxjweXpk0b4oTPihGcYk339hZpga28dBqXvs4bDEIdqmArOgnGm3Hs
C4qgXyRRpttRPI9K/6srTQ3RinFOzOmXOggb92/8JNLog9YwZMF0+KxylYScmf7Sk2O5HgYCZNXq
OZDONWl1dDGtjcSzKV71mOFqaU2XQqrwjLVwJ8mm4oZPqpMGrBXk+MbQMdlGAPlWFaUJ6g4ME9JA
v+r6HDQ13PcKt3PiAADf6CvRk7nRBzQtJoEGEIA+Vn0z2+pBU65cdXjsqdVsZMc6YgT2azX5yehs
br9PxiaPjyYRH22v269ISq52/KNOumuXOskFue+Bn21OwmioLusgZr1xk2JoJv2xIAjLFqPvYCDJ
OQ38wnPjHer+h8hAoBXa3ZbT993M3t28mcNuqwrXsbu2jJaQUjOq1omJebb0PLaqmvNMXDSmCHbo
KpzLtLY3bRxBBTe1t2mYFAKDSGRwrvQLopMiUIJk5bhxLYDBDZCGtmj0s1WH8A/L9C1FRwwSguTZ
bPiRWNWjTmXJL239IQmbi1cL+oFe/jCFyB2qttrVHhpGqkxKETwFHgpIUOdrCi0bQtC+O9AAG2zX
O6FR8B/IUCcd7D0VJDqVlbETI4zXCF6L2zbgy+1i54a2dgJhOOiaz/0yPlB0Vmr7BHbRPnLHPqH6
o2cY0YNNYBjBTWI/OPx6yfA9rrOH3CkoX7pcJUvyZSt8LXiV1cPo1AQCDRxgpNb0a+boANAk0Bfr
MER4J6gHxk0o9lpicXuP6nNtjTt77IKDpJTDVb1gT8M9BEiU6Cu9jUJ/kgmjm5xLceo8azV0z0kP
CzIdKEQMOK70Vm6cqUTnZ9DSbVBLNY5CsEhPPXbSh1+Iqo/Z8GJayQ+7lFsyFokkMEGhU1mj++sQ
00C7quxrd1sjqEv07tNwojPRwVTU4wfBfX7Vpdq5qNPHjmTgpGr92ETiqvVoqc0MaIB2ouvzMhBa
c+srk/KiBF3fdncN83wf/M3zpJaPkVHpJCfYVIub6qpYutyUVAhXMXIj8tS8bUcg/dELtE2XkMvR
VTsYK6GPdRcrjkpSk4gzQo0oSawEre91MmU/JpN0J70S/QaX71SpZAcV2FdqrbvKXCCt6dVzSOO6
ahQgVaN9tXSVnDqHPFc30lGzueGxh9dcJM4nTZobF6yMtOf0ZZRKysyuGveFbhzHABCllapHKIMk
vTkZJ6kd3pt0Wzi1kk0UfOSo/3yDwcY2HFxAzJY4qmOF+jocr92Tk2Q3o4+QCTTuagS7uZ6gQkFT
lT0gyeQqW5PsD1JZVonVPtUd80E4dmfFQY47OJzKQwHJlfHlyobyxWBrmyTec2+DmQf3etbUNqc9
W3/jGKJVDsAMdTh6ACuvqEP3EPGm2vqmuOy/wQIRVVUp7b8yDlYYDdXVgArALuFSZrhzS2k+6oxQ
wRwXxb5TCRrTIeb5iUdMR1uXIDPawldQzzMd+rSwfZXzno4teyKtTHlRYnIqRjt87Rxzx1RsWJMh
BBdo2llxchlqIg+70MESNxDNVEZMlEaqTVbBdZIoBH8CQXufEU/f6WN71xK6lTTmQRKqwg9gEA9m
V0ASUSTj8/K87QRaaRAJkfMifU+7Dpmvvm4x9pOs/BrRtB5S6VKFNREVDmnje5IoLeuuJFHkMNDd
XiWIDunrDZof2fcClNfGGJk0itw7NSNdI4IjyQYhTmbIVGNnahLGKrS47tZ3rn7Kq7XjCesxVrNd
yPVwHTUEHJtzi1Vv8sciyBiBClOumRftA1AkO816l1531pE3QzXFj6a7yAT4hScRHbBfzjlZXkpH
YnrUawSXNEDrtV5qw7YzPjjBOvTnMRGDbbeGoa8jVKh3EaNq0D+QyXpTQ/4c7vKM6ABPBeXckPcC
uy1hH1Qvdao+wJebQAhQu52T1QsvAQFm2G9NPVxxHWyqfNrJgOaa46AHLc1oLRFpU5ekO4IMIUD6
qOwGEnBXgTKMgPfcgmA4D/oi9gBpGI+akkUUcEquADAu/LEUT1LBYVZrCnpvpSZWUXgnEVTWjsLE
nZMMtK6mfVlGF+TVP2WR/tRQqyNvGKB10ZjUtOFNJaR+pUXEjcd4LojKoJOcDPJSi7DxzZ64iFAi
0rSKV8jAXKQ5yOFadL7dMGuKrPoQ5efWA2sbEs5qmN979I7jGGhvOmCRjaea/akLPeUK2FUFmsw7
lsXyFGx4eFPtaDgF1tThk+Df5v/X2DHfCTsjP36aFGqlctij4nJ2IQj5p1iov5Z1tP14gR8hX2vu
p1sTxdGx9xzlNioZfdZ5HYV7jyVdfNoJSWylNRvxRNmeM2kEvuE1yrcuJ+R43ihnykdihD33Xsf6
eWAqlu/w9pWnJCoo6TrZB3ndzQ89J18kbsWbYsKudnWlPFN26S8KNhDfU2X+jl53u7yVXY90DjTd
YxJ1I7O3Pj1E09TcN+gvV19rQ3QFl/e77kCJylQwvir90KMbKd2WbrbxHFQephA+FznRBSV09EaB
ucVZEGLFlcK6hCm3jMr0xvcJh0uv2TUGLSCko6zlI0Oe08CseTMGnbdHpandq8hXVsvbVPMVEZf5
ObaKujbiormN4aAdrRZDRq828Yujuy/LO63JvCZIaF9hbA2b2JlhWkobXiPk1WisNXrw70Ve+mVt
NT/ckFxL1TaSR69plJ0+jjqqOVu5N2sdaPn8XcyIU0Yt2s+hhKPdoFi5Saf0aAwEYPCIGmcG7z4t
O4iO8x23q/oVXamx4TzoT3VaN1i6+sQvVb35IPYQND5rrdA1YtcqrYcqDbK9XZodgR9x/ZAZAJGX
t3iMdt3IDT5g9nprV1PMq2fY6UlBCr4hRst6IZbwcXlrKMMHEOWUDWoVrHVllaec4+7aGDlyYlua
HyLz/tqRIL5WxVR0D5AGWnoKEdkbvVAfsOZDsp63DRUmjWjXW8mQdVgtVX8altW5VWvzKsYB9oGa
l99781WZMv0DK4Tq112jnsusFFed6uDXGwrl1Bhm9pnEQvqK0gTEsynRdWQb1wHgy+9eyfyy1z4J
q0I2bfblZUTAgIFIi1Ay8hE5kmcOOJyL8MddMV0IqWkvvbRzv05G59PtoUnPm9KgmpIoqC+uaOKL
VsnWz0uXezJAkDORgMu7GPJZWM2j6loOigFinTeoXuJ+jMrDsj12gL8BbJV6TfFInUkBIVxsAmTW
YQj72qBo6kjF8ILrWGnJWa0dzy+E5b47/FjLO6hDoGxz8/rGxdM6RaM+97VH8d4OpGjM39ryIFkx
6dRuqLp6VGdOtYm44n2LOCqXdbRNCH/MKKK70LXyUz5fmubJ/Tc7LnkrX3gS/Dy6F7TAJA33OGXq
HIqZRd+KUW6XTwkMpAx6ae9jeKbMDTCvd3HhQfKPx7dkMHfLeoRiaavasdN7a2xqFJhmsrVtJXnr
wuKwrIcwXZRbSQPBUUe8MrpTvbUSTi+GB8flHWko5ApLgHc/1ZV50Eks2SbAyaXulC+lRjN/mIaP
2EUWZqljDAC91B+sWv3eI4754ORRqQfYwc2NGO2rESUNZ/4HVc/O1CWt5wx85x5zKv7pSO/ftfa0
/CMdr2GDRT49cj/PNoZKT952i+flj1VJQmM8Vva1t1xxxXCCkmBea5JOD32vyqcEExI078zclLjm
PgjN1LkWfoihybdSjcqDl6n1s06Bb9l81Rbgp8fcuMAKHG5aFlurZYVdN8AdddJH2RrGMS5d3Hnz
BxX4q7NW9N+qsWR0UiRi3w+W/jI5Jnl5fPHSGEOa2qN2TmCm3VkhrurlP4mOjRnrIcCIE1s/dSPX
6q8/BKQuIEx5c3HN7vAkTjvVs9M3FUblsspuiBDATTGFA7UJ7sVYAFmwmaQpbuvdVYUmVnVba3dg
W43zJHplvXx3OssHyjzTS1lYzM+0WZg2eNO3SmVoL8fpjjYHzUIzIKyZBNpjnJj5o3SVb19bpXOg
gRTtb4T2mReXtMivXd1G0xXdefHcTXZ1EF7KHHeQ6YdQV8vWyolgiRpgwyHKynBV6gE1Yr18+No7
LcwqBAgt1/LAuVoRkQ/LxzWafO4pjD46Wp8dByPrv37ATDnp3Ojf3bDGDW+gsVGH0n52G/Rz8w+s
gFgnNJFDTIZ9cFsOO/RV5jsGV7z/34eOW3eopTAxTB3nFPd2EeBoKatMroTMqkOT2O+0LKt9blj1
BVwvQ5MCdRx5Zc6FqAjymp0RJXPXcVeVpANb5SFxDLHqVSar0JJ3vQqQqvEk4kKvc2+JmB5G0ZiX
0ms3qlt5u4IZLLeYTyBOyp0em4is+tn32cLJ9QZ79Gm/vDsuqI5Wi+kB9275jJbsECf9sMqD2kDe
T+ZZwRwwdoRzcSAHrUNT6msvpvE26d2jkpnvlDH2WeJaL6hgiefWu24vSWbdRg7naGtVwybq0HZM
AnpEUDtoj+ZFmOvJyqGeNP9oxdFZEFPLw8EC2SIhkjQzKtGdeVK/X//7+5Y3LwtjtmB8PZUg78Ni
Oi3/tqxgeX1aHB3Lw98vchn3iNiyzL8opgvqFFUhSKbKWXcKLsjJbccL60Lliqd406XFS+EQPwHE
hCg3RUy70hUvcfSW0+FiQJxnfmODS2wlFo16XqRSZaxbgZ/ECdofsbj1x17MgXKq4ltoWlYuu2ib
2R+OUMeD4mngcJqMrEyzrLDckTBH5xH/VndzTGl/vaEbgTDB0QaiMy+WR+lJpTi1Nwb9MUW/aLWA
g4T6s1xYWNHsLloWI2FIk4U2jm6MTh65IF6GzLK47t7iNixPICtTHelj67T9xrTqW+4YZyds2t2y
ezjLWuI5SF8o0ybAoMaEIam75+XLUR2tyFJAA1/NJcdyOgrzMxWsVWGmssWr/6x1mCbaVjypSTSs
WzySR4B/7KsFNpUI7Rxr6HWX15a/Fi1DdNuo/EiOqQ8GDS8vkSlF4fgMFFAXGetlwyIj8fwSneyq
XMC0U6LAvLBJUW6eWtAV2J0U1HRBtyn17mrCi8olU0sHsC3xEu0REXJ7rEY0TeWciIjOqVtg2MhS
IryqRmutls/5WrvVAApcnuexBusPq+4qMsVBC5I9kZYpAcqSjBcuVbRY0IKAZyRtwqLkkMREnlvo
Wtc2+sB1J5p7aRZyp0Y0UnFfDTu9dc62MoLRjcmgXtGFpiFSoYqZmv4lNiHklTVe0ZAQOiaLprDi
Y4QM/kiwRnOEGEARsiNNwXIHbZXkdn+sqpLrb6KPGy0y7KMyBN/7tv2ROEG+dmUDsLg28McXZKqV
9i0D8ejrQ/+yAO4QI+ZfXMrl0ZdbqlH6YisiEJkitYF8N8bLFHv2JcjOtiudO6WsIxzgGePDpHIP
kn+9YOzt1lnrmdumVpinJ2CmUOgmfqzFchc4MH2ljf010O213qXjzkKNvjE6TV6VeCITcepehCWn
k0iM7AQdpXqYxjr1Y1IXL5ZdGjjTFPKACZBc04REKV4GxrGTmnEMsPF448DYYgiYGnNrWHujYuxQ
ExQ3V1rboqZAHKaMrCsExur4FJp9cJeWXrIxsoxgDjWbHpSCKiOfU5EIQM02BTl21OC1U1+pp1XW
a9p+CamMTO8yisrZLhae1MFguZJ1me0IGj0lMxx0WeQDcKBW1ZjO6ufFQ7YYzH4vUkVDnFZ6DV9H
+R7CpMDIKtYMwAIIT/LFjvBcpwPNBgoivxGLTvduucCOxwHxqIFp1AHmWSFMxMbJRGdTM/LnvEZ8
3kcpO0iHKYOA7pyLEWnWfy9KG43AhA1tpeTlZxDl2HUgF68j2/3a/gWVORALBSajQ4g5y/l+BwHH
zguwwwHUPfI/IZIbvEmLiFQUgctLOOD+etR5CToMx3pZ2KHZMECiCmcC2oIR1UdjhscObyEu7h3V
mrtci1XOxBBmkwwSysFtRODYcpzjNpi1bMrMlAIpsBbhpB7QDI8nKx/OaVICHNIDBkezsvB3it/y
VEXDAj56/otK+Rz9Z3noZ13issgNBTMp+jqKXVFwXFJiq7DLNnkBVktTI2NdTOW17NSnxf5GWnJ3
XBbu7ItbHi0OueURKwNSP+u/0lnoJ0AYHJdH5qwM/P10eaSS/ZrPIry/OQRT4OAhoKPtAq1dFvmc
P7JgVX+/5pJOvkoiUmu//HQGpjCsD8TIuA72dMN+Blg/0QIlhn2x2C2E24h0jbWVE7apmM5wmNDW
OlpVnTTPzUjxyXFV03WjNOpybdfVnjI0LVB9O/Xli9lNFGpM9T4QQANyrMqnHsntSoxcL8K5B6sI
wpVIsaRRyh1xWdiM1hF7x7jm510i89SjiO/Nai8uy8vXSRvOoYDpuqrsC8OV2yFOP1RpJScLkng9
av3+NzpXzkDAkpohjZDgjvIaDP4JMEoYgS2zTJNc5rwM6AYgul5SspMEQHPaEgG4QABzh1NNL1T4
Bctz0mpXYSCzg97jkiQIG67EnCJbe9VRNvjZjIB78SyiFFLHmps5YbElGflpsfWNM1Z2uRwsj/72
Wmgjk/dETceV40KK0iO3KepnOWyyySKixFMSRM/0CvH7a265UiLisieV3D8nVwXdXSZjemk+EWlU
b9UhcW8DXgzJNPeDHkzu555pUZjGBZ0HQX/ocZfU9KRRfMeSEnDI60a4t50pPRuoeOa0oAU38O7l
+iWmxfqUW81wcjsj89PHiORO0qkn71qgMQDjQQSmR0PQgBvO3cgjSiuEy4JffLz1NcgHWygFjjIb
OT+SnXrT6j1tmqwjrBIZwVmzyl2e2tFd3qe5y+g9F36Uh5SUk3m6ApQDxUt/r1Ph3Qxurfpd1vf3
jmUxjQImto/scatPSnGXI+Ydbdu4C1z8BrpH66ZBNO9QfHnTPATYeT1frRP8nYTQpWcNndiKrLZy
a+tZenaqcKI74+p+l4feU9YlPxo1qC7LM2rxDAFLLipZ4qXrFhvHK8bI9ag42rs04Y4bpob6Qs/j
18GsN8vrTtXRRdAjDbl42rw0ebMry8R68PryWzOGuu+lBjWlWth7fUQAo0/WU6VazSvwJO1QxVrm
y7BoX0s06ugkC5pC81/dFBu8lc2Gc6/YtrD7zFWmRcpBLXEtO93YvDo2sErX8z5rU+P3AAcI5Svd
qaqIKOVs47wfHsT1v7g7k+W4kTbLvkpb7/GbYwbMujcxz0EGJ1EbGEUpHfPkjvHp+wQzqzszyyqr
atubMFEDRQYBh/t37z2Xont1/XqxFTUDFlvYfdrcA4F1ZX5oo8U8ULjPsrvzKVI2HooI/kOH3M7Z
47XRRvBqky/alQONyHkDSqKKrQd5/xXpwGIdJ3c+gEN+GKk+O6jMmR7jvDXwlXsTFdHkafB+ad5q
hVs/TycSE7jLzXomKzazAuXd1IJydq2dKvNfRYvJtCvr+jWEjbMsEsWwzbmj521MZyCn+g37BhK7
PCt/9BAssn4na1u8jkFyUGMW40GWzbNvjfmeXq12iYOLebK4KGW4fBG4bGF50kztqBnb36jPcU6g
yMtyOs9T3OxE+dQjMYEO3l8V/bIzXawVwSJ2kKrbD21Tv7YIHCQvAJnMKaav0b54YXlDmbKek9jW
zx4hJj8lOjXpdN+OnbqWfBeePxU7bevy9HWnJx5AqQRo3YTUNfFv+KnxqCtveZl3Z9tqz18fmT6m
PUM0KDc+Dl5b0nYZUVO6M4jlvfljvm3nqvgxhMzZoj6Vlz4f35uxnk7Iosy+XdvHfO1aj+79Ze7n
k5syRy8InnJi8Vn/Gi6yMCVQh/eJDI3F8tO2wIYib3q03bne9zFqW2Rn4J0wi5QTgjalIB7/XWmT
mL13tI0EVGsz/hEothLgXNG1u3d8Vx4hG0Vtcyir5zBkbOE1wXd5HyUwqqT70wAn6JOk2NSZC+mm
nabPIKctbY7n9zDscUSBbVrJwO5WNYybjeFM+kkXDStoMyefIy0dQe17v4y0GbON0cOHYXsWHKpa
r1nI4ncMkPBcgrg4DJ0IH+nd5lw0vtEwaL80rkgQENm9W7GwXsBa/PHh15+icCKSumwVK2oWnryR
xXmcnG+OreZtE0ksK/cPm3b81rcmjjtr+E25Yr70sSTyF+ZX2FPVMUhDNrgOE2DXK7IrU8ti6bUS
rTQhlX4f7wrvMyyQ77F4xM9OhBCASjLtpAj822yCl2nTqiE0NQ/P5dZ1pfOb0P2PCjH5rby3f2De
Ka65ZJeUhOTxijZBx6FGGbGh3eBNTF+oNXwXGa3Q3B/BB9Gzxyaw4KB7FdJMdMe6VzuGPxHp28xf
uDUUGLxgjEhdws0ZEMYDpnLvOZoHCS5/lFsqMq2V9A0ofWM/XJPcfIfnPe+dWemzM/srk5Kb15qV
vUidlx5W0lPBPV/ajr4mhiyXxkRzPBeRw08jqCB1ZsWqU929Fdtzj3Wvn6omfzYbWwO2mr/nVhXT
LWlxrlE6uSlDmSuQJAYokLp/4998y1qHfGjDjdEiFS8beL/LSTPfmkJiNZKyqbe5umfP1DJTtvfN
RuEvyv3YCPMKaZCcfiw2jUOtYSzinc0oaceYKVm63uDsyr6kKjB0CEpo3PixxVyG4KC6ogpzYOyt
celkkV5XpeU/tRPIS1WV3iHPbDQ9t/IPOuskmDS0TDt3z2km4ndqjDMKYIwfMTTOTZ+OnF0l0JKJ
FflTjT+dcUCDpXfibBvEb8u2Ny8q7V5H4FkAtwr3lHbqe9ua7VMuaxor7vNNL2jdj+B9rGq5Vdo1
nwfTyo+hLswbWVsizYnK2fmW9ss8+x9pba6MmC4Wz/Os9RxZck9LcLlUaZpu1cxgLqgave9dO1ik
bcjpTAeQjwzAH5aQ0wmrDHOFpPK3qF/V2emAMLiOcU4xaa/Ri+tbTX56E+jKWv7xE9RWvrKl9ewV
alwFYaY+VELjeYWY4g5xvg+q+7si7KcmS+y9yHLKhODA7k1TkS1zx1s8j8YFutz26yPX6yME1lQR
xdNYQGaStIhbK9dP7J/ZXP1sXdMB5+QEa6mSkWOE/zFgiZ0XGVuxpV/GzUVrhIymmV/UiPHChOL6
HvYvJdWpJDaDCUOlMs62cApwpOpuJRJHRXPgHy9ttfWN7hdKxsOQUmfNiZOtBQ0zRwMmVE5D10ti
TP7RwD5H/2MaXuFbhVfuSlgf2qzUAs/WLwJSYpnGzrxDpkqf8mLftoqilckjACEMyBKSq1ApJqSg
Qi5VmZ1LUj0870r6JQGX0gmV05UTN9bi6zCtio5MX27th0GFT7lpYIBJkocOetdi9EJ1YYnyq+CS
Dxyr6vt3iP/JODcRG6xmoGzypRBTd2Z4EVyUhkNo0B/82sbxtginmSywWe8RjevV3BAOSkr+LVUt
4YFP95KJ4S3hUPVqjdR0RUO5HqOmfr8rjx9J3NALng5g49TEDq1AQOC7ySEJEZDRzBcOxjDprVvD
0aL2WueJ9TgAq9tkjMcI2Kdi2wUwe92B+k0NxI9SbfVKlBjeYhEvi/tt0isqLAiYj4/Z5P4QNHPc
j/DDIxb74uiwtV9GsZmAOFKUZzLgzezoRdrkY3J8rJ/RfUdpjHTnBNa6SpxlFTwSRfUXbd/3PwIe
LB5ta2vmRdDAJxMeV3/X7wmiC2vuXowoXReqSnjU0eDs3pmsNusfJbJZenKV/UQTqbfzEmO+WkaS
ryjrSXcyHKNNjvaBhK8+igERqGuL35jRoKqZfnEa6Ds4WF5yoxKaJkInpZEq6EGj2izYs+fmR6eo
qIGzJf3PIq92KjBN3vsOu9hsDPMisUaIirGzqv0qf3OBch818/pSZzzzicX9EDwsRCyLp9pPry2w
L6joXnhNLOi5tQ+beqoSeSxM6W1NCPFXq0PL8vr3omok4m2RH0ff3KpQ8wxL5DdX+uCuvAjXt7Gq
zFqdk9Re54LEyaKx+/LBSuHe8SWgP5kchfi2+aLsF6lnaLGlfKwhuq350vM1AyzzVjSpuHEDt1Rn
aZRRh56tyWlPX1Zx6qHatZGQw/XmHoZXGEfbuBb9lucHtqjOao92o9tjnfCUr9ppLzHgb9lxUJke
3ul5JWyxjD85tsHYHjkrXwwPTxbpuZexzc9N1tl79iblqnQsxnxpbB/ZZvF0U++xbtKHsXObo8iM
Mwm77BJkueYJ58RnJl8wzHIRnzLK7hxixUcziUB9FAaIIxKEY8+tnDMNe2up+07L7lXLDTSR4qKh
al6MZobR7MYPX79VZCZ22sJagp+aLrWVPUtYYM89LDjspeFb/xUnbt76EfqNrG9pUjEA9qCl9WOl
1jWN9UHFnMQ3dzqmcFXW86oHG7mVBludwt1ayBXfbQ/FN63c767XNbe0ZrVXReH9EA11Z5WUT9nk
0+OjidHI5Hva9eGmcb1yp6Ue3yg6XqflGC6LAnynYTjqKbtXZyJ/7IJQKm9RuZLRX2E3uF3KJ94N
hlKtjo84YRZy+qG7+3HX/j5KU+LUANE9QM48JEl2mnr2OVUb+PBSqvZDYyvuRVZisfOtYxePM8EP
3ol06sY3gicAgfBTIDD549udvqCRgW5E71dWLbNHzhAlNcZtuPYqr925DDDuswN5/npJAGKs3NKk
Wk3qJflZ//nrJWO0O1k0VCfF+DYUmKGaVKYQjGOyLV5IBMcQhyju8rOKeBw7JQ4Yc9TZLtexOGTR
ALyZmvHvTKoeiN19M1xjx1m8Z2vFUpB2HF+DLgDv/d2aWO7STsKV8SgmVsg5GFJyA9tWn2+nAmC2
gezzrGeEmpCTQA/IgaeUeYlqInSe4XBWT4pnI8yqo2Bam0qs2ySmf4WZMR2STg3LoG7ro2XQOwx0
HA/54Nh7jWkPvpJ5nhTHzCr3G/YmEJ8x2bpck5zb6LV47DxHn9M+PElvjDlSVpjMCgRnA1OL7+PN
1nUDRovBd6i40bLePjhZwu46QKOiJya8BUovw1x+V7YfvnaVXx9ytiN4RKvodR7dcvPKIb8k3ZKX
Vwwm6963hlO8NUUlrzJushc3hh5riuHcWHc1sFDmtZWOv2+C8pvZxuYVH8sRwkqzt4mTvvgloPKx
SRFkGrlOJogQUZAmP0YgK+l2CKzouRmm4ZkqNI4hkG8aX58NV6pHTsAF+l4YrcbIYLwAHYWwT9qc
/QHhVajBxpvVIUEIgIil8pNdVgGLY/GAqK3Dlg0GL2DAGY7ZI+Q/UdCm2aY79kC4oseR8VnlIg8P
wn2Otb7K0ik+QguYQ2NhSGnlE5V0OXSBrHova4mA47u/bGR2rwzpnbBddvFuuCXXe28WrswzYypx
LpBaztjx9GFojZMum3XJWOrd7zHWNjpOjpWM3jQz4R0KHuM+ju/MnB+SlhhTYxfPkba6R9sIFm5R
otKzDy1EKz46I8BvZ6AZd6bA3IZquncJcWPHLuxXEdjJJpkMxv8Z4rXlYRcYJz9/GgqTUX2goDHk
LxAGnAU4i5njK/BARG1nw1yP7H10UmYfPBV+fY6zYs3Qyj2MFUOyqZ12ictKt2Dowe5NSHsDst++
jtR2cCZQb1S1ONev34pj+JKU19c7t66YGfLUzCkKWPNYzZa6HphqYrM8TZb76TDSWlad8VY083iI
uobQrSPHB9OtaaUnAohy02EiQk1O3QDf/yjyV058F6JKzapNOmJ2oQBpg/Fyh/puM/mQ3im1mquP
BUIHljwPxLVumnkGiUbjxe/0ZlausyGalm5sw/bPXpccMTjXN8/lZiqNamUZDrDWMEcUmRhOlgxV
d4EZh1uyjdbKyKsXevi4+ebioSGZsnbIoGN4MV+8JGl2UmZsGMwKL8NEVUnWYUZsk2hdRbM8w+P/
4yUJW6jUJT1YrFP1R1EY3vHrxVAaMwS5QEYuYQ4ESDBGqJonzP7mo99V2U4ktMdA2POg0nMOxQCR
sGsfA+cRWkTstRo0AC8NrRGGgwPJb7yVRlVdmeYxHkT2bsIyW06T2a+/8tLgDs1D1tgpLk5w09rr
iC4XablDizZhUkEUAeFiXZPWzpek/fSuNxgbTgNwbTCdcDmZpBLgKYNDOcTBxkyap87zgyMj7eB4
bz1aqXRu1nA+inuAuTolRjk/qfTZua+70kyCLZUT7TPWEA7ySltLQ6ufhYfNxJnAjdXDCAsgx6zh
BarY4VI/hPXdBVN+qKiQ56n/MoNO3XVIuDEj8WL3nT5HGdYrOmiNvWHK2zQb/mWsOu950tzvCUGx
38/VfUzhAYo0M2o8cLr9Hjb9/D56nEHdyE4B2fIhBhEKUmEyjYwIFqIq44M1ms61tqcGe+nsUMZQ
f7OVth+G4ecwmN3DrCRRhgo3UMcI9nzvMMxMsArsOXNOp2GzApezc504ekudsd9kgxB7K+keuNFQ
8i3Rr6IOv6jXRv7WvF+qcVUv0HQotugbtY76u4CdRM5x/HoZL0x9moNGWq0WMXYe+jO6g5dZ4kJr
h17RYPBaWEOzxGhsv3vNTAO77T02JL8xSe2ryvZ+OlLiK+7S8Tb4zYndQbgbEoHdtsrSF+RAwCV3
O3lgtwe3ZW8dOKFzg6+OU5uZXmbHB+BmcZtGcIlSvJB23W1pTkLjt8qfSSM58iTqkqeDs+C66Pcm
A5WD3/XArKzwhm86XZpZ7Oy+PsTsBX2JaO7DHJinsS7xrPUtAJWAe8U2xBk3c7VmUgpZDAbHuRK9
OOeDxYqe8kg0bamexu69oNb3ZvlKPVVskQ1pvZeeEC+Jx1shjfKPX339ntEH7WIu7K0PuPecErp6
svPwzBgF6MrEiKueeoxNlOSWYxtC1qlYMkw8SIRROyREOX1nMPpkD+34lDRqYIyeEQDwMCx3Q9Fe
XWUlizSf7eWsevfFCTBrTrSpfuNbQhgDDfXR6eCllfIx4Vbfxu7MfFHoh24mfoLMwrFdRx60ongM
ftxTslbq49COZb7PBZ4nUWLeYRoXPUPlw8wcewc/zseLLQibxYm6JweqfE/Itj1YwowO2Sa3neGU
5rBRAt1FH9qFNdzV3rceaNqm0t7PwWfya3Y5zhcLA1aTC+PGCBmGzlxm7xgX3yTi5LGc+RQDp/G9
p7EnVKEhH1k/sdtnxPigr7rMKJEKcgCQT18vxlQRv5lD/2ANRbOa/XBeDbWfnL5ekg6Bo4ntj68J
bozP0jQA1NZd98tiidw38kFDe9hRjNLtUuav6OkUVEYeMrNtGOsKpQ17tUkKkiAjbnaz2OLEIm0V
FYi6ve7RszKDA57DYFv7eitSSGexY7hUBtjBzmXsu8xaZLwmDjkCoUzugh9k0MJHzYALiH1QbJED
wFqoyl5WLgNl0wbMwBSscQbr/+8mehKSdE/8QynG7mP4SJI/d9D/8U/+DZPgOv8KBCAxizygD4Tg
3xgJnviX5XgOFqwAuJ2wyQ/+wUiwrH9ZtukTRSfo63jEeP4vI8EM/hWCLwsEgWPf5E/+W4wE815l
/6f8LYUfGDIJJ3qWB3OBAdbfIAnCC/M5daX1JGqi1fkEb5KNwQSk2DxnSWa85bh2FxRRHE3dOS/B
LGIcoO0E+grnGNv5VwQRc0W0AANQgkNBzOilRK9W2LiMowCJcpf42i1b+GjJdVusa633Q0dpWtm4
GIgDMGl2pp6TOtgInex8RxsHqHfRQUT5sDI8c6lDo177qPHrzpSwb3rs3XJQu8kcve8c07kZyU0v
87AmYRUM9o6bGQh1OfjgD0mFh72aH+glg9ruVQz4YlbALOgeG0lQimUJ/XPIM4BRaXDWnVzPyntp
ynhlhQrO27hzIFgzRNAuvg93PXZyNzNOpiXJvxdrL+rRro6mk+YbriUcGEkEDxEoMMQmAkuxMzhX
1Q+fqq3hhtXOtk15mhT10G0Hw/uh3ektKJ32Mkj/EbGlvmLzCWjEqda0ORWPE/Ub+4DN+qJKQwdi
GkDTgdIBh6MFabzot6bmueNlYQF/0btHvvN6nQDragjsZkOmdlbYTWthqnI3psTJ+qEjbS3P8L3g
GPvNysw954BH/LeqGrLr0BnfjEQ8KKp9b4WLHkTZjnwqGexoH8Urbhx0zpbqHeYHULlK8dvA93hM
YvGJJORdiEpDlxtT6N+CSp5mnp+b0Uf/13G5re+F0wi2/xkwwLP+/YXseQHh+FBgbTH/HiQvZody
8Uh5TyWLZCaibufaHUP2Efhn5BJwc01mbvy/MeGU78LlYF4XRB8Zgh3c2CKzHVLSaFSmv/IGmuqz
nl1qOborNff2Q7OovFA+mxVguXkitYVc+5hkzIZmJrzrfOw4R5TJdgCsmZsZU0223qGh6b2cxiWo
V38bILDRbeYnK9uo51MfDjiuCK8YSl04d25jBJi1R7oGDTz/9Ovsw+9n9YZQsQ1n/7XPO/cG9YF+
puG7VZTYvBSXasgYpFN2RQR2uikHI4LdgV+Gt2k9tzmCT2kTNuZJFj79aZF7+D2i/2dCgyX+yj5g
6XAEZBXfDAIhHMd17hHzP0XI68ALZCTq8slnsLWKJ41AEQMp7GP7bMtiGUbuWyljec1PYwYehHj4
w1j337UwjFWWIOs0dHEt6q79dLuyBcbZwyIhj3+CGH5PFp1xe6XEHzGA5vcX2WBQN+U0r1U9mPDA
Bjb0ESTfLrUfzLTadxzZDsn4g6MvmcO6f1OZQbdDnjw0MTxpAeQDkyZ4NmwuA/HNFwvt+si7VJ4M
y94GnfQpNsAqIJvxwQ2iV0RZa9s2ZXLwako9MkCIMNYZuM1+/T4INoZ5XW6Lbja2TnBSJM1waNFP
0IQj2eugfmfPGTyg/RxCLyjgINo/S687Da1l7nwWt8lWyRaXS7NsyrQCyzGcnMheuYXw19q5J/rs
atHdKwbiFJepzXYF3HQVoiEUS0C1ONriyl7kRezQqmjueQ5dIGPfnQpgAW3tUnAw7IvEX5p95W3a
Gp1DpeE33+0+qzk5ZbEdnWrn5T5pfnKdfg+chbJqlcqltLNtXMU3HRjBcibYuzSGlNEUfTK7Iuy2
KakWpcv2VApYu2luIFgq7KDpjPDmcYYs52vnDHhM8J2tphFJIVfJsKGYJNsliSKvTs8KV/N0FFjH
4DQD4K3rZtfkmXPp5Mpvp+GIe4UnSc8tPff1dGywcxHjrA6+V1O4Iru9g9UiCu+hvpwAQOMbnN1s
auglaQxEQcd9wqtJLqqbwJQwYe7dYsuN/hMclAWAH0BcZ4XJMgqyzzJWVMbnd6u5WOVaizPX1TJw
s5XFOIekLEjhVNTHjsXEqufyPAxTuZlMRhI0DmwaNWfXEa07LpyHiAaPJUTF7Zi487qb3Hrrkbg4
f734Zb2oG444E9/ZQpYQRcvCBf7ronrm0bSah+C7bSVyIzBcbsza23ETZDsi4PD+XLU1otJZlIM1
7lKoJOCIZXawlbscLElGcIb5QR8pj6cMKuzA05EugAdEjs+ujYfdPy8DAKP/svC6AlhO6JnCtk3a
/ywr/BvmwJJ9FMneZy+dty4+QdNbWLQIY4/DY0tGfj+HTvuYNcFhGodg1fo0Ac4AyQwaqbhZ8KBn
4cTRD3Mz+SBk/LJ/xUFcw602x30vx5+zFEQcCyaiLBbdeFIuHgu3OQSl4W2NloqQosY5aOiOEgMb
WE1Qf4PExCR8HrFauFzJBh23ywHD4imE0rz2/G18ZdDmr6nPWvIjN080gGBTxmy8LixKER27/OVF
dneMZRdwCiXEUNVRj1EVy2lr0cQKaKmJR/DxLcYHDr98/jFJsX9a1JYuQyv6Md6dUjgkimOrCCdW
Yw76DsJd7lvnhpDxmnAN0rDtTifKc7qFqyncm7ixTnaNT1gLlPS00znPntzZasNH3B51sdF2lpKy
NdxjM4nXvoi/93XywzNkuLXoXgqFd1dY8NX10lx37uQeQWguY8C+G4C1NE057t2aXw6HVs3LtE5r
YNokGbyQ3izZ2/0mQbKA5KGd81BS5xFMhVij2LEvczN5TCQ/Xk2byMpDNGUByLaq5Sdq0QoF/So7
ayxlKxx45bKSA+FeSXehb1JsP90S0LMbB5vVUtiGulmp6E554z3bqGlOVZzMMthWTV2cutmXHBd5
2Y1999s/X7Xe/aL8M3aGCSKbZ18ESNIug8W/cXuGxlSGnNvopqIxXIWEL4/wcGmi0pbaCcd6rdti
ZxjzeOvdz3QOp7PjbkyMc0s7mZsPEdmkR/NsjUjGLtgaiaRbFVEGjD8nrGkaEeBmTCo9jMT6oBMF
j8TZp/egZF4dhCK+1QT4l0kokq2jyaA3oO/cgKKd2iVmEAaUntB5Mp4bUiQL22/nDcjb/GTJLlzg
0o62fBk/aOEi+e5mtMqpea2Vfe7HxxJg5mmMQGV7ZQfAGQbSzY0Qpogro3S24hVZizMqJ87BpgqG
naB3coe15s55SIuxWFV374jvKqhonbH55zf+C7r2tzfeuZ9tTM8Sto9H8a+bhpKxWWvG0r/lHqDJ
MTXHS1Ozen4D5Rs9IPmQLqLKBFaxuxk0VmxgNFTFdacaCX45OUZ6A3pVxi5hRJ1PG2C15ASz+lVE
wj32jTTQWfrwYugagj7IqCow3UvZCuOeIT4yMcz2UUVVSsCSQbCZ7gimAZwJ8Bkc8wkgrynca54F
EMURt2aqpWjgoF6afNSCyIJ60jJSqxl89oZd8h5pKjr883vEaPffX52O7/imaVkQsJy/v0lMWJJ2
doa7+c/kiYmd7JqYj2oW3aGNe7Hl//zmWRTLeP0IDLWbR44rQKOb3nT2BcEOenDdcpvhhGHvOw5k
ugu2tQ5e/dqvGeFnobnSKSldGc5nEZZfRX4t63bp7VGG+0OmUVmalLidcHaVOsVFfxJ+jYIED3Q/
UJ9KR3i30V4RbkPl/5hiMM+sivOzj++0He1wj5nuSCImOfV9gU0P9k8r0nlTs2NcWUExrgAFTReq
jNk0JL04IrxuDDFxwgkr59DoMjgVgoi4Qn7eTyVgySC7pJL4jMG0bVcmb73R0aPYAQLqMkRSz5Yw
t2LnWRAbXdrZzCBaUbPDRoKF5CApM4OdWnC+sjKqKqDLbq1x4xjwlxplQsWp02ChG/ebN3BbDpx1
1nQowQ8PQAA7lZK7ofBoSSzv5I69Zd6VxhAUKxBa9UDqNlkb5EcYdOfFeWjxZcRoS6ryIJXn3S2Z
xcbQeEob3XiXuYp80h0ouqDKv3W2YtlQI8Jo9sMaR/0R4FlMNOIjZLdgV7AnHNiK3/HUP2ErTSON
CHrCoVIWuHXNrnW2X08gJy4fKAhvTlC0L7QxXUkaBFcyFNhn8CGtHWs1l0DVHHfYN4KOoio0CTVV
5oFOuco1kvsc7l7B4u1F2cpXKA4uvM5kekya+NB6hJKTSbwVGpFgwACaAWoiZkM/mXAIuuFUU2vo
xGqD3ZMOosB/0PVLYRXptWk45Vg4TCwcwehbrDySzlart4+4T3Db9t1xcEgcE0f65ZudvxKkCjY1
QtIdKJo92wRXEiPGjCyrTa1oyvj6kKItlN70066Kas9k8xPvVMix10I0DEgv4X/F7UfBI7ulfDEO
+skmT7mJJ1ACvsYXMcETZ6Ytgt/HXP8hwY7F7O93cWg7HEfNwHW/BjZ/Q5tRalJ0KuubGxaOBJh3
iPHE7fyDYqJy4aF0mz2WfrctnaufGU8WjcMLq1H1Oh/GZjtFtEibqceOgtPdaLuYD1KAhEn0YBTl
I2b+8hnKvWfp+VFYabxL4LoxbIhhCwY0M6ILYHXrRbmtrPpZk7vbCsVz+2udJfqAzS9Xw56MAT8J
2Q3XIAPvGPQ3kdvhs8SRDlcjgPETpQsE/XYTMUBZ8swM1uhhNbGbYNyywxUrpjMY5qEubRQ1DSsg
/NEOYw/FUTFhgdAgRJEP/qbFrHc05iC4RE0ldx0BhEXtNYRqMlle3c4+GhPyUhPe7V+l7N79eoZ8
n83Pntn061zCJ6Jux12W9WNP+pmBTBW/2HPT7LK7ZyM3xvS5iJ48dA4cIrNxJsCT7zHo5vsuoZ4D
VxKXtS8fYb6JcxSKeYVF4JRG+GyHoGXy4dpvyqN0mfh0dvIa9vl97OAbnURK5Zz/WVSyvMlOePDj
cLH4ZIgWdbUraV5mYsp2RqYOJTBT6K/qe/eby5bpBi1lqZkhYGohWpS4PLmSstvbGQc6YO7s5hOj
2eR5vy3Z7C0Kv4guVkP8BEenS6Q91dsgJt+lccZfcF4y1xiM16SvepDttdi2k8kaR/vZumPTUVXE
v0vrWYi4ObpVT0g2Ak0RYSVfd8BL8RgQ6SsGD+U0lJsI9FexGLyWS6dp9DogE7fLQ/g+GAvf4hR0
djMKm/iMItMjQaBXecgZVpGqTzH28j5QMp99DvCjnxAAsq1b2XfIRamuHuqeX2mEuKEpPu8aE8Dy
D6OiLgNR2zpJorR7ICBgHcPoGDlFdkkwX1cUXL7kpvuDgY15bu4f6SZEfptvTZPbtGd51nOO42gt
TcfZeMlroQzrqoTCzB/b/pJOq3wTKORG2p4DfoRhdgssH8dPxfHbyX6L2uGH1wTeY/pq2aTLYzXM
m3FHVqx6TIyfOKhh4rVtQLchFjGyxPZ26gHE4hoIXpwZ6AVTRGTANMeUMHDu4jHwatyBBfEdnEE2
3iP/Iwg58PwdMeFi1i+S53yi/wOkMQZIt3ypZdVtuztvuhbP2GfY8lR28h7QRdW0Zz3L6jTLe1Vj
pX+adhocpwIcuK/xrMNa2UgzTi4CY8LjIOnlM3pvIx2jZHmtp9cs4rJjcxTHev7WjBMXT4aoUbiE
xCZW8VMBqmrnlO/1CNfJ8Xx/h4/q1Dt19eCPlBgY/Zg/1E77hIojN0h8BjCyMD/PHeUGYcR4sk9G
9mSGmg6yS9/KBP4kbIh+CcCh2BYloY1S9vHCtUzirqbfUJPU4x5xa2YOADCEZ11iWdPMjSVnUWYx
rhs/97ZOj7NWJyb99Tp43pXsjW7sVvborLARnfgFFLmxhlydp7rdUcGcMgYDVuDVE9tAzk+LDl/p
riB6jp4FnMVOTZgT9QbwWrUWWsWrvIxpIyra6IEcJh2efZkDMOv1ClNPhL+kaHmjEkmGiRaDUiUW
q87Qr3QzPOHVz4FuTePW7ieyq/CMvrbNkwvpom73HN6f5mjK0KQp9SkpibgkKOrhtK279BO1MN+I
PBAnq4GWgkaHzBTFaJYKyuUUnQzazC7DvaMnrLGm947DZlaYAflQ+90v/Z2p1DudhdZOFNO4D002
CRl8LGpi/AEMZfMdZL1eC7uAbRAMNzSEkDctfOBmaQ+p6IZLXsODaEqbVhpJzmM0pzdnKq+yhUbl
1A1rmpOBGW89bAuvlPqV3wJm5yvwWsipcad2Hnv335+U/62W9N36tv5f93/xSS8zzvJYf7V9/7+P
tr+qy0fxS/3jXzo/bZ7//hf+8knpDP/jy1p96I+/fLDmXtHTY/ernW6/VJf//gXIX9X9b/5X//B/
/Pr6LM9T/et//8+Pn0VSrvAHtcmn/rM+hFEzQIf5j3vW3xL1Wf0f5s5kOW4k27b/8uZIA+CObvAm
ASB69qIaTmCSKKFvHf3X34XIrFuprHsrrd7oTWhkSCSDEYC7n3P2XptLq/ofvuuPqZJrb0Ml02Ks
RPlKyUh39o/Bkmf+5rrUV54nN5j2bXz1D/i28xuVryldSKvSdJxtHKSIQk3+7/+R5m/SEw6zJdLa
dZfu7n8C3zZ+LbAldiHLsQQBE4IfB8B3ax7/qTnM6TjJSTayWbfr7uhE/fwg+2cWIERyrEhkwY7J
vYXbpzFWcarihkOhjrOcjvOBtuHfYGaNXyuq358O2fO6Jw2Lot/YxmB/ejokKpqEp5XWRQC8CpYm
afaZ+X1cnAaa0Fdofg0W6JKyfSRZnGDevynpfqUZ//HrWUd1WKDC/Re6tJfZqwJ1LEEVRF9qdxxe
iHQ42r2qLhNTrnCiQY9tu6e1NaaHP106/0Oj3the6n+W3LdfzqWy9TksW3do1f/6t9Pzo4eVG/JC
pqj1tWZ9gviHtoDstyDryKXXMvhdCExrZz1rZA3ZZQElICsvmZL9gRY1oRbYGXwiSde/ax9u88W/
PjnDtrjeXB2g8e3J/+mNYcI1LrrWyUtBxmKYqfaLVbSQv9rI2JcqpT0Lg3AXyzjQrApGe1oCIIvR
iY3mS1Fry4lo73YCeffvX7Tb8OIvz4u7AdkuEVAMMrb79c8XzFwXqnTmVELCJfU9biHtqb7Rae15
P/U8j1+lnh2EWQCmo1IPFIG156ItLXAMDGzyo8qIxBVq3NtFu9CuJ9ObVGXIoU6cPejGGVdSIOeh
exE1nfHFkZsTEjncZM/vdtLZT0ONtIXuhJfDs8W8HnDirN+QWL9qmSmftbx55CbL7zwDiym1/JON
EAyzKBZTj2Uujn4qhopPUa3VIA5dcUoy54tmm590s/Ku//7VMn5F3W6XmE0f2GaGbDi2I2/Y6j+9
i5mBe7WIUfCkNdxSGiQSfgHpezkv4w7EQYqsix5+Skm3c6vuex0lrf//+kQMg5UHj6bBDfUXjHuc
Cb0ALgzQz92cwXqC3DASz+swHxqzf1lWDqjNoi4ykqe+B1roavOHf/9i/EpW/v21MCQjfWb6zOmt
rSz802uR9sAebTBFFwhVPzXzKKFLEy+0nKTnPUoGWrxHf7e8/etqa+us+Mb2PhhsCX+5WvUxk4Q5
FfIidOs4dzUhycp8qWP3sUYkss+odeA5ZfdYRUgCXp07hsS7rjXEx66z/ubWMf91vcEnYSJOsAXH
M8aDv74AbiTI99NQkNR5DwVnElfh9XdusQKVLbxn3V2+W44GUgPEh1+kZLijuLkzOHee1FoxHmXK
ecee5ZKdbVlnzDNF6NnFs9Ar61QvpNC0XR6d8AMh+VbLPqcahf9Q+txuw99U8X8Jkfj93ZTsY1An
bPq+f72yIxM1aWTnkubEUqMNaqKHrsOPgsYSGU6mU1V67nYQhjNsMQ4vlDWE0WK/ibppn9W67qZG
B+FNJvPeXR3ho6mCHUH8xGmYkP9bpnZPgnoY6Qk+iBJ5hE56X0gWubMvHMajDKoWvHTMCTNPdX+z
/P6aevDHXyeFh7qNy9XR/3K75IVnz2XecN3kVnuctYbMKJ2nO1VDfWnHz0M8138DxjZ+bYv8/jtt
G9mJAb5egH7/9fKYG7erO6fFtLp5w8s4Xh7p8jwaTZszAetIiMNneUgKsdVffHBJ2LXf87Yq/2ZT
Nn7de9jopUQt4ECpNnku/3KnNlRrRds22rmPcm2fGvqLJILx4Nhx7idzClxlyggNIbd4V8aauDOV
YidUnTi6QG8P6M4DoiiQRhhj9zebtvXriro9N8JREAXZNre0FJsE6c+rSJOvkuAPx8Psj9FTK5zQ
sCilCcOhIQdhORiHDF6e697pjokdBNZdU0buw7avxFNhhtA79W2Yo10mC9CqPadH0Adib3jtJY8Q
eiN7BCxRWc6RsVzocSpDvw92fTb5xmwBdGQuEeblwbrObRHfeVlr3Lup3R6X3qVwk9GTHrvod4EQ
V5hz+w6xMwoa/TAnOpze7dyXJyXzbaC0bVeXIcejnMlkagJ0qUNDg7eIv0R/nI5gfOrLv1+GeQt/
vdIsjr4AefD22x7TyU3h9OtrWGH1kszgJK1fmjrKsl91DMH7mvysvU2ivNgIGkU76EGGTpcZmKv7
8IGJGwPZAGB0A07cgrVaEk/C1CWoU69bCj+x5KeMANZiI6Ck/ZTtOXa9lbI8rVnOpG0meStBFXRe
MlucPcd+mreWcpEzzGFgPeJ+6P08N51z5SpsA/Z038bM3ClDTd5sqAqJjBe/8wghJGITZ7Exgz3C
1Y3CF5F2c759PWeFCJTnIGvqSF71G8d1adN1vlhhq2nFOIZTgzQJM3nK7AKdNul90TAtJOKs+6gY
MGBPuGgJVu0RGDhcQtPG9yHbD43LkXUjfbJ7QR4vuCTSzD4VTT6e1oT0F3fTIOFw3Y5FBN+8Lekc
LkWiXhKzbXYjPuiQpgHs3U37nFsOWVJMxXvW0IdJ6+tgxGIb2noznTj/H9osUfS/6UQ1GL7CXMC7
dRblXcGrNswDMJQri+QE0EeR366F9B1UtAH2p4q595Y+an52dMawaQzlTIzzV8Um/FIUb1mVfRbW
sViNFOlnXwQOjYurwj7tr5P+qR7j+DQYFmrVoQixBZrU5STq1UZUH5RTVMHsMDnqS5wnGAwpymWT
ypM13qeDsO8UVf461yO6ewXw13NeJmSgjGujfev2PbqdyD6DLnjNqnS6zpk4mpaenPTS/lHN7rhX
ideGhaPqnajTdC+NAc3qphMeR8Jp9QFAF8Sat7xaHqRbMQZIx2fH5D2fBAf5fni2NzRFVJAKE1tb
+klWOBzjsc7lrfOUGBFMyJiDB8mkh2m2+1PqtkUAXeenslX8rI3RzwjITThZuCTGhFEmVlwOs1YB
eD7+mDdex4RgCdKhSu776NbIct3PU4PNPKvuWiDvlyiRsNGVM/h55EwhcHpBw3TpPgzjQMpgcxiI
IBKQ0Z7dMqE7mMywt21flORjrgyDApvL+mR4ORPKzQnuNnQ/V3RRhbUeudYIkO8GzjMgqXZMz3Nm
8YyIC8YEQRsPze9XeFfpIXh5rlSPz4w2+umlnbrUWHfpG9KE9tb6EWzdPSuZGTTJ6h1iwfzMUvpy
9ohODJT6pnFrvEbiS1ZNz16emlcANcyRqKQPBCdll6ka77Sh2E/t0r5gpT3cwE+93QfwaTWWD/R2
nv0jhU4bWmXX7RVpc4jJx5r+0npRhQMdOgNgZK9ZjMWh/SrFrI4wELFXxMXXSGU7FgzvnsZP+8gf
iPQn65xTZEZfpRctl76sf2pynO5iTDNQFITr67yrO0yy6YfY4gpDqASib/koo5fOTLkqhsF5769w
g5Pn2lT6rnE5eEtHdA+qyoPVLstzoVfCt9ufzBoxHlpYqcm7fpAOQXPD+i3WkQlUA5ZlKxe0O9Pu
M1PPomidT6ru3lIjYsRlJQ9YIhiHRbEEFujld1E80fFzxBmyHLiOGutv37IEri0NAEzG94PsloOO
aj3US8Y0jMRhoDpadgWN/bGjHMbITdewK5h2KQ8mK0eKXa5yMmSN5rHJY3Ua3RyaahrdoQ7HbbVW
L/qcRHtiLE6jtr4lFpHdWbs46K2d4tSOMoja8a1L0FQgt/PwWBHiuIOGT5S3z0tqX1PXOC4qukOF
rZ6Et68i19wzpBl8aRFzrybsj50iGECrTeMDDbm4Jx1qMARjHBzLncxIKDXy6GMr5Y9Yn6EkrQsc
L8UzGatBPBVN427ze7xqGOru4QBh10P3FlQJBAA26+qYYrXFLEqQbNR+AjEKKl7G3bHbhC/l6H1I
FhKvW4VzfbNtaIkdzrJ0g3YGmSEqa/kQX2d95HQtsTs4sX6f1l7+NsZ0YI0s3hvws3flbJ2UarUT
RsfHNmr5djlcwZG7+BbvOnqH+1txVlEZ782+5yXrOsiiuNrrQzcQBTHhHOK8+LIqE0b4LNuTx+r0
BOehr6s5NErXuhBiQ+cRgQ9yGRKOy7QL9Ux92FScUB3BNbS59xaVdv1crl7lZ302hfY0wYEzZ/Fp
lMa4h+oTzhqLk0A3cC1N9WNdVBxUkxhP1Uac0KiGdpMFRKZCs0nNECSJXMLazmcuEvMppkPt2xa1
BIKchFsX/a5j9zJsquKDA/vkKhSO0E47euQ5BzvVxMtlWBuqxWZ+RF2762QT+4mKrGtjaq9eBwM/
oj2+JYqi7gJnFtAxZc/vHGLvh20mT0z4rGkoP5FPPphTPpC2ofZmO3mfW7V8Hou0O86lHA6m137R
Wo7ZONcY0RilHeK6KIOqhVSUrwzemq24cOWk3pfMjFkgU/1CpDMh9TNdo1ZWP0tFhJMLIwwxkvOE
7bJ8cBlmQ59p5n05uEzfgQZyDl/5dR560QiyWtMll0LJFstSV581a99AhzlrCfWLWFAwrWJPXi7D
rUqAtyXXIQT/Zp+mZaa6FH1ACs94QAap7xF2+liJGBH283wduwzscJZ1vI8DsyvswjuFmgPZq9sx
udXO1jw3l3TE/dyt43RmHdYJEqf3vzjU4yOKIvTZheHZD13dtv5IQsMuk0l/WpCggVot7r2he29N
QepevB3AkGcinL2blQxlng33imkeOfC5F3aoQLIWs1K2NvVhrkCiYgxxA5NeKps/MDRmMV2QLyyL
8Zi7RwL/5nAs6yl0lckcHyLrLhNltC8FyQFLQcMBwINmhbffmLXJcICnjXrB+lIwy2KQ6Ok+nTyJ
SYhpCsxmIjJKIkdkcRZlL/2+WqDOJhXmjsHO72Z28IOwGazNHTTiDlcuO6NBGoD3w+ndn0k9Tifl
yjfykd6bJqPclURIRVkPTlz/BqstpSQpkwAZ2eNY9tbe62auf9Pbb8AMJOjrVRfjPYpTChXZfzE1
79TPjFm5vkuj+SEt4w24DncXDssdiu2DMafsHZK2PGERciw/Y9NLjmOeskxjj1WG/TyX87yPXMsO
UMi/2fZla4bNiUgOTj0vVCk/Z+h2u9Esv7nO8Inh4MnRbcZ06Kyauow5xFmg3xiwdCu2Jm7ZUDkV
4rnmTblNfiiZiYZLOaL2nfsTo8hoDxUq6Jah3HgLd7LtIhSP6k4z3fmoV/tqMEgv/DBOBpTbWXzE
4bhbDN425H5v1pzb+zSZTy65L4gGcd/EY/2V+cnXwciOw2J8t0L0t8w79eJlXCYUMm4mfdnIY9l9
1IYUdlTueX4KcwEG1LtZWJBN8q4ICTxadwO2AYIOvtUS7Svhgi0qQRO/xGzdL2NCanTbNxyMc8sX
jSJ0PNN4W9rVn4ht8Qk+exr11k+dZQgNGDWRwErhNsjXl5SXZ3OgpXmY4GBrZ6jhOWqAnZqYalVF
y+nXDsgnAmauI/icUoiCGWmL/bh3TOa03dy/DA025KI1x1PgeSlRFxK5hzIU4RpT8Rj3I3Hp63w0
bIJU0NdSe8Qo5oFmhGmPu8LM2WSjiqb4RvLREi5nIMa7tVESQmhPdvQcBRCBtZCiD1/CxFm2wOLq
pbBg1oc2v9dE/mXI9bcyKd29tGfb7wfNF1b1ACqAnAekN/hC4mCDcnBGdPceUq/AlcZuaNMfVLwM
KRPyiPH4B2MnP7IxPHIWfZfkebMmsXPHzhaMPU2B1JwnV0tJF1JyLzoLrtIK157ghlDgeApzN9lz
Qt/NfX4qa9wnw8wq5+jHRmt/LBYlBuIbUgKbTx2Z5zuPVpIlkD32sWbs6s0gk7BalCUCvNWpLxIs
ol+K/IWq4rxO0Euchlw5nuihisXCOmYfvQHIRqZEtWPT8nbF4JSHKH93E+sHUG72DCQ9e7UQTjc7
H9KoJTapTdgIMkzGCFkDO46vuiHIw+3NbaI3tj41/lPZbIPyiYx20CGC9Yaa0vuOlTXdjR1tesY+
uI7xdbva9xnLrBitFzHhotOn6HXqxLvA+EAWJ43zEsd116Y4yMz9DGI5MnDbrDWRUnHN9qN6rLnG
8E1Uj2uRzLvJg2yZO2Gs2f5EjF6Qo00JytGadnX9rdCgcfakrx5z8z0fJxVC9bR2BaZzR2tDY6nU
tXaBEfXGl9HEKIPP4RpzEETzQwyB49U7aTUOK+2cfFoPPYohF+eGH01e7BdSPRFspUItwqzOEzlZ
EX+F0u1qN6Jq1/hxK95T2XT3pV1QrTtPFYr0wBaELetGcbbsL1Zn6KCF6hkgwDFCML8TmVX62Zho
u8nhNebSJSQgy+/R0eIb31TvkmZVKEt5dqkmWCq+pW/1jMZNzvPXIkXkonmclF1zQy4Ib4c8pVec
8y0SgvRODju3dai44mdpb6FEuRh2BB6bIZ7aa9axu5YGEceF80lgxkT2M8ZQss2qRNExfu2sz4XZ
vwNf4HhCWDpbmEnIeRAreVEiLRDxduJQMxpPO0QeCXabQANNL6fk6JTxx0pvfhoxy/MAhS+bPMph
C2kDZIiYXS4yId3knv2oEU+1F0Xur7Snj469QufWvecpBZuqqpGY54jZt1cbIbXFGuKKAkW2th2K
1apm98mzEDHcURgGBBtUSAjy5RsdT/3cRYiJGRdEQQKc+mjEUDfycdb3g1ZpQUGWhd+2zrJ3ptQ8
zHX7w8Lac2fb9XVkGT4bKQftADyvPhJLbeo1SDdJXBE/J7u/fVYgp0BIUD4K/NWnfz6uejmhwV0M
Vp06paJC32WY3Be3L28fKEoanZeZHbcRKvMHDFy7WY39YSza5L4RAstIXzPob+Fg9ttj3e0xeGDv
SVUmR6Ks4vvJBB+mK/3stEl8f/tg/fdneDh1f47hOMyx+wpV/bMsxIY9n2k6Ib/yTkmsXZn58KUz
tde8sbiEcr/xDOYELdqDJi2at2IPq7rZKa0o0T0SMrRki4vzDMMzOVGRb5b6G1UxJBmDIEtIZX4O
HEU3IFSUzbuqoMe4oFJ90nXBcxw9ENbs1hIbMBGhSAA5wyS6cYGlxBsJK4o/aRPxwW1bQGmou84C
PDSCoMWckLNwljJwbO3dsrrrKhO1y2P6YxbbTG4NL1kWPwxFgkq1Tvb82AeaMrGfrlRz3pY+v2NK
m+/TzASBPi4fVCu+LqmyA8qTn8NqkuAtW26grceYCE7/xC3jQitzn5YojfTO6U5YgpNn1xivyhTJ
I7r93EiTu0lW2C3oiAplj9dtpZyWRbBzExEuqgx9WYxhCMGgfgLpCfhnVaVP08O9zM3QX121qTKG
6kGt6XoPlqCGT9fNUFm4eSJiTp6twThKE/gKRbR5UvpsXYpyfQcKmrwwvbhz0DcS4NkCK2o0zgUk
KT3YhK9ZqnvSc8c7dhwtEF8ZzotB4FQQxZBhNAgVFyQsD8qy2KzjYjpmJYTHPEfOp0893NYKAPvS
cIsmbUwcqZERKp/5xCWTwt6vyW5EhXXAy1I/6rTKCHGocVF46hplK67J6VOZaHHAeMO6qqp6sdv2
gSis/Fp3JIC1jn03YWcm/5mnXMWme2DfnA52+4ixxyFazDWerOQ5B58Qkh9IrpYq790N0lg3+96d
abrZqRM0LaklmtmPIXfLl1orCqw0QGSLudV8Zym6Y+28Zk7P8j7N6x2/qyB2eN/N7APxkEKfy06F
KcmDT+rvXdupBwk377hioqIVyO5qWvObNzofMWDMDICM8sKfnhya0hzDeY7P9QSfGsfqoXOlTYUi
7ctcgcWkuCUJFn7G8miuqMPmGPogI0kMKo09+KS/RT4TwWmnrG55bjje9/HQgjWpP5l1SRrTXFhH
B4HmFVDsi7fkew9iOcFq7P89Ut9rXdI/wUga9rMXf+oaJG6uiWGsdp8XeNAIfO1Xo7CMizGb686m
R3duVu1VX5L62RAAoUbXJRYIdfut+DQBYZ360b6jU4QBQpH3UFaohIAAtoeS/uEdRCrwADIz7hSI
rh3zWG+vlL6iPNwevP0fdMvjnfuyeXc1aaunROrJy4QZdJ8yA6ZhxRHAnxJOJlXZP40Ab09shThN
ZtxwWFWkdSVcjuRHG9SzV8pq3CE1t65igKLiVfHBcT8YjdadQYjdw38mwA/id9hS/hynyf7gRcJD
x1biRCSJy6Ytemgm1KcAcmimZECZesC+pyajfIZb5SfQl7brGDCf8VmfP2dTNAQCxoIvRU4EkD7y
HoCDWJqZhNQ4SgLISkbKgqVTh4aEjYiUu5FnyyJnItnMIk52bnqcMrLYyjp5T1EIcyUFpqzuGOfL
XZuCByqlFwzdg0dBtpugiSN3zJPvwk42aBiAoww+6ZDY3tFFY3iWJpkKevzxZie7feA+el5l9l1q
LiupO5OVptNqWV169MNEz/72WT1vPfwmMxVCo5je6ZZygNR9DTwRzdyw9sK53OJVIUSYWJ61nogE
13xOY+fVUARdj9tQjrp/6nfWUGvB6JITNY0Gs6BZ39WEq1Ng0D9xxdVGd3wB/XvVY4iQHnL9UiSw
ZbyiOCl8VYx17Jdlsr+r2LGg3N7WVxCP7WwdRqN5Qro++jPLNezF+SHNYnpSyOUjxcssRjxSWNso
J1m/lJio/ofsnAjFGU/0iniIH2Ur55MjFVrfiVkVR/XALq1TntONbuP6p9Xl2oXVHwUwT0YMcjnm
7iFtKPkWW0yHatgyEBvvtVmdFHwEuAgr/jHIFrX6wjOeLS0Lx57VkZJspxddfGdgddk1pUdcqJZx
ysJLCQwpEkeq2LggpKJl5dw1abSck3aWlFUF5r0pRxAI4UGnFbHDhPZRjJp5mQrtZe70rQOyc7TY
Dj2H5r4b9zFzMu9Bz2lQeUX3NlJLnrKUxroB9sgZubgzIsRIBwmH2UJjq/R8PxTA//E4+csEbZtW
z75czOVM2bmTS7Y+CuOkTTPYUKJFY1s+N4y0fAuVZagNCEvwzls9ESpDppNNLW2wiRpzDKuRQcaZ
RCfDzTeclcamJr6khqkftALtqCS+tyBRkOHtBrArDowUXHzPjR2a83dacxrVGi09aJ2K/iJeYUmj
sn3XaRKVhUMLt91aPnMJlrP56uRmcp/MT2sCPmjN9UcjbvoDyhmYk5V7n5bgvmrE68Fwk4FPA4LG
jjG2kYWN2WGmN7ORIPsySEjhvIw25OcBABhjK/abxv7RypK0Py9/EtTZFD6ZX2j1J5uNYR9PVD2G
PEZW9KX0iFoFT4eZpYRxU+b4BWvWJWI35zScnWBeqKv5YQxTcrPF3V1DZ4si7JPfFM3wo+1Nxzrx
yJy0n2M5FkFvRu+drf2wYljvI1rxHQe/txQ9z07zOFzLglFaC/8F55Bz1kmZ2rNAvCZG+aKbbhzG
dvQFR8gaZKNb7eGoeP6k0DXkLPuHjtzOoC+dY6GL0KvExyiOv3idmPxG4E6p8E4Hy5IS/urhmaio
ViGgsidGDFPJ3esBZaKUmYsQMA7DCWHeO0v2EbUpEw8Umlk3fF9nTHrezynltNAydsJ+R2ZOhUOd
6Z6b0RRJh3DVP69dSgs/bQFT5sTV4MTZr96IW6W28YmX+YUC3p6n716ztTiYSAeTzP2sa8uDVscc
03Gkw8tkIsyOV+BFbo3lCrUr3SMje7XmCvqkKj5adtcEKSerXWlxaEbCmu7S0m6DvLCfVk2+Lfpo
sx645rlOq3AhwCj0TNH59J2nYIkwsthiu7y1n1a26EHXtQVcJ2kdaE7T8iDTGW/0geEra/zSviMR
4/aABaZHygzmfp52fUaimzkY8IloAk3U457DARyypjrpLvGy6ysBFU/e6h48bD9HgrL0c9uMbdjI
ZX7EhJRtB0maXx3bQ8qMlK42g7gZf01sZC8zJfxlqgOBdi7YIlrPwss4k9pQ3lHWZKCkkOyDSpRn
K+24gtr1ixP3/WuWJtaDnYwPw+jFT6aKjp415R9woTFY7aLOvk4Fa0KkNdnBxGe9n3BJ+SXA88vE
2c508LwMJZ4jmzy89lB51ishq1/tAjyQuzjHNu+dh4agXwxICVbBLkNoTGFRmpRPhioe0nW8lIOY
X0pGhjvU8x/WWIsuicRlJYeE8xVhXsKLDusgvUPjbDL6Um2ZE4I62KQ6KhvYvqSp18pmnL9lfDE3
4PobjNcimuaQfJsAJ/NZG2X8Yq3pj0GDtk3RXN2V9XxvDe50WEzRhnpTfoexQ4mR4bcGDfcVyRa+
00boH80Y3nK/OQIquBUNadVD7rYM3OfHigPXOanovEjvU70NOyIzfhNz/QnilgFzdYqPnEq/g3iu
w3ocoA6XJSMjgvQOfeZUYd33uAFt41GPcU1UDg40ToD9EZvUHoJYkaCqrzy5GdskTOcGGyatJp+M
MZ1RMFOiG9rLiiu8rMN32eJ67SPjzqpt9yrS8ZijJjl12Ar9GrxYgS8fECY5YcJih2aGRHpWguVj
SFCvQ5tFIJ+7hV8NsfAnHbm66AbjgC7mG/Po3mc8+OSyFh+EW2QkFbRgilSH/rDqsx3Oi/uy0DBL
EXoVwifAVtIw4ZrlUwwdyBZUomWbI14gOTpldRuw1oISLDltSWiAsdf2HHqNA76Y56GzgE3GItnF
s2uHCFN91ZaAgYGgLws5dw6kwxHz8a6uBsaSzMONpCS8OGbTjZLF2YvU/BKNvHMJ4ghiWxp0BjlO
G9QLbspQlIZuvkFM1pGrnYwiiZFIGZyh6QhCVFPHqNWSswhrgGQF88yMPK+PzYC4XucoUjO58XV0
qbACcvoFzriw1djihEnI2Js6zmM4GRskw24uXpJdcqc/VWP3mYCt6jBus0GpT2SKR9lPnGwtMBvx
bbZy/Ti461kWCxU6/v2gV8uBbPDi2uUSleIsnZ2TJjH00Vx7idqDm1ug+ojEpR1dPuCZAJ71w9Eq
P54bea3xPAdIVPDla+g/bWIIcEtWvEsPWsVRVXRs3qhnfJl0R20A7zhrBNElkxcuTNZ6RapBYuNW
rPFsBLRBs50ODDCaMfcgzSGsG1eVqN3hlOUUVBplUWwyEtfQKZFjtHVynARoYknxGTsyBD7pnV0a
xo+IqD7oqNJ2dWoCapYaJG1OcJnZRgejNUL7szmXYEU4q1wl83VsVF+osnH64G7bR531ExamEWak
xe+M9FimZcwEJN22DTgDjTed2UCJC+gPkrIUNBi+Bs1QV7PrsNbbMRLaobmOdnc3tlG/F/VykWNd
3MOkpf5cDYfOATyOHi35rltmQnM365QDHI/NazGCaGxfnYVbBbTYa6MPsDBwhNKoUJdVJSa2mYrd
HtDA/cArh56mP0uHX92oEQaa565BtBBBU6V4rtbmGJv9UXjAbO0WxyINiY7RA7Vr1uHadmRacmEj
u9pU82TfMEFZutjPjLLGme8sj5Olc+iMQEO6Q3tFtdCHlVwfNbtSoaAKI9cOHsHq9JXvKVned42x
HMbFBr+PBQnTLXTPWbgAy8aPmW8r3Xxwai0DCqqrPQEmL1MyOrthaAFTStruy8wkpxmZmbjl+Bwj
FXwpPfOSd7xurZFF50j3/GYeQqWNn+CRjr4eWwSOrzA5MLVj0ny11uybMSRHzoUDW2/25w+3x8Zf
/+H2mEYOJTuCAKgEkDjEG/Jp3oJp0hj6RuZsOVW3T28P3j60jpv5ShFpScYN4SVINMmGwXdiEjem
rQYcg9vX/3zQ0fTu3LJ34RPbPr39TxVxnSU9Q/bSAeHrT6wWuyjvMI1tP60kri+q2SZzveY53H5z
cns6t0/1sirhIoO8qKrm/M8PLWA98hn++0Fn4Rya2tl3jUzrM0Sj9rxa+nM3Le0e1D7Z0CbGvO3f
/vkf9DayKVsbF/ef0/7+bI14VcXu9sRvH5Ltj3WG8Tq2acax3iboxyS9qtxe9onbvyjz5UiqQH1m
rAqeXpR7a/vKy9Hu2aTT3P7t9tDkkjajYvkiy6xkBY3zXZzn9Smlw9rThF/LQy0I8YPmubXy46/2
ar3fvj3f3qRGut3BqD4oKeiezByONZza/k1l9x95d/43a87/h84b07A2Per/7ry5SxV3dvcLzu2P
b/qH8cb7DY+MJ3GTYDREUvoP1431m4NZH46Pw4P/8Nvov9mGYdi6iZoT4MH2y//w2wj7N7BJpk46
j6G7KJf+I7+NaZq/Wlws3XOY60l0yi7CUWHpf5Fdd2RlwJSJ4XnCQXFl/NQYVX+4XQqcr4jEyAvr
QBLH4fbV7cPW5uh0PTvqS04+i/FubcmPtw9uvcAGuX2qc6jx9Z7QAIq4SCZQ4PtiQ9LUbyBKEp+D
QHfdUocSUf6An0vKcNXd6a3apUCu9kCmZ2xsHS7/MrtGM7PomWwDezAeorLFGG3H7VUncaHqaCdU
hGeFi0E6vTusDGSN/NCs62UA0AbjzPZORJZZu9Ytp8CogxZ10Q7LLjuzR++mM+f8Ic9RHzjntvPW
T/p8rjAJEnxaoETnm6vom0KTCLQ/ulIyMUQZ9jCVPeaVLeSLNBc+/j4Qkqjb6U3M09m06NBEUUOX
URNkBcSeOCYnolpASLXc0G477SHwezuh53QT2eEKL0cCSeAWc5OHOU6+GmmOlKsjMGBu9B/C/OAp
g9CWpaL+1pacrZ16A1QGGjJ3i6SE0xAWWXlcm5ENj629j6wudM1ljyq7EQzJoYX/tDPnOW9N89Tn
cZCOUNl74TwWNA3dZjn1BmRb3W7Ocd7WFCJIhM1hPLiws0jFedggOGmoO4xXSnTtEK4Q4uGJv5s2
ckhixhHSKefRIbEKjjdmcQIFHvA1AJwymmw3YuLcOf/F3XksN44kaPiJsAFvrqAH5UsllXRBlIX3
yIR5+v0S6hnNdMwedo/bBzRAUhKLBBKZv135PIq4eKZmmLpEY5LcHciObp5yQ6zfByjFbvo9Qzxf
qlgn+wyl3LT0JWYZ3TmUTfnFmdAE+B2qWyoa990oUpWmqtOq0czcQzGO+0SwHquxJyIFoOSCJiVa
58fFr9Nz2RIbW3j2M603fYQt9GJL/7YCer/w0VwpeDeuiWP9lridQxGPBgwDX6/maA+ZVBHXBuin
cZrBgNBewECC82B7FAjfkkLm5xjjxp6lwrBbk3q5TM2SHbjtPq5MWXZNbqbPvuaRhl0PO7PjPkme
KO5tXNr3usmHiSzi4ujyDdR02Vu66+9Kfw5roKrDBAo5DRKeG2o4IW7xJMkSjeqBaNnycYGS4B3o
y/062Sonyfkq4Wj2k+lEej5VLC90wt8QR2gm0YiW1T+5+F740phBjlxnfj/xiTsOaLY7Ysi1f5Vo
i97T4TJ0zlXYVWQvvggNpKM2ZtIQKDdZa8KUBZOtLLPPaRavx6F5SlrW+CgbzoFVY3TQ8LCYLrJw
aznlacaNi07IE8EixG/x7aUkFo867Y5B2sDHLubRSMVVArqRNED5OYG6xF2TXo5Y8oT+ViIAWJMH
a3aPmLCOLsEEu0pSiTPi+g07EwZprPJzy71r1zWYmVud5BK3oOeyJxiirIgyRzaFx/XisHi7NY3s
nrUHIRe7LLOmu2r5Og4aobJE+eyIgTMrLfli8fLbHPZQ1/03+LPLMAkCEDUPGN9+mCtO5KoK5LU1
afwItH22NiR3DXzHNxllK7uMffBIPbgk2ddsGkQoClbcSTU8xobYE7FEmELKom9tRkJsZU0tmUYT
YcXksnIeFrmu93IYvmkyfc0p+0EeBWy+Dl1z6WP/2PA7Wqf5QelzCBNXHtfSP7AoXg4JKh5gKf07
SqNQ63ZxRRSaHSsuY6z+UJCH7av9FRcL4QGUfISTZE3tFEjWe+BlFnsrcZY6OewxNUe7rkc1gOxY
iho5KKE6+7H1ma170+2oYRRYc+9ol8Z1Xd17K4vbU+O27aEQww+70ppjEwS/s87+Jrq8v5g1YbiZ
2d6To0664rxiVTP19oTRBULfzvc1Q9t+yVwcaOQJLcvyfbHh5bx2JcnTI26pIspAB3exEus64VHg
TjSrPC4Tp/IEjFVUkdnLM5kf5kNvgkLH59zTm1M7JpCiS3I0Ue3ddcDq64s32yOIko6QePV/TWr9
iCgHkkcQhdY9dF7SnfOm/NXJ7GdO1P01lilLIw2FYrq8emPhH/rFz/cU4rJDVrHtrN+J4+F66Vkc
oYACHtF0GbZmQTRMBl1HUc2fZW5wNBTkZQ3BciR+dF+yit1J6pIORCx3F24tj7pNmmjDHG16cbPy
2+gVxZcpC6hbdLhr2lOCzEGffo9BJR+J83mKHdff+yQCo8MLrsNqajvb0N+znh6X4javSUhtZpAv
lqRzRR1hbESGi0pQ5fCXcRJAB1s6NBef0ijlz8p5TbDbKCELkT4Do0p1t4DAnaCOjB0qphdreBQW
0iYXWIEWMKgIuGvU0z8MkmiMYPF2iT9J2hqtL3pDXAMJNyq7qjgjNvSOHt4ye04GLj+WlUnTvWsL
cgGrJDEtCKYYFr8tdiW65UPqzl/ddP2W2cAlaOj2xuT0LLfEe0M716HRx7cRU+ZudRH5jTQ6Ajzm
xwHC0LPmmovfHULHQKdgpAPABh5suOXsGxktFHwqZtonHoJiFrSnBLXubd+TOyfoyMRZtJzoR5Rz
U1AeYFAuuH6th8aYqktCi3PodeZOkG+xZ7VHDwygl1sMNMSqij6PzLYQit4FJadLFusqbiA9PnGv
vYfzh7ToiTphXRLpJq0lwpr2cxK0N61HBzUCMggx3Baon11amfUXoctvFso6ChWQu1slDvsipdmk
sH6mC8vg3rnThhZo3ixOdYuDxXQZz9uaIj6hPbm+fJg4jdCwX/Ue9MDOBu1nAA9kT9pzoOf3iSWT
23UY73QklfThREGWLRRtIWodlvVb0XLx2iYmnCShTZHEDnpzdfqNl56OCp+bmefAOvX6igECHZlA
oRIybCb3DXUiA/GKsTegGoXCxRZDLcZYTkcU3cNRkt3dz8N7vNJ81i9eFvWO8TsbmWfEa33OtS4/
OR6JiVZDZtDgw8cn1YpmHt0RWAPstW0YD4a+liGpaV9no2qPq1cYOyQ68V0/1YSdBX6C0IlYxiLX
CpaK8bhTwVDWN94l+HCwMlaTs/2iWN2DF5zsxLNOgj5bt29qnDKEyZBtlEdcXqxk9Ym6UfyHekl0
H7Z2d09XDSMYdJqNrhn1RMZdsCVcTGQFM9LJLB4R+kUOpSfISYNjQTFFtRoJ81DXPdUEFQ+Gcx6k
ZZxZktyhKzKvOprd/eTYv3o/aM7uMO5XhxmLcJ45P+mImnT0/y6ZnoB1wKiVj+FaGBdu3pwZqG47
MyGgJfBrpmZnS+rpNbCwbVeCIJ1eM38nhTUcKsN9t0ekvTPJTDMl8uSLz/ukRoiVY2GkIJE1JcqM
/ayh9bNQsZFGg+CSJaRAI7oj+00lzwz3Vmu/zyh3wszur2tQ5fuqcN5rvxwPizfI5xHFPlg7t8ft
sJO1QSMnV6PS+Z8dvK65YHKKg5PmIThGkQs03mXzBVUUvCspqjcTSCzu4MDftXYr8d2BtODMeeos
h3U2IS6FlN1LRW/g7AKqOB3qTaYjOanS9W0+MmF3nBR/QLfvukdNn5Ar1V56JBDPgrJZWRh0+dWt
vQdiounE0voMMJaZX87IXcEGchI2L7Kr3Ns1zu6tan1tNXvgJqzZV2PaJ+a+84fm7E/mhGicyEIv
J+kwFsyGUcfdrGbxY86BPcs0LzDY0QhSAs3YxujeMBG5D1I5HIwAmaYbLMTyEkqTie7Wzcz1fuhu
kpl6W0oET2gVWH948siaY3hdy5lZNT1YS5AxKdCbL81sxQfK2Ee6h+orZW+wBcUK4l70J5tYtwDd
iOmbT7Mp3oYsuJip97Y0TUq/EVXToqEnuEE8nk8MozO5kkmQW0fZEoVrZSnv9LbX1uJORwdR+isd
xgnBfP4wHNbkPW2XJerHXR6zgmHh8A1xBZ1+JrdVpB4nhsafWV/ZjyWUc0/AVch86WKNc7XrW5oL
kfOdVbyOBw2ZSFy/iHMMbuwIeQGxF1wqWi5/lcHQHWeHZgc0NujfxpfUcckGS38NmpKKUZRys675
tYSdhTwlX7wLC/EWOJW8Zymjr4HKqpt2jaRxirlrHfZoKvCJfZN8a9+X3CLDqKj/JNgP5C3fOY4A
3cC/2a33LZ4jIHm/C01pmsdyXjN6nokDP3AqOSiXMeEQD5pcejdDT0DgMl84ZrbE/2m6KkVYA7WM
XUbGTg5fExxkZ4fca4OLFLlosDcXzqM1ePJScVMn5Kvl3cp9wPMvjQ0waPsDpaw5FfPklX6vyGhq
cEZmuVb/MnNoN2lwabddxwy33vHlcCWzBib7vLgjV/qGSLv7Ht/38+iSoiMc/v2tgSiDNs1yR8Hj
pdQs5OqqmZp5ODXHXN1EF7bY8UsDMw9cs74M9607fRFZyi0yo/ARrcVNXMzWeai4rS7NeD9P6xua
0YdZNwUhQdI8ZphCwoqUsRJOgInVoNI7SdTmnnxIdBoS02F5JNuNZjm9fKm8npwmFvezbRJC7Cxg
pp68zLJFm20780mgKz6QYPE6WkrvHE8T7kUTcsn4Ofh0RTpe9SeHQE/7PLs1pLw3WWwzy1StB4gq
ECnL56Aw3GtvAwGnBff42fL2CfOCmxqdyb6sOnyBVszUsklu23b43brUMIO1H5zS+0L0a7bLSfNC
JYyzamlBAIK67XC4IfCc+pfeS7JDwDhwnG0XD60ujVu/D/tR13cw/w3Sfo1SYnD3gCCHbMhee7fP
drCe9Gvp5heyV5k7So9eR28ifNNjrkO9VuZpQ5jw3vja5O8hM74OM2I1j9qaPrnqsZ0xmWMJQ5cS
4j+iiySDSRsI5yTM4skm5sC0ASynjPRQMIhx56ItxSsKS6YXQ4SsnNDrQmdx3hAxrdFVRgi7GbrE
T5lN9ns1+XXwqSyPLS7+ufzBzPe7aTpEdsXjTTJxbtcNV5teBQgW+ta+C/ByMByd3QVLJ+3K0DEo
Z3SPf0KdwMe2nf6KSF0qkiuWEN1O199r/nM2YbzJY5+6HkPA5ZlmRP6gGTFOQSxtx6gdrGjb2zYt
BlxRi8h3B4Qh2iMO4nxPGijRGWrTOZ0RNWqzHTJ4GzvdpKADysWMKO81oxSyg9sR1fEupt4Tbaso
gcvggULF+LL9tUG9hW3TWt0QSY9g4n+8CX3UqYcskezMXrzyHJtt7z8dDlMPO6YNF0+9N72CUaMi
tNFrA7MnB9vDM8mOh0L2v/WezA6mICy9l5WJk3qz254ls/uSaf4Rew8K9e0xLVt3nPbJpVQfWpUI
8+NDsnIaxQ3TKHa2yP3IHYVkLmJ5eSTShxEMn3hDEymH4rkB5A9Ukw5RozbbXgA+97GHCLPdXkHz
gY1vvI8zEvDxvjCbpfXLKEY8tokIpd7QxiBkgkI8n0RkqZ+b54EFKF+Tjfnl3EtSzOpOIohP/9og
t0fz+fmg5I7CWWIoj6140Hos1rHuSaaR7AVq8/lYzWwdqhSaRBm1R9f4a1Nqsj8WfvY8uwpu84yn
pHObCPSviWQ6GaQtYIAzZ+RXnxuj1NuISXaLox6Pq68n6FcaN8N6iv1wJE/lTOx8F5E314Hgl5ze
5JPt7F7r+IZq6By/RrqmDrWCnotAIKiwFUKYY+iLCq7Ei+G+iSSZIpS3NZUv2Q3FECi51GZ7nNpE
AvVIO1VasdXZNWOtZsCLkJjEWcJ3ZSA4nwt6CtbqzciRtELZFNS6KjIcBkFTHAvKJUpbEOFEnxtY
1zEq3GU+NnP9uD3O38+JmdnlOk7nXWJYQ7RqYojamgpl0DorpDmrPSX0CltOgXSqTcnP3hiLf27w
ZomIECCrZLSHy3iw1G8wOurgMvULO/UuBJ1FzKHVMRmPYleXUKNx3zw3DuddbgeVYinpeWaY9NCn
WjrLpLrWXZj2uTmm40tAnwVhyAVjuoHdae7ggIsJXGR1f5q4BEMvty5Tod3Gcrj4vYfvL15mcvDG
OnS0AjtN05H3iUrI95rHJKVtRJfOUeTGl84KXhfy6A5xRV5vnp4aejazRVK1bHTjbTra+g5v6a9c
+2Jj3znMVRpgGPRfFie5sXK7PApm62TVTwHaLRK/aEpH9HqoJChdbpZ3pUYydJ6E+hl/MBIIFg3n
3I7NvetHGsmnB9QAL4lPxqlNmnFREt8tAsH6IiF7ri+/NK2PYboa/zClExfhMCvVipessGltyBkv
deToi7O3HU5BV8HlMAMUbcfyGOCvus8bfi0R/fjZk+bWmuGjad4tjnmPKbycELaNbjgL69doTdjl
AtYTqFV459obrDjIq+oGHmlrRogY7+WExZ1Eiu9a+TJU3rp3EEghd2PBRYZ8iGuNIMDJuwxB7sAu
o7soyt699er+UuTyJcAhLfsGxTw+j53Nv4zM/048DCLdDZr1tavQieKRDKtJe22s+pmix/XkI2Pq
wcroBiMB1aYjfnWQa7zJgEAuyyMHBdavf82cUkRg92AbmnnxDOMNC36BgN/0aMyezUsyveTj1D+D
ZIWuOZ2KgJj5ABs1y87ycU4cb48U/khuWb7rAmM+EDP7TTo+0z0SQ/mcvkPYlD9cKd5qD82G4aU/
RjSIkKkaObETX4aWCIrpp/oHH/irWeYHJBrHAE4w9DBHk97wS1bySzYleKaaMEnihzVGc0rOE8g2
Ro8RoRBRekM4k8dx6tE2FpXtM4IL7sF5E6Cwdu/r6Rzj64bTjvWT1Xi4kmgb3pFmmNIcmPy2UBeg
ccN3m9BIV5vyce209WxQS7h2gpWdjgTMaMqbxc67vTUEX1khzATdssQcmSNkwztYwfs05/Y+cWZ0
wCCMUCHcStCgPSxE3IFyDPrZojvSXNKvEjFbOHik+wfgq7uhTomXf+ifkGK3YeFPt0zB31bLH48u
ohIWpKQlovty52a6xTFBgq2Jhbq/5dLi7HLsu3ypBIkFzpuNmuBci6cGGR1TtvlFNyr7SBjje4zT
fq85esnantNsyFOQi5yJT6MRa1m/JXwxrMOdPS1x9jFHPYBUiARaP7/0NcozkjLQRnaKhKri55Xo
zTB2aEA1vDwPDSe95eIKFZVRUqV4sMkY2snKu1hW2R7pzcU6XYn8yX5oK5r9LA/uFWiLVnDTQgno
f0/8Rr+J0d2yPHfuMQsjRctj4i+B+haS+K9d/r7YGF7j1sE3TfZ1gleIBHLj0Yj1b25evANsk1Ca
IMyZqIvxjeTK2IqNeTwxiTuk/egeNGQqIaoQY5/SbCS4957Qg3YEIvfPKcQKS5NfGlpFZDjItOWs
ORgSu/2gW+7RL7Wfjl2tSFP1P/00YNiajZcmQxuIQ5TyPrt6xm2dwqpJkIK4EGjAAvdYxTNyVZR6
3BeJFhjBkgOA7tBFP3o/a2jHloh86K+E3JsP+nnoDhQFFbu47QhnIiR7V2ju93poviJexCuGI6mg
B/SY+DR7ODalGIUj99lSn8XKwG6WSX6oE/+Auh2MbGIEF6lEobLcmJZzx4CFB1dFhJqW4G8DTbK4
vEtRG0p62Ny+ezFXRBAaNqOOklLw2Wx9maTfUC9ngqytzqU33btmsYBozWNrUQBaGtmNnQXEW2Rk
TpCTeDJwEoKHVOidslvyNw0WXVVo06PkpcuPRBvWUx7PWBak+8zE81VPLQ0YC2tGwP2/oTVajkQ5
l1Q4ZuROHPTgVcR0WCJ6MrhmppeU/iiAsEgnaHpf4u45YXj+MtmozBeMMiZxfOSUqjx3ikLSpPne
lPK1gzlAalVgTZPfs2air6Q3noYZTf9oYuLvEFSTSDzdSF3cD1X5W2lWpbujBrKOpA0uBm9ZAfPH
2SVXj21PbBsSh+uoKv06ypPyBVwzP26i823TdUxOBYMugR3AYkudnDPXvpsWlJBB/0Tz8HRKaN7p
CM+RvSAMl5nBtokRY33sUVuL8JJ69Pg4xMa+nQ8+AumsNaFWhEYLeGwnJx9iwjdW0pl1nEpgktB0
dryH/uwI3wFctZs1Qkk+n8u4uK0Ikb4EQXufztzGg9zwjV099XPUYlsvdH1hhp/N0RxMHcNra9IW
zfyVm+TADIVJrOshAMmH5rI9ToqMeUI5yKLef+yA7w+rgJ7MiqcpHt0jGapBZLm0dbiI4Ucni1pT
gBRWK6tSqKyL5zMRcgdlKh5pT6ButcagpmP21cvqaq1+eV0NAnbsZAIRYXlFAUlbhvgjghAVPOVQ
pBJwmxryg50w7XTVZtvbNlNesqTadlEINlFzJFOnoPVXFaQXFm2mufG7FXYbLT7XdmkzgVsM9L6g
Zb8SHRHKiAw1chokM9shS702dFGU9csE/qG+Mi/O/vq2KJqaTnaORX+mDoy+F2239nmx9z1vAbDP
ih1BLipSnD9lzxTfQPmT6IfwJZke9SrTTpbtVuc8pollYRr4ubFqpoqDSV0v4RTsbs+gZjzG2PDx
OKXVFXH6ClGSUerQvmEzqqNFV2oVokZuNSrcjv/y2OgOt3TO4ZhdWPm5Ky3nM/6fSZ3dhvrRbQ8+
eryI+gXvhxUxcloRinGuBLRtSt+wBSh9pih9BCyl8YgZowKbUasIhKFNtO1tGyefzdAgDWZPwnl2
NaV2ymtw6iynYAL1I7GZA1noA8HXAUnarjVTltl2PmizmtbbY5yEptdzjqmp/rbxMhEczcTDrMqy
bsz8380CSspt/eJBzQvVQDowhaszzp1NtIUizmPZMgMbKHkPhF32l/5JtJTfYeJWxTv/pnoKfGyZ
RsIStk6RP/G5Vmh4tT+kLCPU/ae6KfjnntUFONU9zlEHY/5xzsRdQUhJ9KEWwZZQFm573uO19FTU
gW6eR9feSbVGpH2dq408wN2SgONuX0TiFE1Urtg8w6H33L0PfQ3yMRL8MDMlb2kdha2unWtnUWQC
BQRAWc3aaXWcKkryFTw1aM8pYQhIn9pGngQWBEFublS18VMcBPVx+ztTVSFsnxw15A0IyI6xNT3S
ngCd4wnm6nED8GuPvFlpk91GCue2ENIc7yCL5tsgucIsdWpQ7sm8NaAUM/etOlI3+KhTz26HeF7G
E1mGFzw8LOt4xT62dB25vc1Aaam1YJB2KAjRq5+ITYYZSiGefAkobIkfrrk85WtOFIhahXqOT1l5
QaQ0N0GO50SCefYZn4VsxNUru+zSAitsEpy5ntPyY7dR52c/WP0Z9mC/vfW0+7a4ZY8AWI0UJeDw
zjLHW2/gK5SFia1V287ncg85GxwT/kijLySCuuftty8i41TadreNTsf69rehqrpo25gDiaigrv84
ltIadggfH7Ebv6e0TrkUJp+GD5WdOrs4QwwcySttjbMaXNRjvU0rvAcLsd/+xbYnapR/6nPIteHb
ahvk0eIn1NXHkd7UiHEirxRuhDh2RzOh9XFtbm9RLp2gmKKDp1PL8r7yf8RL87VU8MjQLcnJVVCK
OoqX7JecK3nYlHEx9CES3HjANyOBB9Tb2i6a7XDbrOqJSaRiLwMw9+2dzwsR/ZZFe9Tg3CV2ibqE
b/dDBuksKZ6OY4FTKpRUlciqKiKMv3hU6PIDQf/GHUxDs12Vp7boH7XySMLtF0v41jkoxJ1RGywf
khg/r2HsZ7AWvFqIZTP9gRkEYCQjl1kSFNTL0oRtTZbQcoGvO4PIpEmLzIZP1WzlzxZcEzdv9eS3
5rd8dN/c0qdcxwj2rCjtE7Zgm0/buSnzFTdennM718cIn8x18No3R1jwHWggNXwetBCgyllSNAZD
9Z4E5roTkqCQss12dRrDuIIsSssvTl1mfxXLlc7326ZkOWk6E1VI4o6s8/dmKBls7VsxUVfiFc1P
4PjhSYJVSrLa+jldnkpseiPzMT9Bkc6s8OJ1tN55vh7v+9K9BaZ/8POYfoNHw4tnbBqEYc5udo8p
s2A6MdYHf7EPlsnCmEkqE5WRRLm++ckVuWKnYFJmZrHPnRnDAOlu5KENyB9gC+rr0jl4/qyabplO
/Gj0B8cj+SSN+wVqQlE8DXNUWSV7f9JfElu7DwAuSP0oios7jX+MgHl9l8rHucM2MzQaJkx1/QE6
U+Obo+ite/00uf5pG0UCTBSqhoEBpZgT89ItF2QIjGvLaNwb5arh1KuDiDx+/fL/WqKJp9EkDPN/
lmheWT18H/41Gf2vH/lLoBnY/8Wa3YOcptkWzMYgjPsvjaahm/+lO4guyV/3DTorydH9VGrq6j/g
goA8VO5T/6rUDAKSjX3y8l2C1e3/XeUuoAG5k5/Z0oiDKMrTEYQarmP5kPZ/y6VEBY+nA/rvasQx
tttSv0Hopd944zTjF0VBpGdwyEt7MhaQiWumRl3GEAbgbbAUnq/sqdjFBvj/y/bYNjJve1KBmJ+H
jQn3M/ZYmNU4W8fvVKy3JDn924TJUlOnXgjoke78OY/aXrU9tz32cSP/fJquC6hwq7j2nkm4LyTa
BJ2TwNOWB3yKb0QpGYghQ4m947Ld0gu9oJ/URY/lDymTgu1WDoABxJ03yP3drj33AeP/rtKf62Se
z4at7aeUDrDSJGESHP+PHEV38gyZ2jc90zVf9OQtKYx92wwxaZiYBV6peLHDBXFZgVp/9C8tGkn1
OXpxTQ2TrxF1pOBhdavZ7jd/O5xb653ee/0wrPO9xyI1dFJi0MpV3G6iboPWL1ouh1PX1jMWMjYl
q9uw9isf0dN4U8YU9noIiXebLnzbfIjgt10HH8O55N9MItKAxQGH7efb2N4LbTt/xXxuh7yP8Tjo
0+Pfpqaf09UR4/Y8leO5pjb93OG93+6UubOELjm3Fx9YsyTVSbPskIx6ZuSuShrdNjpSFaPJ5Xke
1564yxbb5kgeFbmBX8AZ5qiBn41osMoMFlz4/VlakEmgUP44Jh6e0E9jL1acRhCoZJw6sjj5JBCg
VxRRVlnHCXzsPN8nZL5G8K7UFxo5/TXC8oi+jJu9PtCEWehrlKnWIwpLw3oN9MhuqX1tCHUk9iqz
ISMcsYM8+BE0/s3nDG0bVU1R6WfdJy5GjbFZ0/hHoITbj0EWO7iaULKJkTZ97DWLIy9G+RSv9qu3
LNpeqaGzNWXW3hmuf7Fc0qfE0afZkXAazswgJ9BSae1zt1wgVlgATi3YcNHYRB/orHtSIFGQ0uBP
0FUWXWPUzFXIRaP249VtlSzMxdQr7eH3PLyhLM4Aa87Ed8d8uuLRZgEMROWRYSnNn9pgLZyihHrR
SizCjyhaxYKIal32LYodZAzULFcU2oSpmrC6C+1f1MBxH9o+Bqeg+kRvW4qJ/u3fXk8Gn0LspVjY
ekIQJ8MPsZwyCKjNtrddm041ARZvu7FDtbSonbPwyD2SwYUgwV+97NKjVt24THaJgPOVAzaAC0+D
YD90LBDjRa8Pa2xMmHpZPKYSTMkVqbOPRfvszjlWVEj6yOvl11LD/VAI6iHTujsRlXvum5nlXVyd
N58mXSlr5JanQe9cRIcsdLaZmqtJvPVm0pg7f8GGzklu0sSJlMWvu4Y3EJOEhnYpBPzv9x1ZRWeP
dvLemPqIYGhtV9aMFKM6bMkeI3os+b5ZNnrFbZjoyo/anPxIFk7QRgbroYRsP8vMPxcyQyfkZCog
awDbLVF8K3rIUpuMOcnH3vaYP2ExLPCbbFe/37Es/zC+rA1BQ9LF+p+2aGfp03I5J6DyWBKRl2jY
8uD3XR5+vKWinM8dVTWfxhISkJmjaka/l+V3Qy1BtnUI1kJK/MKCmKp1V7eoWLzO2Ttrzde5nQsf
u3aHlFm48hwYFSvoonkPWHASwMuarwgeloWZijBXQlmAVez96KzY2YtgBjaSdzjLNfx3gi74xKBY
yn8IDPRy20dpF6FcbNz02ZqEUClfXfNxrWi+apjAjQDBe4z79CKp8Xcb3wjAvMKtqwg6xj0/1ZAi
VQRSeH1Wn3WjpUQTrIH6BxpmEV2hG7yF1B52Lf1/OyRaQBQKrLD6pqCCPkOIpaAMB0xDM93pRAMb
7NkGT6k9KzcWTHTjmTivVnX79RGRen1E2xZnhTqMTfGr0xtxSFNY7kX9qTFLGfY86/eiAJhGQTGT
AmXaY6MgGkchOEQyg9tsu9vGUw9+7CmoJ1agT6/gH3JbqdzaMCFqh3ZJaTcXxMnVdVX4ESR5dRWT
2x6ob6AdT0FMLtERwNoMHnMn8ktczYjl1YAyoqaBTd+tCrNCvRFECWfRkSajp3oQyOotojZBuQDL
zv0GeylgzFJQmAcmFqAXBthSj2FTwy+M8wuChnF+8L3lRB3mxasxUjidJD1u5Io/xaBwtYLjMre8
Jc5pJvNjXiOAvXDCuModHxgvV4BebDnJwS9opjYh1xXoB6pJFbgCAgMQwQ5GPDDJw24Jbk0aTUfC
wPdT9TrQ1IZPqU3KROhkeQRAB7tqZDkJH/00g0fm4JJjJmmT69QSHIdvGQXDvqSxiWBvNrXf5ker
rV+EDRRBelUdlWqys21qtee3oHmQayFOcZVKox6rA4xa5GKDqfbzdF957XSDvJzxawTfNsHtKTF9
yhUkO4PNmmC0vQJrW1BbWjq+E6S06Z8LBTRgFwTjncF6cWp/qRT4C/mq7wfwYKTVhxh8uHRS3N+u
IOB9esWoQ9quiG96rUVnDLqMSBGGGbwZFRj+ThDoCiS6UJB0qsBpH5TaAa0eQK0nBV+v4NiYRsqT
CbItFMTNyq1H3xO8VKy2xmldzq5lHVtw8WHDxwHKBYj5vEHnCkTvFZxOTsLRUgA7CtYXltTOLgMu
VhB8xRzPWjTwKRIQnTylT2b17oZCv9GzhgLhJH2n+40YDDrDLQXyY95VGeKghN6KuHXWazVjPJeK
HCgVTUD0zL6BN+A+8L1VRIKmKIVRkQuUrRnnWREOHcwDKejoaEJPERKxoiYcRVIQpkozGrxFrQgM
Wq/cI7gTpIaiNwgITENycp8zRX20igSZFR0CnAc8o/9xFVESwJiMijohBoL0AST48eou4Roz+5vd
X4bk/1kwPhuG6v1SZEwCKzPWkk7QlZVcMK/uoVqzQwOHk6D96xSpM7eXOKe+r0xIqsv06n0erG/L
MhmPZMyDHNBYNkOtujAh12V+70jIvhKOdwmWbGJMQ6RPccO9SYrgxZ4WPt4g/k7TGqBingJvQaY2
G0X14CrCCo/VAFcCiSUUm6VordnRaaFDlAOrTTBlfju7WDFiJg7EjUJOLWPy1VREWaMos0GRZyMs
GnfVY43WC28OiqdytsnvgHLL4N4kHFymyDjeAkou6LnecyDqiNDc25p898Vos5zVXyYnWLlGnyan
rc52478VivjzYABrRQUOt64iBkn4QVutyEIBa1jDHnqKRtQVoWjALJYwjPTZ4ql6Fslj4WbX1B0b
iirQtPZpTyw4HKUNV1kq0pJYQnIn4DFHRWhi+lpCe+Lls6I7HXhPT3GfOeW/S39w2hQZQe59dde4
3bdrfjOiBwstWm73rYaWmorkcwPDuiiq1VvqMO9NJ5yd4Neg6NhYEbO2omhdRdZqirZtpjP1y/dS
0bmOInZLRfES0xaOXgdnKWaktvDAMXxwuTR0CiiKOIUrhipApEtAIhxyUzlQe+QQk/YS6iRjWrDN
ZPC9ErX2I0mhoVdFSHeKmhaKpDZhqxtFW3vw14Yisg0YbQmzPSmK24fr7hXp7Sr6e4QHXxQhjv85
JQvqYjRMtAPan6O2c1kzIdutIjnDC9ncNlhiOS1RKtsLPjfbiz4P6+0nGzW13B7829P/x8eIjb4N
tDabgdlGlNlhooBaS91xjTmGJ9iOt02mnvk8nKziH0+7zBmPZuDd9nHdR8XKZG/bG129vSQIvfrC
vSUaxD9uD28bqJ5/fennY9uei35bVen84zf97entcNvkqGA+/tjypUDP+bG//XJdc5LLgt/tby/c
Dj/+wOfvIcuGP7jabsHq+J9/tmHmfIrLkeIJGRxWXNob07fxeyIeCKPpESQSL8Rqe3tw23y+5vOx
ZlEw/efx317jSWTwtTa+lS7hSp8v+9vvK7YFw99+dqMcPx+rRQsU9vHK//jORICRqCD95q8XbT9K
b+J4LKb8sbV7a0XKgKzbT6ZjbTDRlgNL+8/NRqZthx1EUQijt0I5K/5NtgpG+Xz+4/g/P7exb9tv
2V6Pz4sQewRLE1kphPhyr65cxJ7o4uA81FK4rFEt3W+7K/3e4TiTfbfZ0jc/97b3udlYnM9DvZNK
vk40uLLZf25qjTYad6DEe7Pyfj6x/fx/eowrBjj/89d/voZ6use2bdajrllGlFaSTV//1txqOYhW
+2/uzmO5daTb0q9yo+eogEuYQU/ojWhEeU0QOpIOPJDwCTz9/aCqv6v6j+6OvtM7ODoSRVI0IHLn
3mt9y/szxOa/qzncxw31/2o8rpALz1GO/1H+/o8lKbT5r/jjn23IP2//VxfSdf4g+5kBse05lold
+G+nuOv+YRguLUrdYoKMZZtsn7+6kJb3B6mNvu/5c26W7Tr86l9+cY/AR98C0u45wjVpG/5X8hnn
P//PHiToDl2QK2QIKBIWpd6/9SBHo0iNaFT6TkNhISVk598Cm3UYbnQ8HAaWWR3rXgKaMDC+CXFA
vfzQwVXQpy9To/7Vg3WsCObDoTkM10Hu9PjSVq8GsrU2vv7jZb7+2Rn9j6LLr3Cf2uZ//g/T+z89
WsBT4BB5eUwitXk2/8hUKwWyL88LebRKPxiRB1Y+l1fdBagY2K8jHqumJw8YNwxxRlqu31zqMTmd
R6/fMVD4ZVIV9ba5mwA6I55fwxxk++htBpo8o20vBuaSMUsxwJ+Ff2GL18hxkTJqjYILd1PRaQEl
tgwLeZ3vbnRgkc+XcQ3g/xu7Kj/n60CRX7QyWc1/rhT+bvAh10wad02OLxJaad15FDzzRfNV5ruk
cbadH4Enh818V5RK7Ls6KEmfNvf+rwdVoa6fH9P8AH8eML3WEhe1Q7DGfJ257AurcREMRA8TjcM8
YhHQiTHhl8/fV3zfDMEywPdJmjpYiRREsn6ZrxORO1BD2Yq4Kb+GbsOwlZvMVw25LDGx2GCJby92
qvb02Wgw8a8m54xbo6TZ6XnwjhaCRALuIy4LzMDyEGjhouK2FW7eELQOj2rI/dN8d7j0ur7Z2bNq
hx/TeLivuHbZjvB9+LNDq/82UfGFaYed7YLDzca1xC3Sgjvgb/w8Lv54ZQDQ/uupzn8PwwhNV2Pb
YlcucIzyK9uKfv5XO6H/apJuaRIW8fMEuB97drHB65lfnvm5z398fg44YtdVkW7m7+eXMJi/53cN
ai2/XCXpo85DG63i2dbVwoTjTCsDYJAZ6gDKQiCAfDTglDp8D5Y1MR8DJ1/pMYcDylkYdM6c08uP
85UbQy3KxtuNeLd1dpEV1mY76TcdAV9dx6CKy0l1mjHXbDTeY/7GfL9NyjYrzZcpdzffhcn3fkvj
lKnj/Kgc3OH/uil46mUFe5b1c43DG5wtzXHutprvlqkaz4x7S23A7bHRPugZoEJuPj+C+WbkFjv+
GwnntLCCXV+Nm95nmJhA0s8TFE6OtST8FOGpz+F/Z+Jj1Uml+GDsuqy79Ka04NEPNbyRlnxP8Spk
hrPwR+K68+x5kE4CNo4oMk9skTgc2Ref4LuiZ+2WLXkabmSeOpQIq8LrjMVYEfNBIWR63mNavJpN
hsMCdvoyTbyR5zR8FmSF5hHJsg7+dQJComtmWGtmcxxn3doa2nuaTkvpNGvEp7yC1oWTWPjfm4ti
IE1iSvV/H7rBeEGh+L8td3/d5l9YFP0Pz9ZJ3cS2YNiebXGK/mvq5ok/QDrPqBOXHGCXhe3v9Y4T
/b/WN/0PS7g2bjXyjA3hmf+l5c39CWb8x5ANkQarL/emOwz6AAjMS8o/lgzfLAsvKL0MG5P8LhM8
klPH6kXOkXAOClLxvAl7ivOKjAxAZ1EUL72o75CrGKeRnCEXT/069BrG+IqSOwvYVhLsG+4GLZF0
HF2CHFg6jcZH28xu3uu0M/ooC3K+pS+RPv+uR9KtLNv9Zq510B3NPyYYPDZZ1JP5ndhnjc71qrH7
HkuNUW8ULLFNHVVntsPNOsvp5wyiRbDTIAdFLXDOzdfBYO8mAMI1CR9LpxRXqWklyleRALpv2MKM
bGE0+nncEj9Xwtl1wPWEcUhbRGD5CyVCTiJEiKW7SKfDUKfmuSjtd1yzBXc4zb0MOieJ/mFn0TXI
IJo2uHxzP9+P00BqXdJ5CHe8S99i9E751LskLHjjMGDHFcY2tvGeJlH00GNih9CIwIdkHYzy3qef
YxgVKlrrfZCDW2Nj0lcCyEwibri7eLjyqSMD5m5Kj2UxTfQ7+lXeNCTzIRtDe2Dn63gcbIAzHXkP
U3TPxODbhnOYsExxCtmmOSyAYtrGytgMCeO4KCNhzuoK1k2wtxnNA7zGU7WvcmMCfOJd9XJ69iI/
QSaCBq8D+GmE0Ajqli7IoLf4mzJOg3Wklq6DNzu3yuVI0s0CZ+xX3sfnOtV+m5yXW+1Q6nMgMBFn
k/gEWbfLiuIFZSvHg7MNO/GZwlldaq1kg9CvOJ9fER6/BLl9Jwk/ipGIwQwxSVryGqijij5C3IHN
HAmIyr3b0NpvWqfjPynR2t2B+PmSLj7RtkNpmtyN5oRVy/V2ToMHmEyXNea8O1sb7HVFjyoY6602
xt9tRvC2GwHATdObacGL6HFG2/EaE2xEG4VeR5kf4G/Q8FKkW46mGR4Hf1yTN+6v2iyqN8TBMyQO
w6OTNQ8iMFhqxk9LfI90D1cq0un2TfHCCEmqSfFvgRxtY8gA7Qknu6TW4iMTDNlJemWyMSEWbPJC
mBuyGWFDl+MtiZJ8A0UnOnV6skft0T1kDaVHWu04seT3Q3Vssboc21g9qj7MdlpC079hWkA7I9gL
P3idB5eMggS92QalDelDXoKh18PoimqJDqaGbzghdGRykwzdsc3qGxOK5UVYtLUO3Q5vZhVE7rbp
On+tdxy+Y9A8UpVFpPdUIy2q4Z21NQiLddpW3jIhOtONnPJE+/Od/Zq/x1nzlKh56ORieLRozw/T
dJdo8V1Zcuwqw5m2hOS+RXgc1lFf3xUt3uwmUKQ/Is9sbftSpl69pG859xW7HVNWkmM4S206t7nv
vVjfGV8a9L2Z/iNWhqmcRRfDjC2jYA2k3DkW7fykCbHyimTYGGOPOD2udrgNg52GKoVZsL8dDENb
6V3jLc1oQPmWgpksDGt6tCJeGj/6FWtor6SqHtTopRdCoMdF5GcwIYW8d405kATBEnGe6XFoGRAm
ZVARqvKaar5xFrJb0S3YECMp7moRfjZtSrOiNJ+HOnZ2JaadRTS7qMjxoxwZep9iz4Cu3wwemUsV
oN/SW3Q9aQDwi8uVMuUbAFaxsTW7O2YSiztDv0l92lMePwpFnp1RJ8Cf+nyhjFbf2bPDWhBZvcTL
cjdoiDWdSeP5hMgQtPSouce+kjnG/a8AYuCasS/FUA8gpu1dbk1LLEgg1w+6vUzx23OydJ5bG2cp
esNNX5njojHTjWqj+laGxj5kMkbhTuS1Pzi4BhyKmarAiSuj6uKQ69GExZNFL2Yz+u7Wwh9xhLK1
t6P4nQU0X9tTcIvZiZiGq+71qqXjavmUXArgh924i2mKHUItivy5LYoPV1enRNnDxSCtdOn5wWeO
JH2tEy/sFXV0MqJfWgK4BiGiXDuiJvrAMJ6YQj3ntWZtmiJmu2djI8euugWuTENflxePw8B08DUA
L1/6ljCQCALcjPoZVjU3Es2xO3oqxBcVYL7TKl3itX8DeW9eR3yI0ajT++1R57GRzSno1FvkduXZ
cMPnfsRP6DPbD/EIrWTiRUtBpBwgZrIVJtIP61C/YDu4RQMecd9phlfbbKazXbu3vhTFQbU8VLLG
DWxBQ7QyvHraE08/PTE4unpVrtBGeyl8MdDF0p9WZQL1hvmQeo0kyVHkk+7M2ooPo7wW5ZStx9Q2
dloVNEen4xUxaQYTu9ZsPdIvLlG5N6n7OZOmPuLe8pwl5ISaXbzPPYiqVlu/iaFOllGBZZjUkxy7
wXDXhU10CcDRmKHENSV6rF4AfVhrnJfJtZ9G8zFre3XMmGuuC9N/6AucPGx2XtIp++ytwD9gYce7
nPo7tEDYpleo7zy2pbnY1rr7Reoi40/HeU2wccwOlvPgM0QdcIBO/Tay6HePtpbekRGzLMH+oLen
6NX6W9EnbBIy/+IxaV5ZPnFfvlHlB4/FOMu79Owl9imihj9wqjapRMazXvgerNVae9T5QGNUbN8S
ohDY7+rFlklru9K90eKFBZ9qo/Bhdoh0IZwiUAmpVS86OQKUlYW/yp06OnTEvLJk7cdEmCdVM5Ut
tW3AUbWv5wDAXsvis0NwRNWjZZ18ygyWExOXwFHNrn7nDY4/MaOlfNP9rDub85dRrz68ZNoYwQZv
klz1ZirxdKPrB1i8dOw6Wpo1oE+QnWB0PdluakhPM1RWQQ5HkpkZyXuqMeeYUMmwLmXaQnkdxCTf
TdcWnLND4uDECYiqG9CPQb5qopewfu6i3037PvqE2eo+cYxgch9D1/RvSQuFFminqol7KksKCTMi
iaVOJzw4I/ocSb70xcZs4oABKIqQQk5Z2JMoRXS9OXd90i/zUaHszMuTYUv8v25bk/vnfkQhG1gj
mt/jNJOYjB7ATB+DkKQarPVszkMOTVeXUF1l9k055B/asLJXegrII4UNjXXXYNGczJfaLHqIcaJd
WZrWbVrSNFa2ydyrNTGdi70s44OOl/e3SevBcHc9tq9XG4XE1snZQcp+osbCP4vHpIeTJXoFGgFn
eGxTZxMYxATKlMTrFc0nSp1wZ2GE2pmd2Az5uIsHd1F1YjhlwxnF3YjXPffu50NGQim8V/1tqLR8
XU0pOXxOC4SHUJJ1AL/f52DDLxc7B9+EqjP22Q0bIKB6qttNHYYnxv6cQVWwZWOZLTvD1bZjWsbo
Y1zGnUVxrQuw1l5zr7ttc83NurzM8nLMGmKXT9ajZ3WPzJgYCYwS9BsWMvTCLkq0DK2S8JNpUeJK
WhtubS3xWLRb0orQf3aOyyEgf5HskB6VgyxoiLmagAq5tiPi0wrTBPBJElrr0qExs52bV4xAG/Ua
lvJuzM03MXv6WkI5CKQCLZS2yOQATSy1kUW67zC4e0FBcqVkKVB6fjA8dSF8RF/1o/veAwU1ZJ5u
IWVcQtTCPQqihag7a+kXe0XpouFFLeA9p0X/4ZTNXovgM3djcNJk8U06866qnuHr/3JrZkhFt53p
LemArnoov6NWoSZ7873uMsYjqSxsN5gQE85VfjAV3mthu1WAu2Lhn6hNL5pu74PAWfYB9Ag17GpY
MaGLSa7FxGtRRHTWtPAs2gNjsxmjYYsBYllhotCmetNq7RaQ2rNQzUIDtLeimUDENZIiY5poGomb
1QTVAnPKL9FB/A3bO9XIB65IHEIfbaQp773ceWSlpZ0Rf/cU3otsbF6CxtrUXQQpqAuOaTVsUSy5
vOIpuorOODEAFNXzfCVTpk8e/Ts14rNIhhvg+TsvF/GqsI2H0qiPDTABOiWgu9CrnQzoXNno3Jej
d+DI/t0JEB0hw/JUbqREuN+30RKTFtwqoigme+PV8qEtw5ehvocPBfQ7fyT0WRA2rxkermfsg5b9
7djXBvskRvman5udQeqo8qej4veiH2sSIbLnyk53899lQ71IjeY0uKzx2ogP336oR00uewOThEbi
mKccdwEkB66ABZ/PI2RucGBYV6D90/LkkDMPIWbljPHRRf9flj4bYnhVo4xJfDdXbD32oaXaBbIY
ujNg4gXW4smMT7ndtJ+lvSB7SUA19597hQyoMN5U07wOdXOnuo0yqo8GlRe0lSa9uYFhnqUmN6NQ
n5o/7ifv3XbdlyBCXC7zR3pYtyJt3htbnbU5mD6f7qJabm0V7WRT/rJG/Qqv5eTUFCwdyEMHoIzp
jg/Eaj86Y2FttZBI8DA9EVGwS4xuz0g1b5lyUOJQ0K+ZoFuIv4m3mvnTZMGKPttFF1mzuDIKRtNG
hp9W40/Qij07smwZalBFklLOsnOPTwP5CkF9xeF9bQKOFGlSHuqSzYMr4M0p/5IfBDWlW6KUZ6eH
EQz0jrMsxaAtwNzMAe05eobOPDjwnUJOEWRtnhiVrUF9LfQqvDU5YYuyVQ+5Nz4Cf7lzm/jgpB1u
V3MjOnEm4OBgT/KiV+OlNukEZ6W2a73qXLnVwmAbNpPVHE3c0Rp46YW7IPpnEQ2CKbaNJ6qJ52zG
e5hmLnmZK9dpD4mwb47WvdINPHISWvZ9861b9tHWipPvwEiZ1JlnSqIp6b9ImbDrvo+uddZG7yzs
6jtVjyQzXSsd22FjHsLpqdWbbT1Q6E1E5nnelwyxJFvG1XfCJ+Sn+9iF6oFuqYQONZJnQ+22SfKA
V4A1Ncvza628XWjhVAaXD2RmfOuj5OeUWWT2psmat0bTgaFFH1DOHLSCieg+AZStdcd6yMvmOA7l
L90SG/SaOCiaR8/cRml2gR+20fFf2w3brTzfe3Z8X9LlZcMIMLv5bYjg3umCd7RQvqfe3bZ6DjnB
TSnUmNZ5xJzw1UYMjifTe+pz+0k3mi8oEr/CdjwUbrkqA51oD/8ugVLrDJ+hmW/1BH7VfLCEInkr
E/mBzOI8RPYZAh0Yr+hVBI9FAxQdn8G27u09WPqTXcqj7AfmiAM96knwsR+BTZL9DYll/G0OfOTw
arwUanZti7kCLrFvGq9t6z1B7Fo3mn9WFBOFFK+DhUR4BNAr+3OXWmuZvXVa8lHwngR++tChR058
Hd94iQnfL7Yd7XRNZ48uugdOGPS0ySfVMHPiJTlojro6KRZUYt0bq9rpLVhQNhZo6xDjBA/kV+0T
29iG5gjjjEPbUeghrspHJT3xEHEmJ2yJoJ1wWty5fbWOwNnCJWuOhIW4ZxqNF/rWJswqvKAiRsEz
xs9xRYK2zICzp130VZtQ5Hr7EqcEOrHhXYlMCRQtnDABukJhcvBipbeKsyu21RYGILMMTX3lWfKM
sCrZhh5kmzQp6JEM9yP+LvKftMeaZXMR5PI01jOnxtqgv30mrB7UoMy3Raxv6jHal4ZzbhmoktSQ
CouRlCzeGpDdLiLg1JmuE211k4kQqp3b4NN0IskzduoXX5X3lVVXNL6Iks1t/DxZjQpxhPmvDcMu
BHpSEtcJl8ft6E5AreoXSg7tVmubd/Bf9whbpsI4o7265G2+dzR9a7TDpei1Sy5yjKBwx1K2RgoF
ZPoEUu2pIBthdPu7ziKkxAAG1hSv/jg9kln/YEvlLarxJCcN+VhgkqVVkSWaQwlrSgGBvltB5mPl
CqZtyTbQdnYtJxMnCVamU25p56zo+Fume1fl7WtkbZWq2YPZN2EN19otXqP8osXFMbFZcdn96ehH
xyFF6V8vO+vVyDrKZJsMvJTSwNlUIjgg1X3V++RRLqI5eoVzRK/cE63H8xTPH/uyeYaeua6R8nhO
SNp8SqU1pGRorYreuRd10K7n+yr08Q7N8bIYHYV+U7s3AR655VcdduvE+jnw59wQCifelaxeQef7
xsRLkH2HLs4FyWutUmI/TX98SY0ByRYQQRYKozjOvlNPr6DuwaIcTWDCYnohiuOkUCdkCNI6q786
DsqcSmMO4TALIdBt6Sp1N79fVQfgwumffbN9z5vs3FZiK7MMvsHajuXNlAmZjfqMERnrUzF+ZXb4
m7AxCLvZR+AaELxqAld8q7sFKVth8JTEXjfmMNeISyOxVkxAkPGwiwKsS0VvBYjv3YdiCO4NYOBe
kriLBJstFVb50NYPYOxEi+oq05hNYswDn8O4zS7wj8abhk72gsRSXBAd0rlC0p6sEcFxQUga+YaG
SrysRHdC6K2TdgSWgQ36Q2K/N2K4sHOlYCKpDjnpfTbtXb94wDrC6aoHKAcdZ+FCEdTDcC2c4qJr
zltrlsQntv1qtPKvtBkPqvsOq2I+gT/jwbdXVqaZHLLZlswaPhsGfdOqmwBGJNURjm607IisWNTs
6kk48le2Y547e1gYLcO4sulPJccyhg026CmUVjfuvYMt4OoC1T3Rdaaqg8o7VA6kfrrbZUmNlVAf
YZv4nbUFPbDW3MGY7NedFuh3E+dPx6AyEsAvmTf6V6gy9O3wpxJwgWS5Ygu/SSUeP18ECP6w1HNW
G/fsABbeqm99GMpZC4+iaR5UadbrwQujtcDP1jkBo/cofGRH8GuKiOysGrCdXU/LPMyA6NYR+jcv
ik9mNKYY0uzHxPGvgUHAxWBbV0BOl6ZG8uJb2nPlZ4K3MXycNHUlqfg5EC6ErjZtVpbqtFXUVvYu
kanaZlmJsd00qJsLVJszMsP1ozWcOw+FavMMagMF9+gSkRhYm7hQ+5p1C3/nq9Asyh+2ejG1HC7+
kOyI6iY0HZOmJLnc7EjlCPN6k4c6IfAN+ynPLIhrkzWjUs/fokTkFYpH0tlVe0an6PoQpSvwyL31
VGafDBk+6uE806I7232qZYcuCTV+4fIW5sFaNzUwuZzRxnRLJqBz57uCSmie4RB7w3X9mLFoNc8V
w2EflslHRNIRi2q3F4ZlUr9JcAKZQTReXu2tjPzIUNPXbVCOd8nYubwbxLL5DdlHBDW/C3LzZkla
vNQahuiRy55TcShZKQStEr8xNZSLQhathNk7+VGU6QOIqe+kn3YS8uEGDgBZ307LouZco1r9zj2P
5e4lL0t2AOW0zKwnLbGfS6DKZJlqD818JNc1Y5HWg7w8GjaIQrC5686DYkGKHIpNfUKSuYlSDrZ6
TuELWJ5y0DDsVCM84ENWX5PEelRG+RzBlrav9SSPBFhfJOH0hKmio+gR3zfB8DYa3tdkbx0v3zlZ
hAcC9BLV/34qs+9Op8OLmaczCERG5Y8XRhXPchDwb8SIc8A+yrb6xRJ30odRLQ2dHa5dI9kNm/pU
GiYl+Kex9U37OnnyV242q87T4HH3nJi8kJCPoLmxv87ZQWXPnTu3DqWBUhf/AECrr0wyD8ssgsml
Zq1jigSxyzy5LoCS65EG9NVatLwFOR9gUlPm2FSax9DHydvu7f4tQOoyx65NMt3bjtg7ofEUxAT/
mZqxZ8kGeFPFZ3SWxoKB4c6EtEzU1RfbKkZXXfYBjHyVlgOjIgCYkPaAqPsQhadhNejGbUjiL33I
IT9UDwDaf5n1eAKkSa1VqE/CY4k9HJ4tkLyd6wL8ap70gdXHrz+Jv7MAoe8DVt4G5MHS5pNMSxoO
Lw27DUcjOnT6smJheOwuqjQ5CFZFfLLODHb65Ybg5xJ5A7/FnJs0lV6dGXK9OHQLF5OjvqOovifL
IRu8GzOUVaXDZoaOynJRP4QqezTz7oI3kcojui+77CjaQN4hytjTYe7ZJYKgoV9dQCaHR6w5UPwI
KEqdek9z+stpgx0W1wO7pJUbA+P0h5ZPgnmqcKiE1PeEpIv7IR22qq82oT5wZ8ZeOcN35qRvImhf
kS5dWg19SZRnDyFSQCf5GovvMKGhUVA32i3tdFcc3dxAGEyooaUtLAujCdnY59rwfZ4ImJdafSC+
wvc7usCcEBBIPcEf1HsPDSwe25UflmKr5esTdUzGQTep+eA8hUM/LvO6Ofq6oba5lN9aXB9GZor1
ZJ5h597Hrfvm9/5TgB1pEgjg8zJGpTtQjEB/UVp+9TQAfCARnsOKkWLSb6unMFeXxAVM6tfRzpng
MXSq/M6Kag+w8doX4xrpBVNZpCNua8ysFXzFGlZ8ur0NzqCZkvfz5YeS9/ePP7y8f7vs3378t5v9
3OLPO4ibbTpajJ6gDTe58xAneDbBOZFKV4FDJDegOPizoQ4Kic2IeboVOMlA4+CSMOcvP9/9/eX/
4zLF8ARjGG0RYHApUbcoeQFKQIeYAeLGbOwCYE8+zvzl50ecPe3enZ4whfTtMZnpFzNlOyOkyyXY
OCKMTA8kFtR49sBp88O1VU7Uxc+3Ejg05I/50gmvdWB7ahN4MSflH0XyzxcUJH+JlrUm4GANnJ2V
+e1Wl/gmRcfj/XmYf36bzn/l52c5zkxeWhaurGeXAkpfFZb1oZvdZD9ffi77+e7nF64XgqD++9fN
fEU3S4GTpjYEWxusFD1LLsSyYqu+ZaJJkiwTNHlo7Zn/DkEIWRRGJMapFeEefPf3l5/Lcg27rd/9
8mR/DbThK0Pusod6vSLKOcVoTzvOteJfE+Obs+WmIwUAGFSYZcXK3iGXZytK8y2Da9FjlicXevhO
W488hfmLx74na8rqSKzVuPJ9bT1OnCYtUQSrXJG6laZGsA+94tLHEnSwPe6MWufkOvbntFYAlYSr
lgWfHwUnl/SkHTxzWJBKvOjAIw49m4BkEuXZzeEnmQAl1lPpp4SjQoRNf+sYTy3l2Qe/G8azp6Yb
SJH0YNpBe4zK8KCPFdkJUbXriyBlb71ImqE4N5Xszq1d+ZxRnSNTBtBpNdA4/J9u1QdIdA3+jFmW
fNx4M0sySDchk0tqUpelytMaAFL5igBCEtIyU99rg35vDUZz7kUN0BjVyFQ6e2kCP6YOXzw5QZad
dAB/YdFa5960rDMuCz79lkIW51wmS/528zRec5PunAsA5oV9qmNs3xzY17hVHoA7K7hLzYAKyCLf
Vb0TfcqYT5rfjdkSz1dSv08MXzoCM1z+TzwV0C0YeVUhbq76qOZM7Tcfg6oh3ltlccEpVFym+HfZ
CbHo64kAErqLSa+THOPwrogmoMQl6GedpnlxjojfOuszSl6qk5jCGggZ1kqHdlsxGWrTG7hO2Z+7
J3wXSLZs3ve4uJlh5dLKqsY7Zwd/5rdFi2BixLZwKiwfhTmFKzp57QpiCdYQn9yCtGIrQR8gXxtQ
vscoH88GIb1j4Y93CNyKM7Mnjekc5Y2hY+8OYC9tlRPyrnQK8L/Ma1YiPzunvfnKeqcT8CAfKUDW
+vwmMlFCacJAJWcmx7WigiMrrRwLVhGX/fnrn9+I3IWe15W8MMcJ06+csZdD/kJ401fnTESEVNSu
Sflg14oWWn1Gigi6JHhSCryh+nAq61vvkkcspKc0h8RrVQSwGY9xG+JNs43nEkcCIR7y3TWxeRgT
Xdlqug1T3x3zzEJ1qN+JlkrRcIa7kgHMTnOXVUVeuBUT3U6dl1SbLspoPVskXruzHwkTzLJ0+xe7
NHd92uJ9003iHoJm7UfQv52AOtXV/FsVZgqOUGQvCw8pnG1ATGat0pR3P8QgRaBCXSujkTS0sNsV
C4tA+4XXiuchGE7emL4NGvF8DhtP3WmuRo50xqgP2Y7RNmWJ8teBqIhcTRp7ISyJZe7UMkbtLSAq
5myviB8Arq+yjrZV7+LUsgoSUWh+fw4VRZib6++dlITJ5DAQS6snQfDoeRg9g8n6LdjbIfW0SZwJ
1S2AogfMsKTTFzZLSN5gV69BH7pLX8QbzSzVEQKOB0mof+0c62ZPtynisInq8NppZnaX+Gg2MmIu
TRORcF8etRhitdTOet4qToSE305kJlW99hJIJq9mVDDbTUuMd9NHEPBxSvv6Bl9iPSQ3AQ+mrB99
HDULUkafxjpfaaN1V1VGvu6Ec+8Z0V62JIQbVzJZRprkzCxKr30vUHykJZ7nEb4RtcB3IUt/XzMh
uWoqcleyY6Smm+aR1AsLLeNuCoN0JdjnoQFJLtOk26t84GXIxq0SJl57KsoGvy6DMFUY3aLBYTqU
hVwayuMNZZNjxcTiWuWENEMH2BAPpzI8ulRxSN/x45FNV61pUJhLK6++3dD+5boBSEFmlTq5INs6
8R/GJla7SJhwyQsy7avwo48M86VDz2oJyF+uG+7jThH4kmovhnauqM9kiQLFrquvrDI4TfeHUka/
DYPzvqvjbq2zK0BU2ZuEZ48hWjEtNmY35qIu2UBrEcjMmhU4aqbDXEo2ln4cBSM7043LtVN3xrKe
7W3x2HwkXkunXuLmDATbMuLaFuGX1zjF0S0KpGpsfhahY5XEcrH1Nkdv5xL8BYghLG51I59QTP2C
nPeddF+WLcSmN8dg5UzhjvOufc15sXJBU68wkeux42ceoJ48GY+AqkZil4O23Xzooug2Fe3lluzz
9fhDB2/VxYgIaawcho9VgC4wTS1xJz4izZo2gh0lb/dFhoZ4C4jKqKLp4sS5uS+c2lsnCtQSE/pF
Hfn6Gpgvn+2WXiEC372i6YGBK2Si2YEEbANsepb0kQHZHY+nUat84ugiYu0+Y+u51sya5TdgPlO7
49rXmk+zL7ZkUE2P2pTsOSNFh9AozqJs422oGw+RoGY2c7w4aHv6pdtVu6gloTHIim+lpcOiSUa2
w5zZaOk6p0Qg0SFbTffssx1KlG9+RmeswUFWzNovEXlr16zfu1H3t46s72nL+oBGjQucs0UtohsR
2CCCmVSsfT28MbPe0RnyzqE7y7tbqe/JeJ4WCMNyAjkoXDyBZLrMynyJR+ZgWd1vp5qec2C83Ldz
EI55N7MYn7PuEtmw8VT/WKE9oFDDMj9gY6gx7nVJcKXLQkR0WNF9bsclZxt721Mbg+g0ftWaGhY5
xk82hM53SQd4QVE6rJXZbpTuf+nE0yz7TsOkk+qf8E54Cq7c2YXtEZaHxjHPaE9gyF3ETqVvqmKf
8syWNaCn9egZwVELv4vGRV7npRbOQ2keY9bdTaqYN6WR5p0iT/dOY6atjMF2cRAENuiQON3pwsWp
0GIL1l3M3mA2idkq9OEAk5dcDd5Etzn9L8s+3Rdo+jMvXB/qYA2C4FfWdRo4CkINGhspVz/JjHgO
h+Rgt+XRp0CTkR6E+WEoXwCMxsc/L5kvnup5FxA9WhbPsNC7OdfBz45QOVmqyEJQG3CoL3/+iOZk
W/8nd2e23LbSZeknQgWmRAJ1Kc4iJUrWZPsG4UmYZyAxPH19yfN3HVt2W9G3fWEGSUsCiSGRufda
33KtcT+HI3w2HZwX68nfjEMWDODx8gwnDUIDQQCgiMPrJNdpzJenS0vBuciJcXVK67lcZE/nkB+5
PGBNq7ZpOXzkVb83xxiNhpkfMWjmx1g/S3yWLn3hHGbqqVyC5cGsl/JYEwW5Tow2wDK8sLTvPQ3S
kpjubThzV1LQF5bT8nlGTc6w1aDEb8EVljLdcIBONd/+2OqHxgjHbSyMl8tbWeyHK5QlJVYG4WaH
sSuSQ2Pg1ejsYO9H8N+k3R0vD2qEkjnVIsW1MOyJ/zDWssUnHJapeT3mOCdyyiDrfLIpVakU+z8a
eY44ekADGZYOSktTohD7JaqPuSIeEG1JQ5JLXXJeF1+tqCV/Ksv2Q+LfDu1Ec7HAIuoi6l8D4+mO
yB3N9dAiFSjgVq2FiRIviabk6EQVoEOZfmPZyvmAipTgc3ysOsxqlbb+VW5NFEw8SXvKnesjtYX6
2JvgccYaoKrjVEwlgqw5qpogWaoLhC3CQjja0+jvqj469Smzo6GI2mMpOntldZEeXSIaIZc3ZVqu
OaUogicBsHxT4oLXPA85x8fMd6ntXDaYUHFrBHgapzoqvROiiYbB0CU3TRQMhzYx15fPnlJ+Ol6e
QXGQ6yFlEtXN7bkkR+2+VVxpVvsN98ZyCOj5AhsiwFZJ3OfmtDWbkaB0F1hBzXzGWIZzX/ABEnP6
aNOCXzd+e4LF4l8tpiKeYVCfG48KGGF7GYoUpnOz7X1hR2+XcchvaGvXa5+oN3RCEWGEK+lTTfKI
xbTCCC/7OBLyQR8+ac1k6967H8KRud4cNFivvc+O6p7TAiE0ET3bokZyqZaSs7ajYA7Z+PWi8f//
1cBHkKrz13TXbV61yfdfXQz//M6/LgYT551HQ9jizoBn4P94GOR/Mfh4xBZZtoUN76eMV8ciyNUh
d8mDK2YKHAz/62mwQZHBDAt83/QAi+FG+H8yNbzhhoEsgFLpuJYQDk9NHSb7s6UhGieTMmk17EWW
EwdVtMnZSKv02NXNuZ/AEFCgjXdEgGenJDTRrdtMY6smW6f1HTIyuALDcGtQ7sdtBmpTUh9kvYFD
K4/QFw5ld+gtddOJxt/DY292QUyU90+ukT9Y+dgXP9sOhWm7Pm5IxzZ9yQ6+uDZ+cmU0DWE41Nmo
rHCoUE0l2wwZBDj/gQAR21bMvKn+B/I7odj5O9u2tKfxJ0vIPxsPSGc0petySN64CNFhK8sqRL9r
oRb5qto1OTIkWrmbS6uDS5QoHJxvGcKs0EGC+vfv/sftc9iCiwnGcx3MnT8fPxbNWY15rycIvrtz
3DHjZg4ZSWNeCxkZyIsPTTJiEyOUyxdlcvXO9t+cP5fv7/DtXU5v6Nnah/Pz9ikn0bcR7HxByYdB
XH2IWvyEziws3J6xTxG1j4AvJt9aRd76OHMXZBbkE1FX0EBw6tZ4Z5f8+RPhgdEXF3KpN3ukn+Iw
dOqeznblQhxPMYeUWEhP73zxN/ZRvriwuVyIl6LT5yAY/fWLd5HvwBcLqRosyDFmv0o3esnwXIdM
2LyeulFUhrcLIYy+raz9MBrjnWyZKefEAZ5qx9Xgfc87pon7H4/0t+m/ox/0EvM5qsqfva16n/96
TgobRxRoQcvmlHT1HvrpghAN1aHY6odd13yXIf0Kz4i/uQ4l7Dl8TFzyhbwwrd85E37f7cK27cAW
moJoMWr9utEwztLRd6phl5pCsBwI8lVtBtXm77v9T3vddrVhWWL/Eo7+/5++mul3tqZl8tWiyV8v
Pl+jrWiW5w5hRH/f1J/24s+benOAPdeMmoh8iJ0/J/AwcrWOhvR7nRLE7EhwpjN2xCSeb/6+VUf+
4eD5Ej+243sBJ/CbAXmOM88fRy5oWxKyBLOq3GNywpwii+3CivFKBeeYpiGJU+NjL10mto3a+x5z
idogXlLlwqGIYOyM0bP3WS5DPre9RRdA7uegRsoc2akRzNjUEKgNTtXXNnKWnRHaNwSgqFXZRq9E
ki77Obtr8c+sIpxg6IJsiKoQZ/p7azA+u41I9u98c71D35y2jonXD4Ql2YS/nbbY4jy76rlwc7vP
ttaU3Dt96VzFEd/KAIqqc4ibURkbqYLHLmfBmLrzHYsyuZ4modDz4usBD6R15VeDJLLHJ13ImdOO
1C7KhIqTxVYK/Gy7NERmVLe+ZLkAL7ppTHSgtnPC2Q7LhgC6guytCEjrPgSDjIvATgegX+nL37+y
pbmhv39n7l16sBL8e3OppgH9Kbo9PREyktrOsBzHJv0xVax/u/FpSSvqRrQvV6MQ055caIcm6Osc
dORvJlvYMsYpqr6X5FWeTPOTTZtx3dbWpzhcwA46JGUGwtp6g6hWDgD6yMnlYzCE+8D8mhp+/FSg
hyAJgPuk0SDosBnNekWeihtSqTf74lgEHZ5Gg/8D+oaE2r8PqvqpH05WlmLqhoPhOxJ1LgWzUtAh
P6ZLhOMmlkCFx+Z6HNR9VI9PvjpmE8qcCnqxFpHSjHvyRf7QpkLsAw9FqVcOm16xyKngaGUlukfX
kNtFUqeu7JEgExeZ1qr1wRr7/bRd/OjJSZO7Qapz65HeQvr2FYbBbzNCXbwxNL6sqCnYd2RxUMv3
7yTF4cLYq3p4dE3RA9Hqz9HIyrOjBDjVT01CE3B2c3INFYRhnDKUwnsNrWltMhqMD1ZFiGUVfItb
8Q1Cyp1wH1E8E/rYiM+25T26i/tRFjFd6mA6kJgJ6UnSO+3xmV21anjyIl+tU9Emu6qoIbxbWjfQ
9mdYOe+cVb8PXL4QzFoZipneSflmBJm6SCCD5zoa3H7L2oyaaWasLNxt4dSiPADxTKWlfGf8/+NW
BXddQXlA3wg4038amYOWsyMgPQlg0XPnjPdDlb8OrXc7LcYTsqKXLPA+vnP1/D738oXkTmAF9F89
zMC/brKLAlUayPYoAijSnzKkdFP60KJo27RfBAEElHuOZq8hamK5+/vGf79wfeTPenoOxxfmxpsL
F/OlSkcFlMuQ1ce6tbfpbJMWvxBmVPf2NQFp0vhujLJ4Zzdbzm8jBht2PbxPvkMR5O3RLczQKJCX
9zt3kLcBV9jGKbDl5tE8HbIy+VKwZlgJRZZiHi+3HYMndXFkBeoZFav13qf5/a7Pp8Hj5dtCWpIp
0a+HIEvgz3p10KHPYxaEl4UYyzrbBFGH2M+fuTLHzrrtpHlJ3jhDp1hDw0s3RTw+0r8vsQya678f
GftPh4b5MH5vSzgW7fhfP1PTIHRMCAHf2Y5NUT43NjX85S083GcyvV9VN1KXasiTtzw74r6Xv2DB
/TBTHT51ufUpmwBn7gkoA71qUAcbLOo2HioHjuu6N6NHK7Vv+sSUt0xF1I4iHrkkxU2zxK+xC0+c
fILwnd18mdb8emvEGiClXhE6ZDq9ndNCCjcM8ni6nXTxDJVrwB+430JaCGrQZZOsWqk0IRvccYur
NJ+y/dJBTQFozoVfsFrrTO+LvTB1wYbXrRBnjTX9Mi/oADwVCNrGPN9SZDbXWYS1e3D9R9Ou5CYi
UHs9uajA2uAUTLLfi4ovTJ5kBOtxPSHZjthH9ICKd2ZfALDf3hn5yoFFVUdSFmcF/etRDK02wOA2
dhRMwWTGMZENdPdjA6dIY51U36wiEbuHeMSgMZSIbav4NU0MWvdM+NXgGnum57AaaM+uWQCOoOXR
vy5qxr2eVh8LgJcIW1jM9rG37XPSt8anNs59iEtIXZEkMv/xnDUaMufKhj18Jeya3pfKriFERZs6
7BZ0PvOXpSuoqGUuSffYPNa22T1gYfr+93P6Muv77QT4aW+8uc5GcrDdCGMnrm+EunM+tysbZ+oV
SZfjus78YsO4UOPLJzTYUukqsKl/SSmeVNqf//5ZxJ9Geibg3KQZhSz5dujzZwU0UAzdLiik2o3k
XB1dO8Mzji60seivClQeMFSpvUcRA0JunYupys4yqA9YrfbQi1tyrlAzijroWarORxkUDqoyY6Gn
yhwnLRtyXbOvAje31k1+6a1BHYLIxdHWkF/Pznjkzz62/pBiuQ5zIMA0fSyae5vCT17zkmp7KO1z
n4twKwrvI2UtHB0BYnlnCaddptt9jnmIbYYo3/Fxb5v4UKeA4mBivjhu+IVW0hPwTO7tdbBBqv8y
ACdwdABj0oAmaekBWWl+/c6+/f2k90wTuARzYLqMuvL0801UYEzMwpTh1HezL1GID9BYACRVC3P6
v2/pD4OkxxLWDVgo81dNfZB/ul13hK6ULQTaXR2Vr2ndrACS4taq7vwxRsBWx1dl4aJoKt3Hv2/4
D1NeamG2T5/MBeBivl04N2FEtkwoGJ5LscGYCLnQn5BH9vSNHAmD0A/X0kaM75WZdyUA19NUZyUP
SjVYZbl2IvjfXTEkuwXNMIES+LOrZEtgcvzOsPuHE90z8ThKx2FywcL2133UR0ljhylmkzKOaHs2
x6pLvygzv6NnsSqS5LWT1XvFrMuk5c2VTsXPDnySuR0QI29OgUAZ3ZQkXF2WGm5NmK6M/WspiZD2
5CnyyaSnpI+ZKHD2VBk+2KF/sLtSrYFqh/Rh3bvJaXF5x72CO8hEc0nmx8Qaj73x3hTo9/UaB1Jw
65QcF9d8O/1K4GqIWDEmjX6Fa5dWHeOgJICKrJeViP9TOP6/VjX+eMayRMI9QbmNSt+vR8MLUoJO
AV3uHMKievvGddmqXXq3DM5kQnL+rgLyo9bGeyfs7ytyH0oYk2lXHxA4NL9uOO3Ad2CZ7Xa0PV/G
2b23JKtDYA5kG07tmeUKgA/Wn9mER9mL+vAqFR3uduSjYxhhuCTmFA2M2pp+dk38aP3OrdL6vSjC
B5QsHk0uZh/7568fcJwHscRdxhVluF8YVcg2huSKOBzrnhA/4oTZsXL9rWdrh+P8UEMzCjF5bWQL
7IxR7NUBP/3OxeP+6XgxQ+ZIsbr13bcnch+p0HZKbEfzEKVbE+3KwSgFSq+FHBNEz7doCUgyAD1F
OKMZrZk4IneiiEgrsbib8cTYInlwpukHHu/xYbCiezJ2utuoPAZ0uI+NH98ujDSnJmgGbFqi3CVM
NG9L7gtBat30PpKTBFnvzVJzmygVU7jExDwee4F66ZqbEr8xwDkqPIeu77/g8vm4DHl1MJxUPttN
9H1pErKVrXg3lvF0k1vc1hxEzchoANEzB/j7wPiH/eUHpE0wGEvm0tab85uGbDKL0mt2iiA8gCfp
ZnBxA4wlQafIqx6TeLj3jPaVFJz137ds/WGuhe7UlYEpLdP33xaxkxSRToPZfOdNudynNOz2iRGG
Ozt0spVfeQiX2/ZaqQICdkh903Hoj8XAtv7+Of6wB1hLCeCFuhvx252hLuulr30XUH+C+dAtFDJk
00Q9QyyajK0vSE6s27kqT6lrd++crn8opPtsnGouixhJLf/NVW5rJHM1sHGUb+hTonhn+9XXtI6i
UxE19iYxwAlEEIRSFW1RKMXvXMV/GGUIhPEC17OgS4ngzeFnplT2QSyaXT4sxQoICwR3uD1kjaYF
Fnrz3W/MUugPa0nmlLicZSB9h3H814HDz9xqiLCj72A5BV8rWrOrse69u4mizTbBwZOXChHz1ARI
33ySmIbwuyPj+Cih5O6iKQzuUuMLfeV4MxQzkOEEEXQ2Ooii7P7U4RzByzMYRDTHyTqXjvHkk5JV
z6S+Mk/OTkY2yeeOEhPox/rBjvOXbkYnLbs2/YL+a+sQvnDf5YAj6f0K7oAmy95ySp7Kvh43CdkX
ezIMnJfMdb8qLxab0Z5o8bImuoks/YdcK/yS4daHfqDRYx+o5hiPbsg0Uo7imXTo9ED5K7wJkxxU
YOUad8JU7f1iYxYdRueexkbz1L86lU/e/aS8F995xjSf/lDU9dsRJ8SQPEpWEPfVKIwb9A+KNn3J
mpuID7ANEqoCPP1jPCR3yzJbz11paX+FE3yEHVHCn68oEdmgecogf2YmQ3s5jZbbyTaPoh6s674P
PrMIym5qa0pPQPXNK+6Q5fM0p48mjjPUWkuwDax+/hQzbyvmfvriVgKWCFNyWviIRjIzH3UeePWQ
JvKbjdLlm5lZ96Wff+qJWdyWRFzezHJIblA+fq/nbsTLPuYo9QqiCoo6WVjvkfwAg5EVWJ8v7TrJ
dKCVVUzeBhDKSuYECCxVzax+yF96Ix12ln51eUvG6OaQliCzMGVyy509ue2hmV/PlEkub1l+La57
PLR5mYynVD9Upqv+eXZ5L8wmUunaEAiXv021yonSo3e6PPv3YST+elOP1OR8AYFnTiS3PbtKbsIR
dH3kTtQ68U1skLxVx3gyySgJjJ4kZ9l+njzI2gC7ISlGxMtcni0FQPocbS7avGg5G1W7nAckYvCI
zpd36PzN5yRPyf9bcHO13qkvQ3H37wP2MiLEehvlMWp70eGCKim/77u5xMdg1+7TlIGS7IF6jD16
xH4k5ACgoutfg7t5njkCWySzEXBDET4g5Ia5VFovRlxVxw7dH8np/RVRLMaHvraMD1PV3Cu49zdV
Whp3FvLxJUiI/p0MZy1AWT3iCG+u4w4O/uVlwRT/BkD7eugwWykDntsks/GOaUILVQQNZpoMd122
lmZ6tGEM3RMmj9vLmPKDqptwZTUeKhnTS+9x96b3FJjUZpqTZb3MHuV3T8VHx0zUMVzIYu8dGTzn
c0piXVVLvPx2+OylnUHkX18wtyLqz5uW59nF9kIUyHJTAkh5hkB5bbhWcF+YbftcfM71m24X5/An
Si6GWu4ali9PURjMDx7Z7a20mqdmbokszqKSGrkDvqlCDDezJD57XeKcL8+Yuo6sNa6k3yVba+yZ
I6Wz055I4ZNb2WSfCakS19Lvvesizj3ObzCmOLZuIVBGK9pr7U5YMS7WWj7pGqW25cqrWEQK3ZBj
PZhFiUNA3Q1VjbZu4WsHKgyeVFx6a3PyYTVlbJhkLRIUrbG+MWYbDEPdIUo+ooJGJ0Sl/r5XaviM
7/WjGsajtZTl2Rtt57bqOE8qGzeM0RZw0IC8u14df4+9ggAUNxLUIMxmW0WCIJgOMWxa9sXDUgz3
M8iGT0Xql9Ar6+lgYI3+KKZnIWSBb8jdODWkjKHEXRIWjf9piK8be/Y+0/8lN6dd+n0HO/qjAPLQ
6fc9h1luXvekrU4Mq45fdU+ea8wAcux5P2gXVbukz+WcfGYgyT+XTsiPZ4A1qvbOt2BfxcC8oqR4
noZxuHf8BFzBc+021qPfBtXZL6anaGjDJ5Es2W3aG98ur3I3SW7KDhkgOZz2eiwNjga113tuMmiY
vfAh0A9zT2ZMFS/uMacFCh3KbvdOOfTrheLSvrat+SkIsX4mSe3Qb6vmJ+RR2Qbg0NdpxFzbVGn3
MEyxdRO4yYe2U91Drx8snZw54Y9bRRr7VSEve2jLYLweUXFekQeUPqRDD0inrDHqm5+DAqJ6g7Nk
P3rBxwmdMus1j2vRzjhHXEmeapZ87X5woMe9MsaBm4/v3oWeZD0usMWSEElbrrgqYVHt/KanTTG2
zYYBzzsJA3caEd7IzBFdn1HrzefLM5TB4qrCByIWAzT/5NDPm7rsbirq+OzlzwHIvW2hBGlqTgSn
ThGYWqNXwvsvFxgPnsZIcO8lU2XZ4+GQR4f6WlbHtwRNV8fIyuqjW0M/7roUkBEKeJiR5ZYWbXdv
J2aGAdSVx8b262PhuZylconPl5tdhZV1HacjC/3QXG4vD9g5n3EZmDuza6OTG8DTiCz74IbhlyXp
j14MtjJtflSG+uaBCJSgAkfNDAyABw6aIsiKOliTVrBJ3D46Wig816K00LeBH7TBELYsI64EYELy
wnYOoMIEYGGWhQ693XkbLckPA6RhC9pQaMZhqWGHQA+5wXWbSvr7RfMQFWDELu5eeiSRuNq/p+rk
ch9nAbOawCmqxPtgar4i5a97pvPrckKSIjWDcVZQMkkdWxngGUmzeLHn/m4B20g55JxrjmMM0LEK
XZQkQIFk9uIDfISA9c0GAOkCKZsIHlVkYIGHLMFEzuAiFwytVyUASSPSomrpA98ELjlpyiStUDBR
mjwpNYPSAEbJYii9tqrleZi9u8ZTy9rK60OmiWeALAmIcqErJppvSbAFRA/saQ7oyw5O4KzsXQYS
U4DGjOT8gxXnfe3QX51lixlSczRZ4jnsNqasgq9Va9omSUaqh77p1U+ZpnF6GsvpohMfOvwTlmZ2
OpreGYLx7MB5+joGJUkARy55f18G4QcPL9DamGZr1+G7WRlmoYuMcjVSjWtAhuYp7NBFU0RLcKK9
xoo6nqI3aZyTafqSAB4VmkBqahZp6lify9q8pVRChK6/K017LRfWnkG3fAcQZ9D8s3GPaQRlT1Ol
0dTTFj0mpI8GxauZQkWUyPhr584EeIcpWWt0tWHU/mhDEiCkh+KzJqxmBaxVW1NXm7i5HTWH1dRE
VlpVcDA0pZV0sVthsI4o2xo7vLKDIyHW+I7kDzJGa/T8zqtRwn31ReXAkAvwoiz3pmbDDhYkyhCE
GPatapUR4rQnySG5ovCPIzkmQFwlxrCZoXnW3nIjY9xEk6bRLmBpm7HSwUNP/bJod7m4phL4WlJK
joB0d0PxAx//q6PFf6OWAQ7MLMj/aLeZlgi6aAU95XxurBqBASJC8QFShkEzOgpI4NFCQ7TL7VWC
r8zXIsRYyxExaR8D5IlapmhqwaLSykUUjKg4oNtcRI0e8sYGnaMDyHltpaPGR/QnR4shU1SRwsJj
C7ry3GrBJERYOHVoKActpqxRVRZaXhmis3S04LJrhm8lN8C0npP7Hk2m0uLMQcs0Sy07zbR08/Ks
Q83ZalmnQt9JOcfdjVryWWvxZ6JloNQZhZaF5logilXtGGjJaGMiHg20jLS6CEpRliqtO/UvalNb
C08rLUG9vDloWWqNPtXRQlV6N83R0uLV8SJj1YJW3FxoW4sRmeuA3lXqDTZaAiu1GLbQstgMfWyl
hbLTRTKrv0WsZbQOelpaAwkeRiS2Hmt3rOvIbpUW4LKfTdw7iHKFluc2WqirtGSXrLnbCg2vrcW8
eLS+Ki3vBW5ETJeW/A56J2RaBgyUW9BFQRoca5EwCYe7mGZ7oeXDhRYST1pSbGhxsa9lxo4WHPso
j2ctQR61GNnR2uTLA33BrdSS5Rbt8qRFzO1Fz9xoaXOuRc6NFj9jSX9ptQC6u0ih9QNL8FOiZdIL
eulEC6cXLaHGrvfZ16JqR8urKUTVm0FLrquL+jrVe7nRkmxLi7P5eOVhQa8ttXA7RcGdaCl3r0Xd
mX5mofNetOA7Q/ntawk4r0hR1A+VFoi7WimuJeOmFo9f3k8vivLL0xGVOWU6uW+0BH3WEvTLswBV
uoE6fdEy9c5FsJ6gXJcXSbtCzR5rWfs/Lw0tdueU0glGCOCdmFUegvhcS+MvD7OWy0/VC/aS4p+3
fS2pL7W4fly0zr7Xknt8dwgAtQy/RY+P+TPc0MzwybhBrJ8RtOfoxL0YHT/xQaA9fXpoCPxJz9JY
Bk6fXMv/LY74Va0tAZY2B9jaJrDgF4Dy79/k2kKQazMBfJ96C5HE5iLHalBp00EU/1i0CYEiX0vC
uzYmlIdUGxWEtiwMjk/eVrCsxswn3JTeAw5TBjCcDqO2PFja/ICf4/us3RB+TKQbFo5x7MsViUPx
gjeOUEn/kgxzebokLmAmLmICKy/vAofHz6N0Otvl3UH/gmisdOOElCoA4G0W04z3l/eBwVlcFPq3
TY8QbQQn+scvD5c/f3mGT9ZdpQH4ncvLf7bzz+PlVyvDKlcFbMvVP29efopsNj7u5ek/r1sJ/39M
Ibj972ebLh/+8t//fBIx5y/CXoiS1x/p3x+McQdupsl9IT+KUM7L/2aG2Hdi4jYd1f11Ccn4+vIs
18/+fXl5dnnvzc8h5QC8OpRPl/cvD2PUEs/47+/KqBPbZorPl7fA5Sybtqi+dn3JUhki+lURkF9z
efnvw5KykIbkwtG+PGVMHwjbm8Taz51rQA3tPm46sQrGhmDuqjkp08CwiiaS0CzRbbM+LXZTYYXr
epL+lal7gVM6uyvEca9TavWrCW/TKim8b9yIsMozOO8I1Dk4BSwoQhKdO+Az4JpBI9x45FqR1ZNv
i4LiTNuR5+DWIP9HBFZ2BibAnMzdEhe0T33ixcTaGOj2JuZXn6XLOabUwTr7oZCfmLHF65aB/Kop
Fg0BdlJ0row9Xpb/6KCLtMK+R7CC7HNK8nUYhy9g4VAjQwnGBC8/B/JOWOa2mpqvIchbDQknUM6G
QNGH/VOesqQbMMGmykt2IAAOcbt4OzMQD2WPuAhkJbhZ+w6X7jYJFOyvCKbCSPHEsQgIbnMiSgdz
XgWo/RwP0HoG7MkZaQInVQDqpmxXShYAtvLma/IwquY+cQF61I7D/Cm6c6rpzk6r194Vm6LAHcX9
84dSVriLexYevtOvVedep0vDqiKlizChsGBhR7GIGgsVsZYZUs+i1FAbq6r8U+HUn6bhPJglTCHo
iG1E+gvFyOBOquqrKgl7y/wGgtvwaPQN2ApggivYL8cojcmBgJnXAnfytSxxcNd2S3Bh0Qw7WZXB
MWrRJiTMjaxyNPaD/cMrQ2sfq6cY+dYHHGfFFf7Qk4E+5QgYZ1YVaiTHPAVBX2+yICXefaiStdkU
5XpIEovb821af6/cCIAxS+CtJaII/lmVr5aEdAllKrkLohbsSUb+FSpdHCbaJ9FmlLWsDPh+G+27
cPmBxjG7lS7JYW7rHws1gcEQarx3EJ4lRf1i4G4+SneY6HUMzHbIernJk3ovlGseZlJqKT09G3yE
o6D0cVWHijZg6E+bxYXJUck03Hc2rDeXdSQ9nApDlq3OgJxNXJwkatGWrwdiJctJYkijvYkgvaGj
WEgWhBVrd0pgxaalOsB/JI8saGacIORFp/Rlj6G6R8cEiydgboDUAPOV96RsAnLIWZ2NHImLuU6H
ggBuBPWrZCrdQ+GV9amEYkjbuGYejInP0YCYhUoiqqj4k0w97vCLk6ydtG1PPfWhzkeZ5RYgyWtc
txt/9D9OVp1f+1+zamjPTbhLMcauFgFoKaLC0E1Gss/M6ta0UH8oAR2oi6Hop7Mqtp7ogh3a12Ad
Z+7nMTfVqnO9GEMq830SbiKWFZBXkxdnQlyalINYpxULp7hiktpGELUJWd0aRt5R/UjqtazGkTJW
Oe+qergTdt6Cg6UmQ53rMAxwB81u5KzJ/c0MaWjIffs2t2kLZyYIrcjzBJnRDMy5+UVrwGoDsqbB
3mFdR0U/X15LWslGlXwyqvp1GCcXtMNC8mUfebvCQ65VLPU2EgCg0R2SDzPBqyV25BscZ4y4otkw
5Ya+kATyJh6BIuUO/JSmRM4pWnrS1P1O6Jz8dY1gm1unG+KVnWbSj6tll/ZJtg7t8TuJhvM9IyBC
GDVgBW0mgrUz/OBw07NVuxQAEljNEc1hHQvW7pHXVEdLMQFzTPvZNYpwW+BrAVo3wH9cjGA/q/DY
DOm4joI0fugn53sobqr6tkvp4xhKOLoSnN4tlRXcxICDCrAMa6stuLT1VQRLcDw0k3WWUcsiLlAF
PUq585wZWaYZZDeNfhiBnrmU5iA+XPcycHdG0566oM5u/nmwGRt7J3gNmxjPIE2IjRmMtP6uLGqp
O9nEp6pEpiKSdCVpB0pagBQH8e6KMRuOHcL5IwvKaW379C+KKGwrFHTgiwpGKj2btHeijQ7gUDCx
JgV6BKMkoikaia2Ue0ChxrZNmkMfAjWYyi+ulVqr2sE1OZIGsH4mh9nb5oiwKG2FqyH24y1mb9iq
NqO1MacUhoJx75rDl7lc4oMMFX+rWBlhAIAvsOwN727wB9eberAjQu9hT5myx5GoUb9lnGwBDXff
xkJ9s82JOA0mO6VJeFuLgZt54vyjsnEteg6E1tmjFuoDrjBq4rbTnWIGe2fhrU9Zy2Af54y0Bwd1
Tbt8TOwIHFBSvix9ehNDIz9GY5Hu6OUYnG4YPYqh2kdUvbYor9r5sQsZZfO4F0QBRZ8oNooVk1u0
OyTdGtNi080J8Ollu6C1d2VvM0YNXJkBf9NheDw37L45PjNNHbf1ABUTN1S6KjKdzpQ+UfLGfBRs
h9I5B4sfoKyVOSX1JF/JerwdIyLVTUQWm7HQVkE/h/JMhIM0huku7o49ZOMKUu85YwYY5UZ73zr1
tyQD/Ba4KruZsu5jBrBwR1pFvK0GtRVUzTbMkyOyqBDGAXLG2JtZN7HLKgQ26GqsxuwoaaZvcgZt
6IXush1bda1ijNEzlfqVQP187sD5d476YC0R+rkUvkGtLTGqTogJ/4Slo/igaCARB1W6Kwzm5aqi
5LWt4HMpskvB3g7LQUXZ99GK6pVjeS5Qn4wGT+58zfPA3rkEIawdal1AUpZw00uoEDTUDtRl5oMY
2uzYtXKl+joEFruQ1eRPXw0ROMemT4PTFATRNkdTiRrLptk2Bdgj0f3dUgowT1nerCyyQe4alzVs
ONuQ9avJvzKGKr27N5MJEzXt1X0kUuIDFgtkmPAme49zq71zwg+qdYqHmhCQHODOHRqF8gFtfLb1
S7J6reFTO4T1IwEzw80UJ5+43JrH3h+Y1gtgzUH4aqu0+JiQ3nA0a2NamfolyjiCXzw7u3ZUNR3i
nBpDI6PtOI3Wq5Hk5FX0mzaY1qoR8mMxE76DCJAqCfgGB8jU2SdHD3sDQdgGpSQRpunetptxLa1x
OUNkieDyusUhJyqKeNdg2gVGvp2b+LOY1CFPfXVfe3F0S8/0tp/gDCf5sKcEZSFHy1970auVM7TR
1i3M16w/p4j4Tw1EgDTvboCE0v7LkVbGZXCdFoO7EoNjb9JkOphWN3B1mdg3jAFyLs2sEQXMrkDU
Q2+LaefcmHjH1UiThMVLGYUJQHSPoZ1piuDEvTbtb5AhNmJW5EXnkQUFMmSBG/afbae69UDB3wqL
cmEIo+IguuUwpuV2SjArZfOyJWHCu1Mk8roziXY0bfeqHz8IV/S3c9qa3EEsta2r2Qa9x90V7t8B
7V68c0wzOOUNc9ix/Njq/AOb4iWqymBf1PZX2ZvOIUj/h7vz2I0Yy9L0qwxqzwK9WdSGLryVCUkb
Qpbeez59fxFdwBQG6EVvBwkwQ5EphSF57zn/+Y2CpyUwgjIpnj72zUqce8IumTcRlBvRxJvqPp/C
X6R1AKIGsviUDCEvK8a7m42+6aK4wE+n66H4672DrwQbbjBn4AmTur4bpg6YHDJHSU4Dq64US9ol
jjUNU6cc1XeVqIT6gIgIjMAgmsyeHquKI45tv16aLNhA5cG4IJPdzMygVbFSjI3uK0BVrlaK1aZJ
Nfw3g/k1qiVtp6BYsHOC591oyi2/MPF2ntq4epKy3Gt1IOUSdsuq0glJZlAV4yKRs24Bj9ty3c4u
LmyTJLYbVqQJ6oc+AHwM0dXEEFyEVt1q1q+kBsNmuNvFt4pmd3NM0UfisCvTZTsV9p5+aLKN4rku
eLLaH6RUmP28rzEVoP/cLbSz0F0DhgRa/CEDsW5U0/oIx2A4NJonRUl0DifEIripUCfpYk5xYYCo
VHR3dLQ4JkDWxvy12I/zFuI0jV/ySLTSGiwR4xUkTBjnxAUEaYP6szVmfyzIxR5TXAFr49jUOqlO
4vQitg7Z1fh4TExljOaSzHXgC8r0PVMr7ouSxhNwbW8mAZ5B0HFIfyIBoFFvQakFHqZawoc+kq1S
6Dcp+a5m7BktbZr3qjmQ+VAszOHCgE09jQ5RgQJGUgvSvaf2EHSpdB3G5yrF9DCAlnCIEjPFgoqV
BCh/lUI4ueRRDzyUxfphyI6aSS8XmrCmzRwZdYHb7yWggvmbs8Y4CvEMgq1BXtUVWKOmwPWLdyDw
b4CPDrb/e+1+aNWw8xtjMWzKRutoibi3pPt8FtcklmBYuyzPWE4ke0YU87VRF0dYBHqNR0yepr7V
7WJeHgdgu3WSyr9VqTC8EzMDEqoRO9TuiIHC+XkJkunAfjBc1UHcYrrxMQITg1oPTGgiWGlY9rSH
pceQqZgErBgska9VKfB9TiVHMPoRaLhnxr7gAVpmcJ/NaiRMQp9JrGrwJZcXl6gFC+6ipxbK7Bm6
WGAdlCd7JWq9LjWXXQFQ7MWyqBAmAOYpCgPjHI1xc61FKwmbhksKb4S0BlIcJ3OPdnTaWiHk7bga
f+N6xMd7Wu75UsW01WhYCVHCPiKqkdXmoeT2Ed7MkgmsKO3SLKyeCu3uEesoiJb2c4b+QykivyFX
mpBKjfod7winE4JwH5vFOY2UeB0xYAABnR1dqd4YvrOKqEXsT1geuHrczSelnDuH+QhRUlnQe0Wf
NE40MwyStC+4qMJGiypzNUnxFr5Bs3schGa0nGrii8FgKb/kMx4yEG+eB+74bTK0PSoCcdjOsfle
BOEvhvzmOVMUqJJFtYFMVRIGpYyUjEXlLWmeu/Oo9G7ZyEyOaz3c5F04OU1ehytjwSxFq7CHDHSQ
u3nGmlqI7jN+0igwl+kSoma6keqwjs23pV0OWKdAe1fGZjcZccVQpHhDGNtxSVixFwnS16wSsT7P
2bjt6IlXiWQStqbnF2zEmiN5ZNMpCMod6VOyO+eYnhesQqtiTMmI0LF+lOroNrcC8TldRkyYAIEv
MMluMhLyOCoQiZMWflryX20Mys0qR3h9evZeCuhDJ3VK3sHVKyfgEhtVfUNjjUse2efuGBHW1ClK
40f5+JxLCd6elBRaHq96vdNx8gysDRIY0IFV2g3xGo39cxFFFa7jsnJPHaD26EydMMau3xAFB3XF
EutjvxNz49fsZcibdaC5sjY/q3qubvquxxy5hawgQ0LOi4Iz2nX0HSY8gR7CG1SbjmwGQcfbOVx+
dBUWbslwnO6REAq5JUWyJDOM+QTEd8QgXVhW/iPraakNKOt0RWmXQsqBhAeutcicfSInlAZj5DSW
PuvAayWZSl9g7NdV1iqrZCzErXJdqXMJ0YCcmgqe6SoLFrzoKrKqKkjvaeXi7Mv0s1ph7ar+jaTR
aTqmqaKtBbFyFiQJj8daWJdi5qUZwJU8gf/oQX9ocuF9yieM5MFC8p5szGKZca1aVGlTCvNpGQzr
UAlps5fKznRhU+UMNBmi1pLkF4oce+z391u3cEitbXxlektK/FcTY1t3Oes9sX2NXtds9UZoq1ZS
rRXKKfL2iNoupnWnYAasBzKUSyAZagn4ddXodCXT3LxMMIpJore6F0BqwfhpUuHzVDiYwwI6Zs0y
bysxxc51Nnah5ktSC3dcaAvXKAC/ZM3qyCGOMd8tiW4IcC5hGpJ121LrfsDDxZWp1CSsKtHojQzZ
srT8ZEymr+YQazzsNrnzU2xs5UixY13cYahX2JPSB9cacGmemNf2qBd2AjkctHndtU5xTe7TEDpE
L6hPHWFaspoRlcO8r8tn6Z5fq637e18vAKwNXaysZ+S9jhCjWtCAwtHcJsDoNZVjbtwiwbrbZ1bF
qhajya2rBUvQYMKBlyackzWha2joTcRaOQ2FtEV+h7kuXo7UspDEGwKRbYRQqhNFrbLHCH7Z5GN+
toyu3BcFTuBN2zRHw6Dm1LtpzyK82FOQWqcsBgeJwdbiBBdGssGfqaAaLlYFskzUbhRTTlwVLT/D
z9ALu8ZaLWIOnWKyzbo0XAFHu2NvLM8Sk7I7ImVsJTnLXbUnoEs2+eLGaqb914UAyFN6rtOl27LC
bdVZTxHdjJ/9KEtOkpSC0yrAe5GnBhhFyzXlW1hKX1HWZUw5ip+Wpn01VUXgCOUvHijRHoqd6Rta
8jNqd6hLJswvQXKvmWPpEgFt+aoZfMlycQqSB24LkD3LzMnaCPFvz1VtCaK+kYpIcybrbrFUZq0T
dpWAk3xCIYu0kAzZQmWdzX+Z89JkkX3nBwvh8wJ2qytTSAAWqumgdB9gGE5CIXIzxg3xAcY2lTrJ
kUj5cBqTFPeKYCyiqMSttSifjUFSSyxG6XaqdKzsSsmT46Hf1EXS06CzlFBHXorgTzKa8iKqOBEm
mMR4RZUkKzyGydqwSAxUWTcsuo3KQjYSKveNNbewnh7fO9LBdiRJXDDHdMKmrvYZygIn0UsmhAv9
sNlCwxq1e9go9UCcAQaRZfYdSEA0atpxlkdtXRo4mevalNnpYCkkxAhfGUJiEU2rD+TIfjDM5m5S
+Hj4ZevoR4icywMV835Gjidrjtb4g+Z3gS3xXnWgrAyGLSmeh2Fukm80S+XGFPRshWEnonX1XZwF
c1dPHUlE8RhvDPVYArIoAiuOIFxCScNTgmQIR5BbbuSsuSlGQG4ZvIdVtYhkozB+mlSdgb5S4ygU
Vaz7amdhvsMhG7WfCmwN7C/GNrjvYgJJi3NgVirRMMoXNaX4nTXqRQvE6BjNtelL2KIbA5HHdTxI
HpDQ4OP3w/3cq5zgNsjoNXWCy7P4lljlcRn7yc4AwZLqPh7rwucOOisFU5Zs5SLf1GmbbUMxbDak
qF6UwphWcs2itaSkqPHR3DTC8jOD5/FN+GDTN+YtyLADjEYlXU0ptoK5JUzUAcoLToHrvG8/ZXzw
nzE36laMy2B4DEp9zPvmmaJq3pDxBJWgyF4LaqQ56pTNYBFQgRDcC4yUNq2KWlYkAlEHXIIJN0Ng
XwcPc/po24jsov0U0BvWGgLzNqUVWFBhSCFplBga7KHM+Xciu1dMoXlp8eVzhKkS/Xm2PgyIa46o
YzCpTmgPkG71hMt061ould1E1KZt0Yt1CfBbii0CQMOIOzIpLeJSigdrkdgHDewcMY/Ch53gHKAx
g4ihdNWWFq0O+nLOcXA9ZkGm+4nVkypRc5e3lQxCExXBIRentTip1jajlt4MGSpzvWrhO8k4eA6Z
sJ5Cn/dBXy4k17k0Cvg2c3S0kAxGCfoJOZSyVc6ckhHU1G6WSqVVFg5Jiamydo+2V6Sl2nRFN/om
Ei+XrAUbOcgApKm/Zdwr51wia0Vuo00Bg+qU4w+Zz82w6fW0PVphiPUB0U6HkfsyUiZpq2HYTm5r
gBECXLgoPUad2jttpsX7NMAefh46eUWgEKtVISbOY+E3757ehlBhYNeRtsXecYxnSkWxrs5lmJwU
GdB3UQc3E5Jhx8kkY5vr0gurSlxXaX8Ala+dpm70p0BnOBE18lNZUKMEI+SjIWUyNMTSV5FUxTk2
Wm8oa/XdBGhxkALxltB3eEWdK6/isO6G367q1OcaB9izmXRE0cCfoh8mn10Js1cti35LXR9+S6IB
dG22SKCAD6sJtMLxMu8HQVc2rTylB1NWV4s1Ve9sgwUcRDnBG7wk/k9pQMf72ThiTB/6QYhn30Q+
YijV2UZglB7E8nNLQlmUL1xEIt35XCoEFAwoBGFyKseuYf8Ikk47DdUyOBFGBCVQ3qm+H2Yxz1DL
NtNZnUYZfEBUXxZY4yQevaKTs+49LrYaY3aeK2Vat1P1l1dp7ZiJUes0/RCK1Hk6j5YUHhtRzBk3
XHFKVHdAN8ZOA+d0TcQMwPcRzsRiEXlC2BsurbW2qdsmRgSAtm0hzmtp4NImFLXw4EgCUjuaOnkU
0PGG6YekSSfUycIK2Wbkyw0kN5b7D0NaNCrystvE5RgSWtmkWBKnOgqqqF2raJ2e0nz5q7i+Y3Mo
nlWrV9Y1fbSdci/jPCaexonlJzFSOKvLiP4xJtULG3OILarZM1pdgl1OqGcUL/EeQWN6lKV92DDc
Ljslh0BiXbosLE+jXjbbFHt8F8VQuzP1QDwMatEe5TbbiHX5pGgC8DPKnI3ZNBQ0nebIBhWXZIXK
yzRbV8D+bjuYpJIgEbDnMgye4Ai/qqM5YpJfp7sag+SL3HLDl1hbu9hRg5CB5h2spAT8kxHoTpGc
75nR0mNVwzq3JFxPyb26lNNDFKy5dZ/p+4cLcC+KhJ1iQN32pexl911EyIBu9TCGeQe3aWSApWWY
M2fwSa+hUIoXK9q2+gqxVfadAk85+iS253Y4l12W7TPEBTSeqfQGMREBt9R0aMGW8Ua/OIyHoFLN
dyXpSqY/bIoS8A/VocF0iRgcMMv+s5gSqIt6pW5zqf2gIxB3csOeYMWKJyIHN8a53HXwyTkrLE5p
NkTncVKeS5NaT5UiEJL7wWRAheVGf0nYv8/IIC6SQpQFHiFbNWlhESVSvBvIknW6Gr1RS+wELevI
Vcsh7Oi3hWUc1zg8roYhlTa1pSXXAGKcLuLzyrro5Mqw7HQAjPWshyOQDDaPArLAylLC1yYGdg3z
FjfPuixQMOJ+jNa1+MgCChHMOuJLXvTyqmU6+spsG5reBWRPV9OTnEO4yzsyAIzqNe/v3TPuAs2w
FpANHdRQfAkYaP6VSs0WaGhnvQfpG1osCbLAVI5MhS7pSDFkdsFMAFEUuGWfH8tliKmfaNHLtBIP
Ilg/Xuj9E3ExDd9rEd+iGninNtGLjXPjq9Ks0NFKjkYRSh55dSBdsiFSPMVxp7ZYhBMtODe5/mmG
BBlF+vAkC+GpiSDc9mkxrQK9pWkLeJlGzS7abJo75vTkrSdjAk6SBesiw/hnUOfhMqIuGdEdvOkN
wGeaxhcJtSGDElm3uSdReQQb1H8+LpD6D6kNqR54aQk29TgkmmRgmKqKB9yY3NAVmAe9ZWrd7PSM
C15KC/Gta4Yeklpk7pQRel/fRsYqE4b8UMWYjlea1r9EXNyAvekrZKpkBXxIS7WExqZqQ4lQYqv6
mhkRzbEk7iP8XHHdsbStrCw9jZwOv7NlVK/kyrcJVeilBcKhGtAIyDHMBk7FOF3nWccvuQt+J+Cg
axyQvIrbbuNYD7yqgGNaVNhOP+ArvcEv3Zz/DEOYJldRYHZiKiM5ONz1q7q7qw7iRCFtDV/zWB6U
bXuPeKklgpYfP+oV+x1ucbPfYG25Fkto4VkxEUQ/zogF8vBj7pX4JauuVmWVr4MchNdRGeFcJMkF
s3ThhPHBqoqCZ1Cded+SZw09zzIuaRFEr9JjFtFP1XYgMclC9/kcZcu+szQDOCWdn1NSDgVEZrsm
g4RBm6PsRgNJVGg19dsSMMJCXFDdA/hwNm3AHCzYbBgL9Jaf9rTQGiTs4k4vX7RmWhHmZ6IvybDW
ndFBFgqT3BmquTdgLOgz3YVRqbXlUS7zP6AGc1XLIgwGeVQ2VOTcEvccySlnwB/MAssMla4jdtPi
9xa9LLX1fNAp+J2qHAfqO0FaW5LanYaFlrdKQ/l1ZvbQ9WZ/5Y39zU1juQv0EK9Po3FdQEOzcZ4O
9tC+O4+pJgPWoNFPKYxik2SDgcDMIaTgzdv+j9MJQBgSDD7HxCYXeXrfiiXlTKernmkreyQ/2i4X
tMnrJkyH1dus5elzHQrNM/VbaItCFq20ivpoLOixx6XDknoCKOuIFOoVsX+BYkuLSwjAhdGOdCQK
wu1TIzkg4dCYQM4fJOZIh8dBGCSGPWggwS94jjHZuqmtYWXGy45zlW1h60nXQNvGfZ9eqjZQdkE+
saZJtDW6oTwv0lNnCfJN+s7anlABK3yNBDk84Shym3SrcjPNwIKbmNJT37TjiWSJPQpYkpqxvElU
ewE38IuZEnVB+MqYuBD9tm7ah6PBTkwXdmXlHj5XxfK5V7PPxIJ7OSWVcoMnFUGyeyKkxiBnWAp9
vM+bQ9QWJ0O9p7lZENSGaADjWZJmJ4XCtq0485im3PRF6tfqYGChaAzvdBbSBuGYsgOyC9fTJOW+
NaGZabKl8Cx4oAAnqUoGnwyz1pPDoHZLtHOozZrXCFTcYdj9maly9LL0Z72Lcg/h/+gtbf87VN11
riTTndRyPOBUsR1KRcM8LnwJrVrExbXD9X0WFpd9wlyNsjr8t+Dy/1sjUpV0hv/Q07qf3ef/+S06
MOnjZ/77r39sfj6j8h//fmrz869/IOi9/8a/bUglSfqnqCr8I6mKqOt3w5V/G5Fii/5PGMaShrEe
8mPk5Yw8u+hf/1AtbEhFlLgmClHEDncvh7bsH/9J+qdloVJlIq1prF+i8r+xITUk+a41/Q/fA0yj
MDPgfeFwg3+gYv4/rj1EfNS9ZgT6UZqTAQJu6YxRHJL3tDARquKM3IQskrvt41DF2BvoYXTVyfvc
ZlLcEud8f/g4JC1zMuQCkFpr4lMeh0WI2u10Pzx+LCdk1HaRRX42ysxNG4EQkPuhh4yxjRX53z/+
93NMCVfwQGArhMSeMZWqufE5PB7J7cSTEL2AsY2AAfnUVNsqMQjjeTwMakDdcTCY15S3pdYbOPEN
OdR31rGhmWvamHMALxID9vo4WWOMR2pu2SiVoRcacBZBTolq0a1w9Dsz50a+D3AmgtngSjCS7DFb
LnSR+srYtHP6ZRU6iQ2kbG8jYvpIRYyGLeuZ5NdyexY0nmruvE381WBmhnV1BfEcfMHgPYWJ+dLP
1gZ3PmxXxHKjYDJjpy0pxZpmVttpsfLMfjxs2Ygzot+JiVekCQBbaNaP9ylUOrS3+ztmAzI2Qedj
BbtsHwdpqaOVOManCf3sOm7mdUjyzzZFM3VPd6rvI+yJDMQM6aAv6ZRqn0mc7iKSq8WuNTYy6DD+
mtUmDEfKRmPaUN485XlcA63n2+7B2b0zZqU7Uxd/dexH74FC//cQ4s70Hz/OdwquW4zJZTKl3mdP
K7ePg3iPDHo8Mu6RQY9HMr3LOkN4Z90TjB7v/HEw7j8+nhMWHXQ9V4nMGrLefryfLkkGP0zxZlhn
T1BLJRtulUGsWZg49UXZS60roXV4kbUnDCWmHybrUDbv/JSOqEkfRtcg+JIL9p350DAdAbGNY86f
HciJ8FTDpun7K4+sfmVBqHpFxQO5ptX9WTwhvbHHFmuUXWvsIKsA3xRv6Z/k4lB7Kw9R7CU0iCSN
pxtYrSVteQvlYSK986fUfJPpJBPoJu0ZD9lVBLNzG6GhderdhMOsiKm2TRkJ6WuzfIkvES7bi4Pg
Lr5i7WPApLHZtXChRZSwwRGE6EyLOO3GXdK9oQI4kz++VQtP/03OZEMxCkF3CuPqjqfj5vZUPCmJ
r7/qPbGR96+N+DYNRavq9BP6j202rpKcz0pMu7UmLy+jpCAXdbJrw2nCY2V9VT+IH/n6TsNzfNFf
Bcu2Qq/bd08Dyh68pFxmuku/UmuHwV0qH+Z7FrAd78oLIGF75Xm4q7bhfaYbdDQ7sJqJ1DS7eidP
k4DJjNiTAfaMywgooXAibs0hUkKlCbSnYTXH54qMBYRfv71uj813kjs4CPKaeropawcVNrmHHbRY
bFntDgwawr7liJ9Vb1tExmZee6QmYmOeqMXkLfKe/qqgWjnLL8qN6lHSWENsMqrh4bYXhbzn0Kme
UCtsmMGKhQdcn4a+zr15rcw1I6q7/wUZyDlBcl72pDMFsLtb8WW8FK+Wl50SZjEjWrGd1bxDUTDW
hPoKnEUoFsGKGSK4hMmKNHwbsmOlL+YqPmSzI57n2s07t7Bc81nZC29wLvkwXLbqp/o7Pcdg9jt9
CyxGhp0z0MLKNONu9lO2aO4gnK6S75wxAVOWxM0PssJKsVZfU3wwbcYk/SUtn4Z9/Qov+YO4wOaN
SDmGrVxsw96siPGxCWfAsHFxiP6AIscFpWW+DOMeHoGx65jd60740ey8eCOSs/xM6GzMmXCwjyXl
kUAVyesuauQuf+CCMOptGQWjZzjpVv/D7fFZ2bW/6g9Q92f8Y11Yd+bW058wAKtsRFj58hJka5Tl
8uiK5a46t8oKPFm64XNXO9YWmH7MHd2yUfivg81wmguvYjvQiZOzwWo/89Irs7XJ9ZD7FQPZn7qF
NmZX7s9wIGl0OJCMrN+Aoxl05/5wsFzdk3OXSSuybCIz3mLsZjwwQzw0DbvedS5I76FbyHpgzSCc
eG3+FYs/v4rAcuSpdG+t8s7aAabLvGjSfxDmZ8ZVY8iSuw2BLxv5c16cchtzS7Hl8ucmxtOL17xL
yK3XyU8XrnTAeBvF+xUBNN95+0nory99lb+0KdCoTDp/+Fe8/rpunORtftH2MKlZFsdV6KmbkaAT
9JCO9hK/48Q6+iWmF/b4MST+sqnOSUcsvY3an3MZtW4QHEVxUz0HW2joRbfOzsJ3Xd/P7yh4nHru
veJ5itw7YzNGkGtP+/41WDYEBov3DCLXEnyTz1Ha+Me2WJ1OO62H9L8u2OhYd6Rt9pxwUTKiELzw
E9FIhLYMui+0TzzFE6R1nn7h9r7kh+QLnM76Dq9dsNUop1lAlF9TTn1ZsyOSv6e3cnhJ6kNKAOUT
oZOT4PNnmG6Ddc/C3hA+kP5TFvhlu2++6RHegoNFMM18hlo9hG74Ooqw/l81nRShBksB+Pt+ma86
6RUWhihe2ulkiH9MgpGNh0zaWW1zL1Dp6L08+82TtTiAQtvyZXqrYkwoHD628bQ8BcOH3P62LLLc
vTVzOMNXuIXwZ2wtxOH4AuZn/oaKz5WI1qb3WSzumA18JXhnEEKJWsDso3Oz4CMabgB5ebIN4DX9
ZRv+IS/Xx/qQD8b6L66ozbbRd0jiif1MVuslzN5S9SAfUcTHnbMcxo0TvDXo6qHNcM0i1MNsADho
Cr8RNBMOk+abggCh3ic9Xc7Xi+jLJSSlc9nshNiTusMwrnh7ZFHCnoLLJJWHFD3WiTcr9Rt87DFw
sV+IRJnwJ2AZAzW8GOlkS4ja3q2tsk2u+m5eq0fltJyCF3PLFZ3b0k54MzqvZolJ0WOITgXZ0Ec9
T98lxG50H3ofqzaDvuhJwRoNbiE/yZYLGRnhT3DNPEwtfXKKfViTGWNEHx5GgXFtd0yn/YjXApqm
HamW/ivRIJxB7QdKtxr5gbye7nGTkPNdcEp0dNjnMjsQce/a6dc7exlavujUXx3jEwENMSHWjCug
m5PVlKxqCbE02+dqTJ6X0u+1gzSsBxWhzUFnNFY4cuWF2aVIvRAqyt0U3q6uLEQv9z9FCM0pAoWj
urWtTfVbMrR/Ec444UhAD2y9OugwyeV28hunFzmBLmhD6mPY2aWEzWEM4Yy1p/UuwLJABEjt1bWX
KDsrfTUATmQsfcES7PhbvVUH6z1HInDh2Rm55i7aTcLRpNJwzFtdubylq0zmhj3vca39Qubkivvs
OrcuaUjQQf4Ew22OobXR/WbVoXFcyS5abq/46C7CargsXgjfYdtv2tO4U97r9UWH/PyLvceRBDrz
hM0d/4526rpYYZUc9W4yHnI3fROJFn5uSoeAA3PHdwRZbmYuJNjxE9BcSyg55apFr7Ahy3ZIX5Uz
/sANfTl0bLgqQHIr8ct6F299extGr3lB3ztccj/DefNp3lEr8S6Y19HRQl9ZMZvNtsR2MB++wIK7
zLfx1rzw/fNicb+rLjDAmiMbB2ldTrlpn8dnunuu2MoF2ugmRHjHYmu8Si/LL9I4aE15cVhemi1t
wFi5OA6Lshd+9+fqU/XRqzyCnbiGXFEGegQ6XEfXfhM+Cc/GDxdOs5JexO4GkVx7lQCf0Tp1Dk2E
Lt7MBRzDYXAxfEr0M68Zf6yy627dDFfEklq5gn1V7wzFlzDnS3047HvkJWiiAOkROhcfyYVGnhl5
23vZukf41Htieo11rx9W+mC3uT/mPubUyufdggcxz6fX1qfyh33awqQx95VXRmbRqvwhe3PVHfuO
kSVW1S90VfWpexG/cvjnbybDcz8tfEQhxA627aEKyXnz85Hq9jxcm2sjH6TYGa5KubLSTfoew+qJ
uOrrM1go+Fr9lH7z4WtM2068AMKAMHOseFufSZAgw63VIR8injrKoivEW2xX29PS2vyvpe5V0rq4
qt0GUl6ReabI/MlOPmaojsf0FNx4Rz28lSV2ivBERsRQuEmHw7lr/SF0C4Qtn6VSgadXTfxkVF9T
vu5/6sIvx7eM+EvF7ZlL+1QT0mnc8J3nla3uxwWdJ1mQ1JwRCk67URY0eE1rbrWH0nNE8F9BfSol
c/s4GHeSscDg1DSbj0DB0meILGIme5i3j0eP5x6Hh+GPhVk7eahkaGcd2sqqx8WuCxKX8c8IFSat
qfZpl7dIbOj47o9Gafr3oxyOC/7s9/+SqSgLGEfsJkuMRe/xP06agq/9//jbalWRG4TTid1payMx
nToV3uoGex+5oFIE06xcoaTP7O8vKJv3ZlPhq7ZiTPqkeYtrVYd1wuy2QdFsoaGw7T8eKhUtPkTB
0ZHPOstt53bljdCF31gmkMoRD7RoLcujE4fO3eClYdyMvYdLSDSan4lX5U4u7l3K+As1coediLoZ
jK1Z2cUX4LO5p+NJOpvcPzoJqPnvcGsJBTT2pYxsgUmhTTN5GESk3A6mHJYOf8VV9WN/GGzDkZ/0
J+UwSwT57ATTR2IMi0s2vPy3uM1nweuoRS1cQKj1vepGjGCwj5zw0L/L7zRIy45Pf0ywDLWx3Frr
tnWZI7f31ff+UH/QdSJRQfOMo28Mlcj0qMeqwh5uNcObd/IqztKH/tR9CbMb/mIfzRetvpcrY/Rx
kuLcY/aeaVga2PLv8JMwEIXdd9W+TFe7EP9N9HgaXbUjMvvpq/CLDYWHRATEvoN7RJXktH+C7HRv
MHx+I1/6SKj73o0LIVp8daY9H+Hs3Jtne9Sd4L39LT/qkPhzB7IMIwlpx5dX/1JcRvxaCPZBsJNl
y6/N0xCAmWNY6mJYoO2VL5n974KBKoGV1MMHgslnqtjI53RXnT2fZwRya+3SbcPDiEjtOCNES5Du
2MDVxWyLPyPZ44ltpZTsXbJGiYgmNGHJcwmzYEbAL/Gnliv+Qm+BXwVMOdxONmwcNxAKJrM9+uGe
qxLHo+ILxxF6quEW8XUi4LgJ3vfkTKxj8T54NhxiqDf6ZmFwcwj8ZvZaP94qsDzQG9lY8X8hilF/
+KsYzi6zU6xxUWgd6wsdj/DURV7O76954ipcayLdDioGPAb7+5X+WdmBo0g7iYXlKTmFKEwYWRES
OXrw6tT3Fpucq4ifxgJVmRep1tmtCejwqansO/NO9jM28hdMjyRX3YY71QthH7llTQ1fX1Gc4VnB
ZWSqNk/pWAKulIZIWMc6iBs5sad1/5KcYA4Zt3pL7Oa0yk7lR/SEv4CCFdMPToqXYPAwnAtfuoAr
0+G8WN7wRS6hwlm+zSOtpR578o96d952JAGKnsPnYN6fU1I/yZtmPd04G2QK+dUpABB6Jx0jfamg
5RzoXvp7EbiOP9TKt2gEUtbgEqL5RrpSnF8qiPmhy2mvSheOFyRiEsZJe9fwkV/D3eBB1/oTJH/1
yqzuvnHmDoCZIF0Q5wdPZeQln4jvkCSZf5PqKMJBazYCvfs3xR/tqb6qNnewjDHxPWXR0+hQ6gdi
AEYAT+JV/DPz1bCnjxRDZ/xY9sHwSVIwaaoQbwrm89JKr4lM4Fqn5/T7T+0rXxtkGgB6gE4mviF7
QfhUZM/azRdfpw3kXmAmZDHSGpJmJLojClCY2Nzj4GC34p2RabiselIVRSyxvelLqlxph/rojre0
Tvtxv4o+zF9QBEwknrgwsCfiNgQA4oT3F1AB4Y3mW/viIonesA+ZBKf+L6rOa7dxNdnCT0SAOdwy
KSfLkmXfEI7MOfPp51PPAQYHGAzQ3m63Rf6hatUKH8rial/tfMlh0SR+BiDxAN/H+uO9ql30KGVG
rbYbzu1RkKmp3OGtkqHlcUg+mQYvBElfRt0F5UrO44fFLI/ostABx5q1txS2pGEXtSf+osBsP+bK
Z/C8Hw8JT4HrO3T02DH/WvCvzDfwnP8ghhDb4nwlAPuEkLQP6Gddw22/AhMTUls9KL2d36Gyr5IT
mhrYdctb/mG9zNoxT72xdyUJz/hLlr7iZ1W8IfIlLHRoYK0f2ukJszyD/5LjFHD3Ag6F+0Dw5auo
OTgnvJQcejQOgA7gBDjZ1PvlDQLAdlhjRuV2vM7SXi7AWg4sBN5u85Ne2CShcmUAgmpjUcit9PN5
lUdbi6g23Vbc9iZ7dC8gaWsIq/Mtv2B0XB+q8Q7qxU2E4xxCODY2V07zZXjGEQQt3ilv7N1OtOdD
ddLP87m0bJ1ELk6lfUuxUNr6VvEVl9X0/HGXuHrhPSK/nG/PkyJxoitvni0nvJG/Z17iBGIF+53N
+MWtgWA4IU5FkZwZonq6K2/oMs/Gh+r2FlkErviLDOepb053whdaW2gJKO3maAtP0AQJhXFv2CVl
hHUOqGIMm7MLHLEUfv89b14Mqk2IEY5ovhMr4EBxz+1S29FnB6vqBPVag6NI+nBNaKZtUISU6xxL
RtlDlAQ1261ngrtXQFjmL1etOTrxvBKyh46NBk8BC/zKJ6rWkGg17e51fJF/O17zle3GwDUfPSBx
sLtEcGXZf9LER49/UFVdybAt7lc2ioxfnB0dieem9ydRoGdb28UnLowVk4DHMwDhMX+MB3YaBzZS
uKTnp9qxdMiSm6jtUFkgV9oQzYlCk5SeotzQofKsBOVGtTAa3rJm1+I0nKxU4WV4HvQK/S2/O89b
vbbMWGus7fYIb6qdghzNMwoXwVG1bOrewSisnnwzP/Wsxp/Yoz32CQ+UQqyJPF161RFwNGscwpTW
a3qoTS4nyPX5mTlZsBbj3R1ISJ7siD+sta+MOgU9EGqx4RBV69A4pzEejiwFukqu7fRZGAmBE5cO
qfMZxlm681woKnAK/voXmLMtzId+PHBt4F0W0ycH5L741pHj1x49/T5walFDybvMQhPrjL9Se8U2
qB3oLo/ijUsRUBAHxuGnvLThplwlfqydeSnKm3oLL+FN/YEmbhwHTKeANie7xWfKDtcWMkWwX1f6
Ts7hrp2coURpsGKPqlywlV2uwEXwSxFvJRsTxTlL4m38pfaqa7tjOOR0oD4vaug0J/QSAyQte/ma
eBSUc5fuVStt8z7jU+sSRB5cWg6SJxyd0i2WGzRa/viCK942/0xfRE//qEtXR/SLxPIfoN+PG+lN
88c/q1mHsMB9YtSw3cKa77sq1zj+r81Pjl+VZXnjklxUX7zyYIP+uXfb32eyAeaKdHEVk4GD8MmV
nm5bR92ah+ohSXb4pxt022Tm3LoOYwnFMUUMX8HviLcOtpgAFXxJfQKrIpAlRJg/Esyd+ANtBXtF
/pV7t0FT2bvjbfTCe84OoMAbufj8vFhjwZHvCsQMfxEnsEUUjy3iEemBA4NjMvSXt9Ne/uPURa2I
ZwkMih2rrLsWP5isBWTguBA5oI3s50tneAF21TYnOC7ZFThQsl0Yfoy/ZD9vkZ2+4K/gNd/8kkHt
t90esLSqTrzkehtsVEq3lZYeZNr2D/NeH1Vv2kFp9Qtyqxd8U1megDr9H9cy6pPsVb5Remm7lKZk
m+2lk7ac5xlrDL5JcSnOXzijGmUto4pjQFYinXuWGYG0C819VNH3+PC5xXJPazd8WV9sTgGRwRuL
Rf6RO5fnZ+PAfQ+2xYnd296mN+TdbCiXx/fzkb0u++ba3jgUE/AT8Bssnj0q7I36vnxZb0u7mm9p
6OQf3Euaesp6GMjfXDSU/8Fe+WDYHuk785vqRMBErFg1ySZ6ySkfXrVLBaBzTWV+ZRvHfH0vv2J7
kr0N6/73GXG0zU6InC/iQ8P3a4PXa74vdqrhoUin3SshTSCXwdyLYn9TedYhhIJhR+vJU09lQQWu
ecld9hWPvbOPPWWN5vFs7ab19DI+pJW5h1KMPkU4zk8ners7AYkzqIh83kaDbx6FlEd1gWhc+sI5
YLhyRmKoi8Y5+5IaaK1ryvdQoH0CczZrTE4cGhKUkEblNfWKFa4WTrzXVuQ9Mw54FWNMil2x8wD1
FfiYi49WV+4dYtsh+giYfRCPuCkz37zic4BrFJF4mDmTygitCCas5cqnxTHXvbGFSF1xsKZgUaAN
254SWV5nkkeBWHnjt7Rttt3HCPvHR18mPyZHR/DwrJjJWNNoDk90fRSmL5gbSB+ap2/KGx3fjoEA
6lrbuNWcRIfsWEWbTIR+DOH12Wq07yJIK4d+uMavj7UjfAbr8TH9iXy80hYO9UPo/P67u2PWgj1A
dqkRqcEjQ4xzN3fiF8AVDvTqG35P0ip6me5j42mdD3RR/iDuMfmtQPP1ZyYfshv8bf0EpWTMAABw
kxdORA5wCCRg6NI2P7iaHHnfiTT4wCkfWuSIe3Cf+Tove8UzVua1foRkfDGCohgn9TsHjAEmeVHT
j4FPFG/GRzxeNdW3ZocsMwQs8h4k/XuN3yuI0AuvrQ5sZ8gA3myMfUzJnYHIOUbWCwjnT+cYf8qd
oUcQ4nKJnJkJ4Do+K8tBytyWZeGgVqrNGxppLFNJGY9ogzPId2uIz5hWCUTGrdT1mDpiYWeFOzNa
XZnflS054SMDH1OdBWQaoj1edY2Lc8L0Is1uFFBpIIOh7aTFm0/ZsYPGy4Y5m99jgzT42SBks20g
pTpwamd0O/R7P7NPFrnPbPFcHwl0xzfHk/1qm7N5KJW5SMIDPgh++dnfta9unww2Ir/wE+Fd1jyP
3/SvnO38r3s3p+dFxaxPX7XbdhcdmLGGf8prsrJe2+3oDDT884f6h9yPYccSP2ejEfSgtWb67LRh
k74Ewnmh7a+fM84lgLSP8/SRnxjhAfgIit2ETIlcTF4byH9P/tHWTPFpcjR1T6QeQzr4oBl+2YvP
YDN+3lk36QvLxsJcS9aKoSUegoHhoroXzNXSPtR0Uy8M3RzGRDhe9KsiJNqDOoKZqOlM+B7wrl+e
WSLa81+1HsqwZWqaw0vC1VnwuBaIlDc/KY6Do46cDg+TDVaq2DFjU+Aw+mYDfBfvOdia4HJaFtZF
01Yx9PF1c0XTM5sUMHbyjUfA88py03X+idwVBwsE2SnT4OzEgGO0AKWZfq5pXGovYC8eE/9pG3UI
P2TOMap7TyaQdM3bowJOL5ikLNLzN1jwtrggJgD/lO2ItLi97PWH6JRoh3bY4AXBhYijAkjMiiP7
yMelMk4eVMs5njgTM6JyTY1mfRq3HJule/oT6siOOHNTx/LMd5AAA18dWi9gJlL29uGR8Wn3imm5
abgWtjav9PAMFK33Bj4bgEnyVqdHtvRY8gk84Xf8Rlja27IGrxhXBPi92/xjCZ7XNzdcrrscrsN1
PKq/+QUd9rQxvkvdrr008md5EwQwFFlw2oMgKILLuWHZSanPrH+ascrxusYtZp9F+zyrefmUva9u
3fhMk5mXGei67e6bC1Rxkp/5VpqeQE4wxruHPHXF++hNJ6wiPZnJ1EJtU4+2pXgJIgWs4ujD2Gms
a8GObrhgXlOcviQPw0KzWEcfGbrQc3UrS9LU1gwXmDhICZidbw0bKTnP491KPHh8sIWCkGKDX8Xv
v1JwnpUOvOMyFmStq157mA/FBqnsGuiItUBlV7nDDVx2jnEbs9MrrlycpSd5y/Wo3hW/8ds3bAQq
dJOtM9wQpDUQ1It9DGhMIFUyeE+x0zW8L1cJB1nlIzbRpLkdYwhGWWvMkhjMGZ2T4FCG0TiTKkPf
hJG/NCQ6bJXoQz/qXoskDOKv0zxiyAbJDc2A6sWfU+YgSeB/KATV1TCfGZgzMBoh+houkCXlhsrQ
V90zPF3uIBceY6xHz5jyJp2FTX6qX7MXLnV8OPWd4GKo8sPAKKEfbWxlw8AhdjiLr6J6SrbjSe9s
/q3sN3gT32Z6XwrvTf1erBAouYsHqqN8AnZ3H+D/1RZNHmxbedd8FB5q/E13i698HNUNJDTp/PRo
E0Mw4LjWnOgQnqZDsZKhTwMqPSd0xAOwaKjtstfmla05vbLIOPDk2teuysPk4D5NvS1tyIVS5P1Q
votAGHcdMAY50+Thd5lNzGQdg/AysJvfQtkhajDBhJiVcUXz7Cl3chzW11CGydWcUn8OPI3jBUeP
FAvSbWJujOoghW5kbPpqBXGxR1syMcvAetvD00hPWf02doPMHyZ5ZSJTgu2YvqHNAVPcDcJROnCx
NPOW0RdPz/g3j8MzDpOaFMolXdJ78xtf86+pcIpfBsIXfjwr5vkStm1kQ6ktaZTe2l3z24gsEa50
29jjaqPa5gs5C3w6Zfg3WQLaqm1GgFhlDKB+r7wdPuPTw4Qy7E3e9S4SqBM0IUfcmS9PjUPjGT/4
ULoBOATWwwwK4VEmO303fM7fqcQetLF3XWEqdGwmu6shja7G8Y6CQFI81BNR6hWX8DHgoQmyaxyM
lchsRKS2VRl0rpbeRZpOuZEzs+voZu35C6mbwlRw1eAuwUSH4YnXbzX2KZSeL3NXYZd+qW7I82Nf
2HA6iD4c6qbcW/hrjmsscCSPbVC7NUlrr+oZ148XpEDtNxrTzoEWcct+of4jD+Znym/8e4PPZwez
OrRv4lq5MVIU3PIqvOsv03uYrKWNrK3ISfpuKVF+8LJEaGRrNyHcdI61YrZ4M+YVR0Z7bbbRZKtv
4ZVDQRefRDRNxVfp2aQczcO4Zs5Q6Y5F/qvk1H58llbjd3ruGL4J554gWVh3N+VdZcgTXzPVrW7m
14ypLuDPrn9leLLUz+fZwBu251d+RndpLuKXuktPFp8VD3UGnP/4KNN9+cBII3yOWluABnDRK0Nm
Dco0ETQ27sJufsXRAQj0KgI2O+aJkU81u/n+8/MpKABhWJNrRg32a4x2d6sBhZyIf4jfMb6qHHjX
5LZc4QYUVLWc4HhF9RthcGZ255fF37H2fxkPFO+WVYg9jtvDXWA2es0Dl7Eyg1t4U172i8u+H13a
3bNCnrh4IQLYUEhuAJa77pif9KOA1JnpFx7//S72m5fqYm20c+rW52mlfikMDEcbWshOXmtn0/K6
R/zG1o22sVtcsuPoMl3EnZfYL3gvwPKUnReXfFmUNY7skzY4G2t4eMAsAPMvCodH9fwQ/Vv3MRx1
Pi3j258nZBvyqplSLm60EzR75jnTrkd2cVPX2Yseenvtr4527C99jU8Yll285x+wmCj0BFzgNBt6
B0Q3li/EG1AHhojGdrko8kY/UWKm9au1RRjO8cnVU+9Zl9U2u+EoaHzqX3ytxxPhlyOChSK9ox7O
qOzfmgNuNFRsMRWRW8vnsfMSJjUzzo7w6RyObD6hGq4UOtvaAXYeo+cSEV+bC7xPgZEbHXUOWv5J
9V4prwNF0uJJ8gq7BAt7m+96z0+CLGsituyd5j5edZgvbITiOQk2d+oOExjts3/NX5Md65Phddnb
Asg2RMxrdxC26Wu/gUWl/5vy0zW+yPtodscNlXrF0cevyI1JgxitzTdG2HXqFAfpHVz3d6Kq2of3
Yv+kiIWuOX0E88Y61Z8R9sX2Ap76gBPC3KZyBpJ59wLXPfQ5r7JOZFnW8OHuzaOlBR9dbJ85t6dH
zXQXdGob3mF0CHv9AiqA60/wwU33mhLGeIFYdoHmeune6ze8nKmjM7/65MTGvCwhEZPlo5y4Qbhp
9C2sIRXvQBx4FodCU6oPYe3MF6ps4yzNKMSwBbP75oJ/2VU7j7tmlaWbGCcuKtt7s+KAOfWqL+ys
1yzc6EcRAgk3M/DH8i3Eq9CFFLNLJrRTtuDDeQRmoeqdI0cxV/MKA86V+WiIq74z627uyd260ZR2
iDi4bIiwIKHQLrzQ7bePLDgUkWtQ14IY81XLpj5hpDr/xZZjPZJXGoaOFxmSlm3rXn1ujgk1B21N
7QQY1mPWwYDop/ukU42HVXK0PoJrQ6ktcy1gKOdG4hp/+KeRyLgrqmMirvVv/TuVbQ6diIe4NwxX
S9eM0eMHPVX/UGfGIZ7O4Eo8GRS7uZOexx+Cbstrsi6OChsTI6ZP4cxNh7tRHr7XcFgUFpdKPzWu
xXnfjWureImzy6isESnUjFopTH9r5n9kLuLG/CwzSmAstwZbuYXfU+rJATCHw/bhpMZtMS/XI+Ym
eNynq755Qw1Fr87VVAOnSbBl16yypgRdZu4KeMWsKbQBweQD4riVk33ws2bKKr7O0UJmuL413nPJ
q1bjV1xgkgYKoO803YlwDSBat2CU8DyQF+FZ0YS5R9inFT0v4PA6r7tf5Nq7mB1EuFtua6/tWwpF
NVxH5d4MkIi5keqWyrrMDtgPQqPi5MMIHmMbIDlivaTveRvtK7CM5VnC0t2AW4ZOW3sRd1UNUQYb
N4rcqTsZG5SdsHoUBRrqnnuasbSPVAhdxji/hAvGOVvk6bG+lXufioRfOM8eUgBltLIFbCYSZMZ4
LXKpMIygtpafj59cq/SE3X8u7Ibp0pUv8VNnd8gx6sDcFC8qeiDhLoybcTgX89Zk2sUMsmQwgd/E
Qcm+Zn2LMLpKyKoBrinWlCXUZdRCFAkqrxcwhJKdslv2zNjnrOR1kP82TntLWAWQ6kgKmdcB1vEo
jQEPH+qLdYae1HdwY52OgXW5FgSbwqiofKn8JHm2nfYaJmzpnYM51jfDTf8azv8G+/1z2v+/Of+/
P0oKp7qeS8J/uQD/vi8ywyc60sCH4y+g98Q1P2+CcaXJ0ebf12YUh77RGWcSClAMmqKHgh4WXMtO
wBCFqdP/jwoyKhj1mBeg2m32pqDSK/770r9vk5cCwmYHtP3va6S48J+t59/492erUX2c7qxVp0Kx
zxNMf8QpxqPkybX/97Xm+R+IQvu//yMUq/7vH//3H/5933//ikmIA6c5OlR3UBlv/fumPDMVTrzn
D/r3rZjT0JgkcrodtKw5hcNmqujG1RmiCgHxCr+spMfmqhnbElV1t0IJ7chJh+nyqM+uXnjxLe3n
QxPOlyloOzc0eWsl/kAnvYhPWRZ9WlgZKqrwKYtD5+NbqzoW4w38KDexkHgN+7UPTlMxKauoJEGh
yh4Bgj/bIL4YB0IsZcJhWi1dS0ZJUtLkgSBYGDtrGbTYWUlE1xAkWhrToE3u4YlmSoInV/rIh3Lc
DDH1KYoTrj6de1PvYwZXbT+ticf2s3j8LMVS3qmBDu86XM+m6vFWNknBM9JIamyJoGQNAo2O57yT
pZ2lMX1AMfFjisziTcWv0LHO5CibzfyBKqTFo4GCox/0HMuelYKM282zmJFlDL9Tg21BGnHozT20
xnbkIkxbwOZRnDZZGT2GRN6WsFOfQpKA8UBvVdVa1DqAuaT3eSCFoxHPAOW7hnhpkVysxZC8FjWB
TDcMh1CXf1sROrOOoK9oJX9ZmJdX0SiSEmz8JLn2WVjgGVmsBeQSpC4aM3gaJtwXotk3xFg7BEvS
YiiS5EoEAqBSFCvT1oWxoGM95RFkOwiBc/FjTkXioQSPp/gFx5euhS3WYAjAMCxEy7WMrlY///rT
xz6O7jGW0y9BmUJ4ivDFFrk4NEWb90ZUFqsix9NGJN9t22pfuNNqhbBdBM7AuUxil0futRMUdwm/
XC/O+wcmHNWmyv/EBOYD1sA0TVM24pWhbS1mAQOih1gCc2i6OCErCDlr9zxrsuIzrlFbSLg7Izce
SxPSwoKTvJEaH5FhdOQc6l+Y9B9mnNDxs8QbvBA1f46h16Z8olAF25QjfTrmWg2rpQzWWkRmMNZV
/cZQMAwYJtyM5gU2d2SBBzNTVPTyXrMSPaSG4JD1BkUU5MiUwyzBF7IZo2ZXmXgsLWAiJD9yQBfs
j2CMRHgaKkOejNrV+OAIrP7UPPxJ9AZoLeNuwwKVYQFLtgNDk2th2C/mvDUWhV2SUA2g434XTO4C
sj+cumNA1Kg6roAYJdr4un9qxEB4CFofRowgEgseWsbqKqa0BINQgCtj6UCRIJ5D7F6ZF1nXXg2B
/aqUKCKOsqTKtZNE9y+PCMiTCMNJwAg5NDEpCmHnZrC/i79RSPs9EUGkZskKOtaaijzGvUu3GHX3
lDRJEKKGXjBgryHdlrIKz1DEz6fLcGJ3Ao0LtRyy0p81fafzAIYa9DDvWWYDGQ52OEbkrslQ/Jcm
2fcxhUreUvUVVXoZw8+4nbaSCu9LhGTAERvid2A6s8oYIk7Hnxz1r5PG4SMqGSmXRibhFpSuZqXF
J75Jl5Xcq4XfmjPbBKZqOBSA/82iEjrcp2+Y9t1VgpQqRlPELdhTOkN+7lnBUWPamQCIRUIX4aOC
m6ezeDHUvDuVGCjG6fQtGuL7NPGuS82aPWFOyd+ov9qS3n4bYHBno1Q/mSqQo6DeC13irv5HAZoZ
uCS4J455AQdXa16mXFDfU+BGWWFWSUKwHEaDj6vPdqSIkCedC6c1O3wX4g9sHRMPEd0Od00DVuTC
1HpgQDqFyBICWCJ4hFyIEbSxZcE1A5suL6mpHDqJBOKhLhu/wBBM7maPuOTQTckhtoNGuWY9iROy
BmZoTKVByRCjHl4a5DcGaQFSKB9FuccFtL+VDfukX0rku7gFyAb4RBS20TGvaEA1hvaLJtrkQgG2
080ZY1XxcznfZCF4wcGPOUUtpFu4iHWnEUVCfZFgv2FY+4AjsjQfYgpMGeSYHRCLvJKSucOOY8Qx
IbtZuPWhje8/OlIZNyLu6Mmof2V6/jt3urVCJUwykQgGn5MNa8huGkAtkeU8wl1Tkk59CdUcR//U
NVX6pX4E0pLx6V7CHtpEG3nEKt1V7NVAmsEp2GYw5TAjM1VzcUNWOUw/pw3R9zBxHotE32Smj4Vv
ySSvxRQ9Hu9i/zKP7b0tX56/4jYwIhYVDlkrZQ4I6FU01kl2jy0l8qNCk7ZyzIymKeaRMQ4cDwkT
Btfs2IoZ7oU+Nh6MIxh8DLqAh0MoOq2EZ8UShYE/DNqJKA3IzZpaehbRT72E36reZpc8z+c13uf2
aLYrQ8XuUYwWiA3LmDGumAOI9hkYI/Gofp62CET4IRMdDuG6Ut6cipAlbyTt4M5PmLqlEFdj3qkl
djmyBLgrQiXZegO4jNGKSSAV2JcciAwhOu0tEwENclxHyKnGtwf2RDm2+L2Zy7qqhmRbTtU20MLM
K8lWwSkIaV/yjFqutACzhAAHvIAuLBXimAkaLQzEkxHKQmiCGipzk5KvclGkSvAikt4plmnsExXU
o9Xp/QZuWNtg8BQR2IkCMWOGKcDFhjlSzwMxtCRur0ICUmxD147zBGZcbi0SvUglYL6PUaqDmS7v
pkEokwpl64aYkK2JSYFMnflxAEG+ieQ3HIEVW2B9ex2AWpnM6Kxj4WZlrekGZs6Qc8SEpFPzq1wk
d6HGaRBrOUZdLXGsBc2IWMhuHyJ6KdoE3RKXCfkIb22qyfdcPc5Ko3GRk6XSA2DOYopiqyt/eOK0
7Kb1ppva+Jh78zvI8uskI5DP+6HdjeFGmZgHyHo87jQ5hGlu0dQPOShUY5l7q8g/tSCInEFkio/T
8xSZxhaDhxv2+COLlbKG6q4a2xXKVqBXJo1JIOIrRO0Fj2tBe8P8iQy4R467tyVAYkvwi/W7GAxL
EbMMNpr0o6TavURWj62h6E3jvI+JSHUH+hcXtx4i1SScelOoC1H7shjGJtZrfH0hNcgE2Jp1CFQY
ovlRQv1Dacea7qvzsngCxBKKY6VNLL0FwRjDgyqXMXqThFPP7+92Wtgcy7k5BkL0PpM1s9bxPFnc
OcnVCz476xBrYtx9rWWFh6U3NPB/xJbJNr6Zq2lqk00QL1u1Hc91VsarpwVyFINeSREs/jKpkSHF
eKti3eqZQpN5EbUAVgRsDusYjtK8MXrQlyYp3ZRkOl+sGNJnEYHV6kEX8oREccarmo6QUZT+tLH7
NsWObwvP0KDnHfUdD6y6BQRobuo9ZmbqdZF1dLdYYeRI0haKk9VCzGKs+ijASfKTtnhkAEwErFoc
gvZjpDFMqQWCf+AKGXKziTVQ+qmVa/qccxXmCG5npKSEtRhmh8ldleNLsBjwrsbDZHFLjMx+2lqX
HGuGDTn2d0VRkk2W5WeICJPcILiEUF9LvOqYVABPFHCuQ+1rD0aNbbRR79RJDV+qhOwEOXJaXKAA
sFTdV+vuw7CqcZ9b1m62aFcsrVoN00ehHeQq3rdIhT3BMBkBzVjuxPgmStq1ywhvJA2v4zElsAnz
IKWATF/n0PyKtUFbEyhg+S2ujVI3hPtc5Sgr5vRdS4XftOOBauCkljZsIq16b2ooxkLePogYY65B
/kQc1Bok4Gk7snPdXMeovut4CjFW+IaQIWlSriKJdlU8nMIKbE9a1aEp+iZ2aFZH5VQXy37Uoh9j
zANUjl9BCrITpLPmUYz5hBvPR8WQjnkkqLbQwVLwVQKsXuoKUK2n6+Xwt+oLvu8gwXHZrqonszep
+41l1IITKvC/EGxqC9m8Wkjt2aIQqbX5rk45YkUz7hAftxK+yfWuFnOvbM33UuYeHjNhlUpgR2WR
whRqAd/mWTg3SAte8b4CLWrf8ylpcScb4U2OqbHSIOanO32QaaHlYacr3B9dJCMyIQgE7w24c2Ko
4DYcw0/TFNyBY6gaTYxz3fAtLkviCF3BJ710NRroEUlZJM2hp2uIQ8chhqY4kx4fBLR6i5JeyT8i
SbpnVsvbwDSHtM4hE0lGwMPMoYsGzzdT8jybYaMI+lkyavAusoTEeSvAm5gwVAOWHCjPC+DTOF88
Li18Bkg8nFrrpa32TeZHc/9E3OAKsnngOFW5a0XjRinlVRQ0jJUxzruAKdwEzNNJPhTWSsALFKQG
DGTqP9K+SB1dNT2qeTwsO3EfzExrRS2HBQncOEOW1vSLTje0lbTLKDIQS+Z7EvZrvMWADiKJoKJQ
4IGx2WXTS8Y3TRKw8gwkaLXWUy/b3hF3Tzu5gm91UnGr3RFzuK4z/E/0GLNlRZ8uwyDReeNFawdK
AhRam0dFB3sNhfCwBM9iWWJxUpdCyGkPrPPcNUOL+a71ZWI1CBqVEFQ3nDHrJ/GhIeSnpWETxhYN
+1AfSQX+SJUU/z3ilt2esKJVSeCpaqQv8gR7fFA6qCUzz1d8vvcAPqlCIpgcWNmbqJNXGQndLume
OsV8YAI5P+Nca2GVdRqzPpG5y2SBTfMq1Y7BhpY22WF64nwtvnlN9NVP2raZu5TUsZbVYaqMdZoQ
lQ+UVpO2IiQHJBkIUx9HxdhEyUuZQWMIo+47EuFUNIADdUfTYzFXn9TOFQ20/cXI060AZ7CDhLDT
xQy8hZLmgugytNzz1Ky5BRBANwo8XfiIeq2PZJkYWG5q4xPKQOMtQ4qLZdyj9Qmz9mCRi03fwK/r
1YUQNIkIKwU2OZnn5oqIXIBoRs+lqiOqav5mjl7Nwqkr77OFZYGJaN/CPhotLSAEKBiPbRqth2E5
LKKc7vCarxz8FHdW37Vu1QRwB4PY05LgkjaQr4VF3inP8Y6mcjCpeXvXM4MRnOjq49sShqT2Gdp9
UBXIXEOLm3IAE4j3Ga1VYYEVQ1qOV2gkvhQ9Qik8kvN5Zl3ngq9o6Brmu5LpSFHFhRyeCmYVESx2
yKofMW0kqQaXLbrgN6gZldjI30t9jWSSLp6nvsELRWDqtPERP3q0wUp8KSF2VDIMw2qu122aubUk
BFexQSGyMBfmg2VS9oY3uT+QWdqirRCUeEdZeAExWSBbjCsyPf84KH+ipcZkqqC7KzCSZAfkbtDi
wdZ0CuM1mfyqwiw9PbZoaE3rFXchNqHOQjUYFo708Cfc8nXEWcb3EsdwQiC+9y2O57I+vqOg6niJ
TbOfNT5sBKO6xrPcF+qEOQce2JdZ/zLDFyQOFZgUfv+95WGA+SF2DFPG5/RofhgjnUumtx+ySFuH
wWugPoISbSkSrK3YwfPI+uizEwGFEjwDkjJxY3mkrEoYUrZ1/WDLATAFEnoRUX1vlB7vXwXiqagX
MjR38UvRxyvGgVhJ6Me0KaECtGQFWwQQZmP6ExlxcV6g6sslo7Ly2cdqtHASNVw1hnsB4YQ5AoFM
mbQPlti8ag0DkZHh1Qz4FSqxdDRK/Lc0ZFTtAFUzrabiuiiEplVS9EVv86MFbGlJfy0sDVRTaX+4
395zYrqpzkKqrFNJzMsaOFObMDQO6/hdFQkwwI175EKNMfXatD2wGkfDHl84ey7Q7XeyGyt5vSJq
26baZRKvjD5XF6MJtdwaY2Y6hTR8BXJSOfLTpDugOplxgEZ1PawjNZNIFOR4K2bpMyOSuyCezlGy
f4cVw6cAw8wpezeldlwtet7u64mAxS4TJAzixRJCTv05jOrq2WY4ZaNhIayry86yBqgc1C3l0hQ+
kWkHDrpkZ8qWaocVbuKiKb1WVk1vmE8CVE9EcVr/4PKKL+nUzZgUW1fTCC0PU0VY/3V7M4vC1eda
dQl2R5ZaKle14/wrJLVxcb9fGYIorOCo4uOF7bmZ5dxzYDzYY2EQI5LBmA66nzfqtikLfW3APFAy
o18FAkWoiZJTCQpOoVxEj0CVJMYlOnlavSHiRDE7dSOoPXZ/xMykRWLh21sL27BUv+NcsE5xUp0X
EVEnrq4TqT10e4uJ4iUvKORV3SPp1w9q0R9mkrtUq+iOytcI8QR7Qw2TsbyG25u6udEydQjelKLw
zIXAvf9wdx5LrmNZlv2VshoX0qDFoCYkQJCgdC0mMBd0aK3x9b3AF5EvMrLaynrag0BQPToJAhf3
nrP32lNPPyOMP+qyMC4m5WhWDdNK741nC/FdhtUPz4s6OVpJCLLauYNugsKbhbPR1d8BhTenqNFK
DKUyuxZKjBlO2brymXYvVftCzIpNYChE24YBYdz+BJprVFa+QY9U8ycmchWTA1KCGjJ60SBMMiOG
RP0qmGsZKetIhFDXvQWB8BzDGLRTnVVyWOavpDdkW1lL9r7fiOtpwH6odIvIsgV/POHjFwYG0kKi
2Kw0l1owQTEEGXWOINQ2zXtHvGrdTHST5gFTh17DK2g6uHChQP6BhJdHzGdSPaOc3v5MOWLkCreO
JQu+NUw3p5LZq8Iofumddq80mQa7C42VGZfvsT5+iK1wkmv9wLX2MvDLPpegy0hoINkpb1CsNJyD
Gclycf5K8LOx9Ws4MgJqhvyQDBj5Y6Tv0O8h2mDL4kIyEuvTc33Wq680yJmQSiby4mIh7/zPN8Op
vhvaxVClaZkHWruIz7eXB5VhTjSql0VEP0w2C//c+/Wi5ZW/72aVDhPhdv/Xzds//x+f//3P577m
c/2+b5h0GAdXEoYf/mSIR0LhEy+b263bRij63Kt73Ky/795u3R67Pfv7xX977G93b6/zoc2U/ZdE
AuuUYBW2sjHz/ISgHvxNfMVfN2+P3u7PyshTQNSzjWwVUNz4JLcNRxeO29/3hdn/8z7xL9QOGzt6
JXdE2yazADxRhNKqUsr00qSd+ZZCS5h6tkrLydz6owItx6R7mvVkHIdiqHlz6Ju2ZTKlud1tq/mP
J5LlJYau0nkQlO3vf3B72e2uQFHI1Ydwf3so0lTVIxgSJ1snJir+Zbg9t9fdnrltiqzmj7PovI8j
BeO2nmPoipePcXu6lTVtV8hfkyprCIatHnerjlYggiK2Z+IAZWuhFRkVzXx42O26Kun+qnH70MY0
aPp6IoO10FvvtpHHFkFEWMC0N6wZhQjUGaNovyGIo7swQZ5HC/UUOiezZTpmYdPQLgTCnAAb20YL
VSpeQFH57QBf7t4ey245s51RAwcMWruQlkjW2zN9sMTJ+mV+TQeq8r//XdqEXFCnTvd84GhucnuH
23uXwRJXGwr9nq9DCsc//96vv3J721+vuT01tnRSpCHHFfrPD5X885PdXn174i/v/X99+vc7lGbc
uFYHPfafb/WXv1lE5jZK6n0qMQGGmcXwZ2aAFDQrtsPAehhUhIuyhM/OILk7ofQMTgp6Rm/mNMOE
iNLlR6JK1daofLoCRbgzkinf6WFcH4QOenuT0Mcnyxw4oRO38JsDdCtVAcoLxAq5HsJHX4s/uhpm
Xl/RiK9Tpvo1MxdWnBqrbEgFgq5TE6NnKfusPK0cAv40wCDqrcb16X0IOqWApq0pvFmPTMCKUzIw
pEEcRDorisQZJOTNBn2FWYlmPXmpCD9N1iLqCNSggeGRA/4PIsGpifBMmAvAkJwuZGcAV1AZmHO9
eGx1GghVCBkE4i4xvzkN09Sg393iV4xSNVgyDh9kIz8zvW3WI2GVTERjwiKjYtvrUr1qcxg8Eusy
0Y+QU5n4uYrukkoFF7PI706jRGOpo4MpKbTpukUNngYWCMVxsslZHTGuoSXW5nLm1AKKY6BVhvsx
IZQ0S6G+EIKx8uNz6M8pGYwWEhqp/daCxHRmwppsohIgpg9keKs+YvTG9wKiHVaiYb0QogNDQ40I
uCMWOuhQ9OQNxXvho+uSdFPnzadobJKUIFom83T0k+TSVCy2Y61EQx3i1/VRg8o01/aq9m5oyoec
AFHXGopp6iRtNR3teFggDCjOfYLc0EirF1wGYL5NOCd1GwSryqROKiWRxiUQ3HifMD4IKulvlcHa
IaAHmwC73huDcKJPUPftYyUyL5ZYmbY5DJMFVE4z+DQk0mFQTA39WBc7rVkchVapNoPmnwVZ/cwJ
JEK/H64EDmGKI7KwEuIOZGCOMSbx8x+CovapP2AcDyripHJqaFzOYApFAvsklU8BlBFF7Am/bigH
VEhgpjKQ1/mCgW6Vq54I2zzAXME/PVIO4IQJ50sm6A+9DnOc2qMcMFlLNBRgumZYWwMeTUUxxBNU
ccI1lSQ7yWQVlFvC3vAfErXXAG7LP5qMiz9KnwImKDjqc3S76lvfiOBS2vkl3AqBxDJhluOtmiy6
Xr39ohm4LPwGwTEr1nptgYlP6VKnjBnVlEyaaa4wZ12ypyIksE1uiDZtLNkpEuMr6OvwuaC85fuw
TcMh2lQD4Dafuu7Gz3xPTKIdxcwnuVL9XcUeEiyFOOSy0J6IljmkmYUGzmQQVbMBW52qbXslNLeE
FB6bMKo9VSXMty8yj5LAUcSENTb9WwXiXCTg1MlKRLCZf1cW0qUJR5Z+7O9ecHqNqaDSTd9SogvH
OsInIDeU8IRQQk2DDiuJkIHDa34NI0TVcy7C1AkzJp14gNvQPxazTq2X8wN6hPDFcg1FhbjLiTtf
Bd1eXQLjMPY0NUglhvONMkDjKwXSIMY4qz4znbJBAyHRVnTgeyr6NonSHuKXpNkYszo8ZG2NyjBG
KMO+RcDchsKJOT0APwnR7ZTvWyMKLkbHNTmgLaSqUbAZFendJHEdNUyO/lJOniY16twGHDTDjaGd
+tD/aimhdZIGEkNG3jV2fK6qiy8RSSac7wruWb/j7B77HlnMtAStKhstQDTVD/5Gm0msLI12eOyK
gbbl8EjoKSlLfXiVlU5ZVxQLNq2G5nckdIk5PG9KlxiNS7c4EQfLWtd4ptMma+GdxDLBr2c+omzL
ZIKiGKX0QXxC5eYwKmnjo4QdQZfnwUBwuY6aFCGHOwuC5gwxpgpoQKRstCu90bKdrAAW0oTwDFl0
QKO1kBDo3hGzZLa7NhDP1YwujGbVUzenmJpAaDfNvJZNah/QZrEXioHqDWb3FUNKpdCWf48xSMKh
DnNmaeKzIFYNe73Gg6RByqzaaS9qJsa2ztj0cUcJH7o8a19jwYDmmC2q8WFsZfTgKlHdSxSqXM77
FnFNqgXZcRGZceQaRU9iQzmTuZxlB+qkZ0G8CdAj1SlivWLZYdRu16L/H8Y58aaaH9qaG+jdEXAa
EqUoI4xvRoIGJB3Hc0Ld3htKGitwg4FmxAqm4cLaiWPyNiB4NcbxLSWdzRX1+NjNAvroCauFLmNh
EmtlHRBDvJn66dCB6veWvN/sjuw6xtTc+ijzhmJ+i8VXr58TU4zQzJQPOk2tfI6giOpcmTPB+NaX
U1WXaeEk2aEeOIGo2THbm8dPX6xOgziVQHP49jGOd0nEkm1mWJCrkGCgRpOQ6lrVDl1OViFEgALK
20GK14Hb0WbGBrU8dntiNmHjVYb6WDRtsLdC7TVKIRvGtdh53UKwGZaNNCSYKYL8KRTC0Auz2vIm
dXwNBUAVDXF1nsRsD3kJm1rQAkfLkBPE6KD2SZUvHPuZeHGqh34ju+OyBhAN1gUV60izKSRXXCCf
t438z1u3u78+4vIPmiiiMUf0IB+cYA6mc+Pyyc1BehSSFMiPMYi2ibccXeQLiSt7Allyl+njTMFp
SlrPlE1u0kgvVgVxS7ZkCQBIasvNYSJm9ZsSoP2XLHSetyn9bUM28wwBh83tbiiYVNBZsNlqW3de
4r8HKjm+vz6U0jTD7LRTcxcuR3iicj1o42Re6ZwtLC5ZRFQy6JJi2dxu/e2x3rS4buoYjGqZxKN4
WTkJQsmUNlA61JeJdgq6jgVdvvyWvzfNMkftIoIARTrOa3J/QDlKC5n1hkgNkoA1Sy66hE3BSlg2
saEtbPLlZrRAWeeKaoyVKltd6BN09UZfoniBzJrV931rSjvdgGdkLps5RchLmDzpOeKwkKqAxXpd
ieusLrRjaBQMEDrpqAvY2rvdqkVB9spBLyhmUIoNFkZspSjLXExjycG922e43dJZ6tq6ioQrjA6l
Vkle25iSh469D3V/p1XQTGRCUqj5EB9KuVKddqFyT1uk8HLJrNwwNoGyNW/zwDyPtV62pm1Q8ROS
w+QHApYdo1G8UpYUryEq3e64hq5aHfWBITNULuhkWJeWkUMLgHiT+tAUSgSlJd26qVFlwhBZy9DH
vJS+H7lEiXE4WSx5nTYSfoZlXXHbdMstafAR088KhaE/MblGHpl2nVIQqWszhzYvYV8SuKBB9Sot
hLgxIRHLhvrqrmhnsuyW6NZ52dz2/+2uQkkxzSjmsLsDAHrLb8DM7Y+NNcJQMdEKrGdLQIGbsiCS
QwVR6eAWHYqXigmvtYCEfx+At7tTjKe8mGbf7hrzQVGGt7LEU9fPi1YynuNmE4rjp4I9nnHf2A1j
uf+vTO2bUCXl8yQDI5ytHcUd4JvkDRFWEQOfTFx48olj4A4T3+fvkAVETJnQQV4Nz9GxHqtP4bHY
05oSEami1F7mgjCXYybEaxxNxgG++Rt4se/xTMfCfwofM7QeLhGoqMyzHyCKy0k5upQ96SCW+JJo
BUwrRXVogkC3jgFH0g1/JYSeTEZsXgzq8wM86XoA9LrpRBeqY9hvxfv53H4V3J2QDa5UxBAgjugB
vsmcvpKNMKd95U/p9OKQfxGvcI8ZjSZhhhsc4Y1+iD4lVjHYUy3+0YycAb+xsMc71cYOM+d6dHGE
yOom1L4Qw4C3LQGNPkpvdwCsnOjS0Y5bYTNGaPEoUCkVNtjO4wU0ZR6mr+AiH1CnAS5w8MdCJEhp
vX6XXM7Stf6gf2sn+UF4Vzz/gXo8c70GO5YCe3flhwfmDAwr8lv8Mp397xFv+MsAA7t1g4MUkfO4
Qpc1MGjrLCQ3amULdLGQkx+Az84li+5V8cpxgAN+pjtB1+iQ7uNPHJflOvcdSd0ENY4CHLHoLTD2
AnjohFUV0cJaI48DFDVcmIkxbiCJt+4OqC3c8TOoVtr91Wo37YRU/jDh8zYrLoZbtdpaxoOQun/B
tV9+sc7/I++ySxHlbfPf/ymb0NmZF05BkS+8doQnoiYyndAME2mqpGk6z3993EdIZ8C5/1dZjUOc
Eop4UkWvFJCsOMmPsC+2yWfnBfdQTlN0CxvRJ3iJLE6XsiJBucf5iyOEeS0avXRhu0y6TXCWz7SJ
BKSFkxoHbmju/PwCs3MoYajaCmEllkyPnXmDKyP5e4VogjLwmTSgVbXJNtkbFI4jHtBt+dzfxffZ
Y/lMsifWP7u+xh7E2teUaPuV4vYnQg4HkljA3lCJx0yjuBMdCde4YzBDa7BFNoOdGvk0vn0FY9Pk
ysNatTk71mDeUJbOKu6o9tk4gmEeqWYf9N6xus217r/1R+I+Gif8wZiAocH4wQFFLp++Z5VmA0x7
iz8RQ4rf1K2Rvw4PNBYIOgOz5MiwinmGsxpeA4E9W6RkOwyz/kG745BtaT/eIzarXpBYmKdic8Io
gVeX2nDK/vOQRL0RgyBh3f1Eq78R7pRnKJgbywmu86eOsVtxo8d04TTKr6biRIduJ25DVz3hC1Xf
m3KNfYog73V7BwYQwXP2UkAWwfWCsslB7ow5kvPUwA3wGTvraJdr4FpXnGHTeUEAPBKtcAVMFhkO
swO7XUf2FpglsE862CEGwn23GC/2+BTAqTvSPc1KKWSmc6BEDl18oTdw2CLjO002swxbqLYQGXZ8
xWCjXKTvjPC57fjBEpyPygXc1bzqbdpbb6wrXWZuG+bmWwHHkL2AFk5v2jtKQhSijhe7pvO/HPkL
3P/fDnxdFiVVN3TLktV/PfAB2TcouuThJJv9Cc8SMU+MMRxeT4b1Ki8K01UEresd2wzKJoxGTziS
moX4vWiV/5cPQxDCv30YSVVRPIsq2Qd/Pwu1uB31mlz1E0HGq+W/VtyFOUlMYAiQC6xnrh82PrsY
OgZ9MJK3zgENXGyWT/hHovPt4/z/G1NhiuZfdvi/x1SkVOWKqPnXpIrbP/ojqcI0/qFauqKQOiHq
MmkUf8RUWNI/NFHXdB42iU9WRYbHP4Mq5OUpHlcl3VD53Yz//I8/gioU/R+WTpgQ/0SXb+/4/xJU
oZnS3wZpJtSyoVgM1JZKdYqZ1r8eqxFJ8XEqNSG8rieSB63d5C+ssgYpy+uk1ijeMlWmVcjaj1Wd
itNBb6ipiOZGTaJvnYi4uWqFRSpcoYHEIhBA9h0i6zI1febRl7NYCaJ8FFjAIC45mHIDojfqAOAF
ewLGtWeR9pz0FSiD8TBW2mEWRjgLmjHfD82M8jhjXKaA4F+0bkJDATs1q9J2o1cgvOp6ovk7k56h
NGie09ehKCvmSUxLevkwpono5HXqSkP8Yk3g+hMzAL2blsw+NbVyApESKhpyhpoIXUSpaYcmTp/N
KZj3orIz8lzejHTwWvL5cpQ7r4PuCR0X1YlAp4uc5etJUyysZYTR+lw1aNZCBFAYdIMR5EPaLdCR
Rrm0uenDSIGzuERjaVOfuwHuzcSK6xdxxFVUjHTpkdqJrlLSIOw0heU3OJLZiB0TPfXptml1eYco
aHISEfUFbB8rlYfN1DGqJ5ScoA7EipPFXA0BqOK6jYR7FSntSePvNXU5u5o07MsahMeSWVxJM1nz
ulYglwfjT1OzBHfR0eIH3jLls7RN1OlaD9NOtJTBSRuu4CYB9noxntWlw5uCpUcdM17qtDdW8SAQ
VVjQu+gFFtwxJvQE+TCLecubKctEAdUdmDxl2Txmw8J1HGH05PQHI1btm1DHE6gMBcB/68wKRK5z
BZ4RHVlCayOHdL9tXGRoV9vZ5BdkUqvF2UsUkkGUhr1dBCXsZeNVBGeUDI16JwzQHZgnL3U2X7no
MmNubpjvvhYOcK8FeDppCVXeiJyqYMaYYU3xFGuAgKOXKS5OoTkmBYoZJEZ2jkenHSNwf10LWmjU
018bvpo2helDH6XUQ1jHNnVBub08B3L+RuuUDAofzKJM1oNg0o4d/HKbVWa0NSP6mUrIlCWXu+JS
9Fy/jQYlrwYsp8HcMyYJXk5Rujf0Gq/G3J5N4IUSIdXHBP1cEygE6na0A1qBepYxBSc6bDshSeC5
KIX5mTArogl1yEq9AThNmQ6dVcDl11YqeYf3IL7qZkiSmvSphgVCPZ+ZtID55lzVWFErZD/U4yZ7
FgFEtJQl150e+bY4ovHULS/Pojuav7EzdpR7+lb6MgkytQWaxWKiUWkcU9KqLXRyQscF2CKiYIbv
EOzHZl2opIYNftrjfQFmHvUzMY4thTg1rjfJpGsHU0rIcE1DQLlQDKYgobGL7MnqvYHEhXmWv7Q6
eSTYRwCFCQV8rkVqTqX5EvdMrqrCX0JxzZ0Zh5CVqpmZipSDWGLSPJXFRRxgYeUKNPsignacUIMo
lgXuZBgu2lBafU6FjlaKMhjwEcK3jN89Ec6hTsu6nIanvsipadY4d4WGr6hHIM7JS9BlBTKjNHzK
SvEsU39C/dVuWVKjhVSxjerCuPgwq+bEsvikQEapUi9EHKxq4J+GBJkuzSEyNc3POnwzVH3cXPUM
tPggf+cIeLAkrdRL2+bndCwHYjyr18mcCUswe5y5c1JsEJiUK78Ix1XfEOoc0gTQcirwYp7+VMHw
QD2uQsxgZxVr6IpVp+mPkIa7kZoRa41OCT9TlGPsvOSzTqtdUKIekNvhh6ZBZItJ8dWmsEtRZaFa
q0eqVcxiFLR/q75CADlHudtZBmqNDDBdwQIzDiXUIv5DFqQ/PelaOHcmShAS5Ma5qC/5PLvCUF1S
6zE0WWCF2vxiqQJK39RHdS9vK463icAxvWyeorR6z8fo0qTEgQe6EFA7ATVVzhD/fbN7zxAleiXw
CVOTJ6oGqO96ag+OSYBXZNCoGgmKVsNZtPPea+HPZiyIurr8zq/hEFzSMB09eRJPeqtxIo/KPs7M
o0wmT5gh4VUROcahJsOg73EOlpjjDJEat26SUOan72nqR8TgTN9lJO7KYXojQLXcVL3yGiQl3Ocq
ehlF6RSGneZKr6U4JHD5A4JtVNzUWYR8vooM6G168xJBS/Y7n1zxAAl/JSIoVJr5Yc77H4SyFSry
teL7d5okoqaVUWvJP8UcFkulmlyUNi7OVhMYREnM1ENCsJTmq5zq8aEwaDVxrlubMYQBhQT0LFon
s8WvrctIewWyPPqy/kZ5OK7zOK6dlr+1ajsnktEr9pH5EUXRsZeoaUs+0nTGliehbh7kgSsrkbNX
Vav3Zh3TpTKEDRlx50Dz/IpyXZkzcse49fahMG+HvIZyIJs+HDpxj7yM5zg/yiSD90RA6Cr6iRrt
Q+2WMkOkPlVyS8Bu0TiZ1cu7JqP/ZL3Gono/BZV67ELomv1UeJMQPTD0mA3v3ugVHHuuG0in97k1
P5FPjIcfw3cz6WdrMD80oX/WRSxmino1uQJt5BRcKiU9WjaIHSfc3opgl8lUEzQp7VKdUmZDr4Jp
RLHr4hcjYhFItEJAOrCRYL+W3zK/L098PCBMymRbBhcOevsHQ8EWiY4EScgyhg/d9KRyYtho+tsg
++ZUnXdCOHAtViHi8BNPmcxUpiLasB4IkQCqwWxpT1uaBXufXwcl3VkVa9Iu6lFj6uJr42tkFCG8
DEr1qxrv/ErR7VnHNttlzOMjZlFBo4X7zqBGN+vGoezmYKWRuROep1llRRAQ7ZwqDF2xdO0yLqUl
bivQp4oUOmVE11ftjHVYZZ+ylZ5bTTmiYfyUW+09aJ7HHhFsJLk5AF8E+eCmzUc/2dLDfurxzjnd
AmnVDdbpcMjFdpMw/5iT7GjU6BCG+mOeMK1W48VK1XvyBo+UDr/lSt81ME/lllokMROdVr5IE+tS
nUNMrNA5VMKWo3FTinPoYuToXRokOd518zPvftoQkFrRsJzJhhriWFp8jT7x71+ImNwwQV4vBcZr
Q4Z2E2jfeKQgC/rGNQJkN/QCcTM91MCYsk2qWW+UhX26nuwxukBlXWrbQVviJc38MqWtsRZ84z3K
y32u0CJkgnAMSo3GSmKZa/ZSQXFTPoe4lRumfhywa7n/nKH70ou7M+rgM+jbJz0WPHOZV4qV4gGS
VHBDSBzWEXECVciCGOAK3wkJHF6TOZbVtdQI5B0CsBagQAnhJspehTIBjdYhLMTLaG6LfrIlWK0+
3qNxmPd0pB/om0P0JVq2lZaWRMbQMmbiYzfVu8rUd8mwsB7GlzkDQMbk1N+amGqhkMn0ESmjzboG
pba1XIr24NSsIYeWYfGrshKAZ6MzvzVF+vzANP1QeklrAfU1sfKVpYI+6N1Wld+tpD3GgfBphOa9
RoAa8j8I6cNSU51RYCz8+RJ/T1OY2zl5kBPyPBRde5TqvFwPBLb4fXOUm1hy25Sfn74yyZzQ2RMG
OjUC6xUhBNRxRgEriwcYTtQn4iZwOWQi4huWi4wYk6En6GjrqwGCxO2mZnbknmAnQLTD02YgVH88
c7sfVVVomx1up9urb5vbEzL7HgTn8m6/N7dnft81ZBJRpCna/u3xv/z524tvH+xvr0mSeK/IXe7S
nWsl5/Y6rrCYHW43GfexhP7+U5UmbU1lCJmsE+hTdA+FARj49sa3jWSJIIKWb/h7Qyfsr3c7vCpe
hWnXJ1bY6syP7PY3bq9S//Wlvx5TPZF5KuYYKu6NSnOhWzYzKbYrZowgPXyResztwdtrbhutphNC
WYJITf2xCGfQzP/673/f7RPqmF2LPqhKmUfAffzzD0mFnrgVe+imnbvJ4sKKJoK0lPxvjxn9mKyH
FIl0Mkb+pqFV9Cvo4ZbxEGYjTZnbzU4ILjkUkYzU3SE8CMdGPXG1mrUj64k4fsKzoENwWPkOV2oP
bsT4NtwpD9SPziTaw3vbM3OhO/6UucSvly/zCzNSuPHFFzIwrEFrZtJe9CgB1cYNZx6wQsY0ClgF
reH4XOOzdQLhN8OmHkvjLn00L8o4r74oL8L/r6cDTtZsTUNcXPUgnIZNd+X8Za0Clk4GMPKOZIyg
Nx1L/zb6IEUXF4yYuTrpER48F262XznpOnBQJnyCdtG/A4WkfhlyabGVz+bog49aN67ywlCCaWBD
gBVKnpX/XD4meyyDJGNBSMT2RmmemD5MjlzSjqmLJ0l6RB8X0jfBCKM6OhUvQiYu6dm8wBuMqlXi
tt1GxPASsJgNz5lX3AftprhfMHIwc1CqHnJsCxjHd7L8CgR4RB5iTsDYj2wlY2VCCLtie551Wgm8
TT/uWPfoXuRmLjX5RthSbWfJigUSiFadeIyjZOchRlFIHCiY1nVEEnBVX6uPJHCrj+N9LD4JHxd0
Va1vz1sNSP8+fcjeGaDTS7SStsU6JbCvuiOfcIXwF9u1adP8WclMclc0ID6szathnSHsQO0gbRgU
r4fHpbNBFbYicRtQ9WQEYpDt1iwxbQwl8QfQj23tTK/quXS+WJgGB+vYDvb0muMefacDf4BBqt29
wCo9wxY+UPMcKdyi1VEVm+Uhwd/rC7jBemvaF/xGPLxScaXyHUnJWKsX/9vcEeFno9aFwmjugPC6
+iU66jv9O//k/wQvXesXDLuf0RMuQ/9b6Dbti4p/OV75l8ChT7Ni+sUOgIHbcFyFOFo9oqR0+ype
8hfIExeuigWZETvBwfLNYtSO3v23L+vJvJgXhF+LNtIZ1Z0feBYWQBmK44UiEmFixgZZd7py6X5Q
4w6c4okEjPdWWG/ExFbs9+J0Du5fNbTA9OvWewNkx5kQvJQAJ22rw0an0uyvKKSaIKfW45q2qSvd
TxjgnyiCn67K/X3U74T1tYVS+lkCsivs+BwBv1rDRe+eHmMbGrm0n8l+XC1zkbsxdFN8BnbGuZSv
qeY0AwTLBEBnJVzJhzhP5CuWiPpXpIE8Dejn9kQSVC5pdCN7qjiSb02A1wYobksx6R1R0Z+PUtDY
BB6cjB78Q35PVIOI1kCJbaBGq8CbYdM/8b7xuXKrKxYdjmUyTlCA5YM9rsvn5sAKRcaH7VJnodZD
viIH29cxPoyb2u43+EAiUlbqMxJRhSFkOpvHEVA56VxbdGPrcHNVSZQAQQcNOALe7Pw6Uq7J2rXW
KWvUlTHZ9ctX4tZb2gmP1Hy4fpMBQLpNts6A4dkTgIejcMKmI6zowlG1W05nfkyOsj0e8IAkDFL/
rjuJp4cnmo60qvJzmR/9YGdQ4/CCbC962hedppFokPkOT56/7aAE69ux2kWn8BKAbTXWxXFcBe8U
SWgpvFDvX9HYeo+cxEP6F3msc4o7JkzsucJFH9hndxskRMYn2tbEEY/zLgz3m4IQLahyp/eivMh3
3U8O+WA618KGwMdqC75bR65isdcKa119NKfonq4p7kNwcPW7/J3Q8JGemelSyqp6J3KpT862VIJO
BX1Lrs18AANqqR/9t7bkFB0rvGgkHq3e8ZUDW/6JxHOsrD5pBeq0HIFFa9UmeSLN5QXUOMBiW1hs
UfkOnymVqHYVnuFFkw5Q2tm1cGthzdwKT8E113YzQFb62+YqcmDNEtdtFy57xQk8dI7TU/ja3Q1u
b5zZO/Mezuw6WaISTNuYV6yN5Bw81wbBIu/PkY71Su3fiqPETwTo8zXp7RzuIR6bVeZxFmIjgEQ1
HzhHIkfM75UtsLgnyUbioJqHFrnTfUy9Bo47Mn1c3kjnXbAHIz/9cMXCs4JaT7qG8snFkktgtR73
GKgYHPBhF+/wI8BsBA77oHKDO3KI0s34OTFTRW5HyA2XP1zpy29Pqab4yDwizbcQZsRvBboIB8ox
3PRbdTn2SvpO3TMZI/7ys0dM8WL5nsJl+vhOyiUspbtbIO35no8oXkHproblSx8ZekZ/F4Vbzrdd
TNNrRyRlYAMR3oKlvf0XDES+0ovZB86meRrFJSAJx7STnJBrrv27/AL2+olA0lDdotZjTxAOMBRr
YBej7qZfIhhu8zqrZ43JLhh/PgGSWXR2TMBh1eLWxBqcrGPBBck7PGVXrgwMIy+QFRawDXYfeodn
jnMub75XrUQH6e6Wwyr+Nn902NzohmuuURsOoYZzpXK5QG24kvIFxxUJGkQUYfwETfUpX5EZMZyn
1peRkbW69qnP0c2MH3BZz9o58nYqF6INmlaCpzy2nl65RJ6uoHAgnQEjTKqsSNrY3byLrloHrKwp
6cyfSkRiSMrCR4vGP8fAKXlk4f3ZvohPnKjX0CZGIPCUffVOttGawZMxA/E9ZsxPYz8ApQ1Wm2Df
fSzpqZwGr8GH/y7sMffugw28S/bgut9wifWK5gIIn6p8epE/gj190JEKCGnUzm1gshmc7NHYYARL
ny8gPvDRrPDF0uM68eM0TwBv2IVQO5cfERQ/3ze2SfTkXHJ7qkbES5iLRt5hdFwsHKsW/cEHquaZ
sY6AvQ1xSzH+/DWakz0CwzWLBmGB5jMdmot3hBJMeBa5RLadsovap3siG2yBhITU1v0DiGWZ/DjC
bboHw3TL4QG7CKhY9AviLuCn1eOdpu5jurH3QJ3WV9fU18J2b4suTVwggpYFeZqYTAeMMewjfnKF
hv+qe6/P4Sa2LuXWcFx/QzXL9jcoCdcc5feKHSElcYa7Eaj/Oag+yW7LvirhsU6D9fitsJqUFeso
oNISPdSBAvF5RnCRuhIxUuZgAJoLYhI4ljMCGvBTo+FAPrFtjY8UuSLzPYL4JHxE86Napo64Q0DN
5Yoy1Wg8UOLU/AMtXxVchCvkX/JjPa1hjaOQk1FFmots1z/6W6snUoVKAqokj2FH2pJmcI7pmG+V
T8Y2ridMpCVY+gxtnP4dv1x2h1uytjZMV6on3LnVSGFsx0SVE+/MyBNifvK6K3zwJzziGJhLBg5w
3OSM0ARi8LhvVFu7r7DTMW5rEPGZQTpf8773accsiU9NYkua2y9BJM5MGjGnNpcrokiYcbeEO0Kw
W9cPc7ktN+pVvQrlFk7udXAVk2nEW3nmPDdeEqfdieTn7aiYyJB5+DzziurKKruXYNqg7mwdisR1
i6XITWoq0KuREnSAI46xYk18cMQoxhkPUg95CYIi5jsyAAt6EVSC6LHnO5mzVR69UT1TUplTJMAb
4d6PTwEJgcfk3Xj1ychUT2O/Yff13zj8fu0Pxj60W13iqHxml2tCWezY2+lZYOFBFBlBKUxdKD+K
w65ScQmw49bIeRLB4fTvkmcow/GG83kC7MB3qVaP6rDVgoOGCGGtHydPdPqOoJZDkVzGPU4uskxJ
Sam8LMVDcxXU/8PdeTU1r6Vp9BepSznc2gqWA8bYYOBGRfqUc9avnyW6p0/3zNRUze1UneIAH2Ar
7f2G513PMYmdvLDfY3ErSI5IWITZE1yJDTYr7M+vyLH6h+ZxfoYwNcquWD4N2HWBRExtiiricxvv
AAf0vAOdIM1X9JPSXmfhJZjezHhbAiomZgDc+t6JGyLCe0eFmRCc6cV2KyMzYqLAcg0cL2uHAGP2
wv5MgLocEJ1wz2tnCo0G5girdxk2LDbWO/UpWM8et1L5nF2F9EZTZz/XMG983KHYCcbHzMWPp8Tt
gCQMKXVlS7uh2jX5RY/2E8jB4JYl0A9I4baFPdF0A73PaoYt+GozU36uUmExQ9bvZspjL50JZ1af
PhzooSL9mD84ADPUjpFvMruW4dWqmwJ3ycpbBNMkEtwKk6ZgK1aOyqk506QNIQEZrG1bPBYUwAsp
BOCdkR/qEKqtPfV/yBMAHZhXaiHMhlNqRA1Ajw6G7ahR/LaLxBYrEKFuYDn4+4JBmhjNNWwQ+Of1
9sN6BmJLYXm0Y9Lc1r6q6CnxC2MnuToak+Q4w7snCGMf0Ww6PfMlxAs3OlKOxlAb7EXKNDgThSAH
nvIU+AMJiQCVQxy2xIj8l2TMTxJrcwGWT6JBHLp0LF3Yl+v0EY8b3JmAwA/MY6cHXHsM9cM0HhvE
5eKeLVuSwRd8ju8qta3PiqExcpkfdiVZ2/7IUAAxvOt34iM2FjS/jjC0WL1CLtWeyje25iANmK5I
3FFx2aZpHQNEUePdTLwsPGtul7tYs+vA7u6N5OTRd4Dm6octCdld6cfTjTfNmoM0W6n2IbUQtiIC
Jta6JbtM8GRvbA/sT5vuzHNjYlel1+4Ztyri15p6uEvc0V1hfbOi4xz/EH6kH93xvfLLzXv1reAO
94XQS2cUctt9VyorOF52OMJ9xCxM84mLcDeIabhFXygLtJvmkVx2F5/ySwIykxo7lVnSuw/hisP6
dNU5SR+KPZwn3Um+CLvwsGMbM463Cky8zXxJ/Wz6zedwZy0tbCy1uPckbuKp8VqMvx26SXSRiVL5
WJzzU7rngDbdVdutxQNQi+668VJ1/0wEl+WGTC/FOqaoduPT9N03W0KaWB6wBd4xLq9RjOCurp28
fZ+4KysQia4lU/cwnYlhDe7Mdj2hVCX4CpGb6sfmMaWf+wh4eDytG8l05dnilcjcvfqZZay89B4P
HCP/Z2gNJmvWsbjy8PJEZi69cuoFrOkTa9BGJnwadxhM0wT3pSNcNe6y+QfR/TcDEEh2cCILbEY4
cWRyqUX9EZ+lC487r5KTNDx2DE59IyjKf+JLfjEOpWc4hHf66ff9hMM5+RKd5Yiz2Zo2E+RXeBSe
g/5cJG+LsW+x5RrJvRkbxErDTB5KSgiExWvDtH9WCKise/JKTm64+OdpO/mHApPwmTpB/mVUdn+R
HSIdFsgC92Gb61BMj9xa3ZlMVboTXurb7g32GYNqinsWfa644TVnaiW/JmhL7K6mdES0nBymmuOt
9EXhKG5bYlGK1XT0s4DEhZFr010H1FASvetvLfZ1NPhY/9BlngiaNOv2YwBydeTnaXRJ2gcFwpUN
j8WTbCSkpU+aIaa4vZ8b/Rznf+DS3HnxbnQt7mi243qVhSSds0pEQ0e8CW6JrIytWsONJMS39GnE
lNPF5qGJNkSzqvIIv1B806l96I8QydofbiA/8DgGGRjDliUL85zFH+z0ozk28qa6wRMRvlYXc2Wb
I1wYHKYTHrE4ntVtQOWltsMjRl73+gtwx3G8RYfg3jyPbJgknSDPmGM2N9FlC6Lp2hh3hM5Afj+m
PawEyomb3LXL2YZVA1Icxzmbzb5mqOAj+IMfm3VkrEuqAMtu0vg6MgKs2zyJpX7D4N4APjwcq+F1
/GA/42Xec08jFure7tWfHIc9jXoTOZsq/Klamqrb9D273kocTI7thWikf8fsrS+3snxYWco4q5Y7
FBeUGTviWKoD7c/cbiJkZhsGzhYIhj/KwbOeiM0PuUOGSV/U7qlhyqsDq8uFFNOH8GEefdyAZvmA
mjFZjkhFZJdkgu25uBIL5O/y7N0MumHcqTg4rAkdQdi6TmOuTB1kLXb8JKCnXbxuTnPq8V1RPgjc
Q5Mv0NBoT+JCrdlJjm3acnPnxnMVOKP6CPWnulPzreCdsPAQh5rtIX8xu/PUPHHVTyIN4P6QDhzq
2WqIBLLPko2gpgaXhBVy30NuHMX5lQpdoTMCcQwK5oE++Y+KjIUEZ/3fgxIcIL0yZf9sGZepPehr
HKrHj3B1dniW3ZjPNaPvLLcH4cBr9FT8veBPceau/6I2YqnetMM6xcQ7JbBZ0I7k+Gt9hEH/XQDD
mIWVKUzMz56M4MB4nkJ2xZT+G3U6QnjgxnciXrIlCpbVHs85pPC0ezb1c9BRPt929+7O/9aK2067
W0918QRm+sCIvP7WCzsSrwfue6xSUm9gZMTp7gPLz1I5hGGsGmcyDbP4EEeoX1gHFhyAPWUnVlRe
hvI1WRsPc8SqTvgL4H6XuCsEjnFTbBSc7pPkEmUiEp7+jIvdWtCVDxgq4uJF8nkXHtiGSptFVUdx
QuOHIAq3oHCXU7XxZHxdAJgO7rRbT8g776gdWUhphDGwuWbR7Iiow2AfMaz5uwLmJ5bbK7l6dQW4
++tN+cnZGu7EWixriHzh2q13H4secWnw1j9HX6QuxMXUclkgmY+pXGMnJwcSi8MP1LzgLVavhJgJ
RT96Qi39x09Wt+k1l7yBn9GBPx1Q4uOyzTjdlaIGj9ZqfJP5bXgCENOPO4ld+i4xCvcp0cSGHkpp
JpDc1PNJ7TdTjFbEE1XMQEXEwGRhh9SwNsmNEbw4xWn73GIU8cBJjmssY5xQZYbB6U/js+rMeyAa
xNUuD5ny2V3Rkh0peNRUawhAzTeieyiofEr1n1SIkEKiZkWMgINe+hKSK6LqcAhGJGUnJed+dYED
8v0H10EiqlTfUnJnSGx0AO7UHmEJygh4aQNVpZ9RuzPLitIq3Cf+q3ClJsqS4aXRnpISb4sLhGPL
+BNSzvmzwkZr1M6li70SYRX2dJxRhCkpKVK6J0kK3ubxpNyLc+qwt71x2sTkHhBnkX+bVGhS4BJ4
Tn9OmNvGcIZ9loaVkvQ8ffKXWFYAf1GXYocf+3OGeuqmk9RuTUge5VH5VOWDzAKH7y5i1mm9A9MX
3CRJbIJTkp4NzeOPZS3s1weZM0NucVV2wzV/oZMMpBeL5hdA7+/8fBUeAa10n0A0rCvYKR5iuuwO
OrsTNziVJpPNp6yoKDqcENYufD4p9pCor+kI2o3RscwNxE6MQ8X0RWvumJzSaqMZSv6a3vhZCjs1
wQXEdw2QosfVGDSaS85ESYi0GsdI4xEQBp/weyP4T3vaMbhBJjFymhqPP2UVPp6GpXanO4M9t/VW
Cn861DFANKkwxXtq7ZP+XliuHu4q1SdybpVDrt0Fln7es4AJZ+PN4S5rvEmc15snXjMPlmxS69V6
0h65Kwt6vw7XAX+r7rwMpG1OJABastnasyuBCbQM5Vc6zrvnvfKX+USRuJ+pp3N1awqk9XpuON5O
eeYFWck4HxVLynTjX3OcQTS7kB2qiXxOylU+i9NWlW4JPlsqEJsUJ9ltGX1X0zcntR/f+HVeZ01X
YDhsIGgRZykHTitHxHExe42j6QwPStnxliT69bTA+OcFec3azzGGR/ZCzjjnS2Uq2XIThtVQ2pNf
Af6zDeBRPcUe8uKKq0iJ8p27k78JZ4x9jymkUnzlqDOKjXX6QtmfL3j7VNbxcgsAVruZTN2alZKd
j5RaAutIN1PD942q5josTF+OQen8woQ+kSMXlX2es8rov0BBAzE4Tzwdb6QtoGEZHICrITvcW4zf
WgEAeeCE6yViVeBWCjRWuIvQXpnU8ep3C2sNF4swF33CUO5E4Y9K2f5kQtikhja41EkoVfYmjA7H
NB1deuVe4UtKrrhqrVHC7yvzCgzL8xZw46SmoW44Mu5J0pNKWU1NWat5oxzrjCIIhH2KvbvP6efl
2fgL7PP2nFZ+n874ekFxFMXClXs5Xmm2HA43veLwrniI+Bd+hMsxelNEa3g9bI4Wg2feGtxBTh2n
gPcI3oDjXyCvhatNNr/E++UmWC8SBKQeZ7qIFhIXkBwUr8i1fSPO7THYk2xAVGUx4jC5Hczenk/j
Oy88XOkSCGRMLq/L4fDf0l75gzplHu2By0NdOCVrVlWci888FZrq88jnyqHT/J6ugAbMlyawaKN/
4yLyx9YHI97yoNYa7nQ0627GQSX/MV0uLA8Ir8EPctk5Qg5zZffYg+7Vl1DGAoDqkLPgXoZMcu0f
IAMl+rXhZWIVLVm7vNougTvR1bVs6aZnB4onQkox4co9z4sHqJ4FpJzObDwm3RZjOPhCHM/IrUQ8
uDOWI5eBn2UMdL0XEaZQfoYwQnKK9JWKO+EO9yqyzufxR2tgN61GwbwLfo7LIJmAS5jbBvy6aVZb
cNdSnvmFSDyO1pF+HfcHl3JiqCL3asnjlei5RxkB9x6TYf5O7liHcX36DNI+3hVveznS2OCxSKtt
1x+4ybrH/okGadjgy2hDNO9uzDtS9ag6qKKELah0PFpsIKgx0C1sJfpgBph3x3OsRQ6R49S7zJSI
1rbKJWZP/KfFsllOrP4ydG8JMrGW0VPGe9UTkjZRdoErtfIJkGq0uMyqlqJPaxz3NhRjqeSEmitq
d64xb3MIbjx7RnvlSw53VXBhyxPviMsDaWcMm0awpYH7ljbXemIZ5EWiIzskTygcF0zA19O/wZW9
cMBRc0+a9bM6+X8/wwi2hW6HppLzA0ueXDhttiPMqJfJR+vGkc24fFINBlatAjP0eOCKteu0bR5x
czOB99qAIsp0J8k2dyGaAjjPsuBwwrBax9SPS8eJWtHATO0sbobgkxPLCsTXjeasiVThVLzvBJk4
QKw95xSQH4/y3x/IFmjgxqUm983xcV25LQP6dupanxyzg/VZXwKOicSJmzHec2JJ83hLHP8qCDIQ
F20j3Qko5m/Ccs1N0UfGoLvy52U58PLrTTBQytzCEzJBSjMHFXgqVU6ysg2dCxk7JotpYkpqm36Y
N6NVbz1Wzy3g5Rzo4/gU6688jNYh+kKlmj+t9yuwUJJU04fYnhTvKzOULS8lzdioZG3leEstZvWP
4gSzVLiLaDx/HztTdfVhPdOgWVjJqPIxP954hBZKixTOrrjHCiiyHlP+mKusJ1wH7bCt8I5/icgd
WMuRd9FhRD1lzzwU82FQLkj66xt1NpQclgl5EsODggrRxcgCj8dgfX5UTD/RF9oV8rtHBpzL/sg3
uNR1fWhABg62ReMcDctD8MIZFeUTyq6Eyr1s8wSUrCH4p7Y7XWP+YdeYn+t9rVy4lhRaRRqitD1r
ZrYo1MNWEjAS6py+dRFcUsllBSookyLnyq31vM2zuWcdlmWL1Z8UHyIm+n4QGxbOfXY+7DTVyzs7
DR2W51LdcxtyFPAkSaAFAnUe0MbBVQZHaCLSxLeihy5EAO6GIg+P0yUeoxQ8aSgyzcQvxw/hC8UK
y5j6U0MzBeT6lJdOyzklvLFeAVxXrY0Gcb2T4OZhYrxOJW3FExj6ltOzHJQQ33o/rA9DdJgLsMqv
oFHWrhelhMiJcPLlCW32rFUyJadu3Wh4FnFHUT8oI1i0abyq3nFjcim4ZVH8U5IqYkwveQI1an0E
WQZsWbAPz2xGIMq422nijeaBf2JpX2MOLFYuwidfmxHkZBBnN51DqIABbdnJC5Hdfi+kTxk9s3k9
Cn6yxDCQL3W7wsEAYSSgKcTWBu7xAFK263MvoP18oyLCyxutzZPHX6bjxL6dsZ1uS5m7kab/vC4g
656dUUnzWUkQKC/4juFCTjFIu/BYIk4P2peahR4HrmEv86eYmY+BBn1xw9MDCZQLj26HzRfjCosD
V3TigBA78FRAa1tqWwf73e2ZLdksAxcMDUx/ULRdOO6E2RUpnYd2xTwhjRjwKsMBJjOFHE63UFwC
Ii4Wlt/FiIe1eszeuGd4pHhnrEQLGFTewe9yzmLEysElChkIznwuGitPjmhFh+xCewmhlt1+IAhh
gWK/EzSfH4eYR95MvAz3B81avi2lM8tYH58aE50xsTkszy1hAy/Gq7L3USzjS84hwRlPiziRoz7S
wdEsyvZrk4HLym/lIYM5aMZPlsRmx0hOMsF3VF8A6tDPXOM9/hQhSOqxhGQLMPiVdZCkVIcH7v5w
BALn88xQT8uUjyc0AbRkiMQ4euOLRf6R2ijJOvnqun2jPKH8ibIIjOcqM+haVH8+SguKyWzODRUm
mM0Lxu2CZLrmBJ9w2wKRAUbP4qFZOLWFNePlSt1NnMz1a6Ep6BYNmp7w51lg63pp931Ty6iEEyIk
fXxYzIzZx6Iz9hrIllBJMGNJUXLi4xJ7la7iBjApe7hMyt5azSrEBBFVoeY+A2vvSccYRd7N8j6F
Cw4hI/XFMaLRLTDUEusNftNNCk0de4J92AchNGYZ/7JiVMTtAJWEm53CWaNLI3gQTJtiXXClhSsC
lOp51MdsGwatwWDFtFLhVAUewa1WTRKplZ9grqwEY9G+mzz8GAM2mUphd46W3OsNJyGuCUMTpACi
6c3YWTCHDOk6mTigYmH0j18PdH12g9Q8/36rSZWcIEe8/v7pHJ+L3UTlpljHggp56vZ5C39trGNO
WT8cYxkRZfrPD3K4IMT8/bqLDMSgcgUdp+bBbdSq3odp9J8flNbTtJKtZJxrwg3x6a8fSPTky5z1
HpuugibQ+qEZVvr8X1//fjZAvgTakfvzL0/iFy3x+2kmlggawfsmwGiWg1Cj7BTSZsbIZmqYfjJ4
RmL0/nYXYNn0+25NAUVoU6cdDnvrp7/f/Psvrr+NspN/+eubVRr4Q0MO1gGr3TaY7ABpQMr5+wGu
MpTB37fz++nvN7WqvlsincRJYVopzEUIYyo7Hcz2f3wY1y//y/d+//X3ezJm0Eqix55iQE3H2MQt
hrBG6lLjXw6zzYhCgRWgfmlEuYXAFxkwQBgvCNvRFgdN28o6KnPr2CemjquzUXotJEgcIMUFsZhm
ruXthMpAMf2BbdSQ+QWfEDMyIoJ6XwZW54y1RmNkQdOWUEJLDBgE1VCE52J1VVTUhdRvHaSLWmqe
EOcIyVsmm1Y/JShdgHH7FVczPlYdG/IgavicZxWa5pmUKMOzdJ0mNNUU5CzeENZkfubttdEoCGqN
VNxEWiGg3qGZ5hhzm3WCqVdFI4Qiidrol1mWHsFwlZ6iInytx2DTTYQnM5pDT2uAXoCm0EkJqM+V
s6tE0HhjlS2tHPqnFl1lRdXKTDHnq/LeBxAvxpJCE66p7WDq6Rqa5FqA43dtNlKHqlTHYrjPySfO
dDgznQ0OtIEbZDfGMQ1hvc9p/T31Ahs0hH3I3SMW7DTTEyGlW88mxOyhsaWrEOHcRlaIJQR9bBzP
YelwUgfTHgfqo5aIIdWIIiSXyDAAcb+UYuejp491qO1lQv5cGkbsSwsapJIqs0mBUB9B3WGe8j6U
nLSmHlUqry+KRe5QTESbIkwuhhXtIWeibXpnPhAmhzGg+Fc2kRK91jP8h6iPQpCopeplJcAFKkCa
lGq7ScFxrsoIHqOCBkxPsUoP6Ect1HbEGNPXXk9CRpr64pTX8hVvBVtnFMI3KSEi9WKC1kB5ZIHT
gM7XDILhidH4Vva8Y0FIEQUK5rHvJu1BZO8yejzBJyzw1BixZxWlb0ZHNCpqn1ZiacewZ4PLNQZN
qzi8SzqZITpmvE9lTFqjYcI6sCgOljIwKIEH12BopZ1Ja3gvlYETjkV2YhxsLMcBuMKgnAq5uixj
j0KKRi8jKMtBMrTXWlaQEgyCV/Ux+JoRMyQTa8YwvIzFuVV06x6vJUTNsQDOHfIJDnhcdhgQa5Dk
qvKgCc3JMLRxl+J4oIea5I5jjVaFh3dbC8all2L2vRi76iw04/UmIs+JjYFqjvFdVMsIjp/ZtkRV
v2tI8UII0avTiUeEoSgwmDIQM+CPBHBJPEQGRnUAm+xkwYqkNDDKlpL+DSsSukBLl7qJxP47q99G
aIy7sWGwj7GPB2VI5b0CUDQsM6L/OfjQFHwMhXTEBz0EIX3La8MdVMk6NlV9ZJ6mOzC3AiFP+qPM
LQM0FYUztgB6DQiSsPHRNCnxhGSA0c/kUS7Ve3F56nSGZ1ugavsCcQRjfr45GKjY5JkkqUpWlx29
3TMhhS1ooH2D9M29vNS9QMrYCZr2eWyK91HPGGnrJW9Rsof1TmdS1xIdTchkvMfmTzOt8EuKI8eM
GHkbGVGppdabiL9Vayco0m6M4XiJOqM2hYXWo1lGsDfsI1Y3xPYSMOyNcyu4Nq1GBmLUTMDWmuEL
PfGWJoM+l0Njn2Ncw5RPMNtpH2HwHba+JAqLPyrFfFGjaJdU2oFbJP/MAvlkYuskd+X0jJeBZ/SM
uekjnbWxpWwYNW9qO+1UsxMOS4xMA9ohA2DTAsvBbJ9nMZt8RVSONZeGkiPq7zDChrlXfrSR/IaJ
KwgdFlGRJM0PE/3dES4biC1tOWuqcm8sqaXyscR+A1mb0iKFKMj65IQMYekVsC2hGSa/lDCJKSO6
yIBfgGrbpcKYjljr15n51/0cqqMXB3B1Z7ko9guBjJ6VqzWXcunr5BZIVu2yGKe+nDzrYSk+dEF1
tMJFOcj0s/Q0lm/dPNDUQYrVNnA78D+bZusbohAQsjH+M0cYq8lK9FzaISOnfmm+C/EyHK2qPAX1
nHmgG2KmB8QP6Gdk8wH9LLNqjmKFVUgqRdhpDeR5dDLmTDpJwsKyaQ6jK6RG5Eh59cJduq1qoQIn
2JGeDwC7BEvLnLgV6AKG2lXFuCRbNN1hpPQnmYJj0soKcto82y4VYWc5xuAMyXazlLZLrdIGMlNJ
P/TBcOuwdvRDJnRoPKwlEmaHwyaJT3Fau6qR/2kNifkACXcemDRhMI6rb0cK80a+d3k4OpGqTd44
VDC9jcGvtZmtVpV1VxtJjwxcJHMxe5EGBY1GO18EI6QppmAOnGNVZ5VlweAjNnnyBMGvZmnp1UF2
R1Huj1h/PIKNe5vK7tzkLTWCdFIgxQ1HwMKh18XRQA16xEV6bs+JseXklZ4g53j6dKFhG7qGW2M6
I3ERcKoK5MCXpyEjtRCafacxkNTqFBXqTs5ujP+cx3k6QvF6EBIdKP6SMwVBQF9X8KQ0hiXxu6KC
kgjFd4HvY5ZoDvG7+hGIzD5zsz8VqkSp3DD9mAh9h03GanvYH8F1P0mMIYdFgwWfaBYIuG2smJJd
NbTP1kpVHYB6YmtJsrWE5le8EG2WZo9URqdO1cihr4uUNNPC0Hxs92bLTSeSQ2lAatJFKE3Ljtqc
WfPMiFLvqUaJyjwZTkw9Tmnxh8H9Tc+5+KiW17oZzG0YQ78vBo5fZ+JlWaz4NEdnU8vRNvRvwOkQ
s85kA/JhXpJDVzfTsYHhjW74O9R0AvOw6V4i4WnE7NFOrbYGczh8xzBZrxadJbGMe3ACpnkKw+Er
bI3AE3xFq3Y4EYDT6ibKAEvp1zkhfSrlh6jBz0hL2y+pG7xGJtyoTYrgjbm8YnS4emGQ980zj/G7
0baOGi6do0kD7WYpYAta0gdpOs1KHB37ihaqmSjuKFk0CA2SHNJwoIckvCsfFoAdqKDIeGtiyx/l
/o0N50mH4YvXCEQJvHZ5Th3wZNqxwiZykpaOafO1xiSW18mKSz9BBzdnEwcpM+CrUaBXLJX2YKsw
/6wDZa2PGuaFZ3io9QkwAWV9KOIWFQIzGnCDmaqzIsG7Si1arxODOGkErWVMloC1Kf00yyA5NkGP
OihJPV3XKLlOGoSHUcRe2LAj2SZH0g7SBMfVmKU7AM/z0o/6ScqaF8bW2SdN1JsJA+myzJIzzRT3
5sJ6THUuJaAIVE2yAoEnos8pjpWtSxcqZl2WA4jpsNVZxOJUqG1CBbyjVqdXmpOF7T4ZhvqlRbbo
VvTXoTs86XpD+UKtuGQZAd0g0qWvJfyDlgaDwjiDEJ70pMNwFbEt0nw4m7KvWhbQXciNPVydNfim
cma0w43UtPJaxrCRA/NlbmZYZKXa+wyAB6vi5jAyZEzRUnpv1Pqcr6jLflm67frw6OkMvTLk5Gq6
umpyCUmF3C30aXZhDWrMYxNGCKxMGd4KY0kdJEjU95LY11Fy8SdvQEFO4ggNE9rmIQYDbfGQVnLI
MqZwg6/eNtnYS34w5LhNlnDidZbJYmTSQjGZlQ3aG2Zh5gmjT9yS5XJXxusYAoLPQtKkwxQsD6I4
SDsZOMSOfFoZlzUqQLqehniRqAtyRgRhJNR7KW3SSx9biRf1NNfxSWh2ZWnABtNn5SgGKdy8Qadq
Fge4qk++PjJ+ZBo9SR80hH2WDRH7VUpNCvahKi0K4YlnKtnM6PccvpiAZ7dLCp07KaXX8DUzGMFP
COpt3VjSYwvqliG4gj1PFoOH2UjXeQHaJ4GWPYsidRFdlaTHymQYViW0wQ8eo6KpNZmUV2BBqEbo
IgNMvCpYcIfsygNzjD/1bMR7ayljKic4CuiVvwigmfMuG92llPZBg3LbMlro9pTRipCDFc3w3Clc
3NXXpxYXEkMNWtdoisjIZrQZQoIPalm0r4IAuU6RB4uYJWn8ZkaOThZBySlG9d8t3X5h/qXtHgR5
CE+mmJxldRRupLsKe+fX0rT1Vm0Pgx5TsTHpNfbCU1kYQMlIFIyerqYYsH1nHV30wnggGbKLVPka
00hH14xdYaLmBW0HqOp59zoE0wtlB430yWSV09pdaTQ1AxRWdQx6ZaQhkfkpyf3eqBrWljrat3T6
hUYMvLROB2YiuZyMNHvCkhcbXPfWLFQcSMsVhJMhPcOe0LnIUIZKCtMn0pj7Rt4pj+o4+APlkQHz
slM0C0jbsfR44P5kOU2UBZowblTEaYTbuvAtM1lwMKX4dYrZVsWIp5G7hQeaEHZ1ECvcRirdFtlr
K7GMzjo+l1WomvxA81YqowKts3kXRw2aVxzziFYVnZzlVYrF5yihVbgMtOVNC2qvnNHqD2YMCIWi
fo9iWNnKFNKkRGveVsj/o5ruRxQNpF15+jDFylUwxsETrdmg74G50+cYIr+eowqphgBDu1OwzWii
S7bML8syM0JmUQDuy/yhaNvnJSp2QhaG10y7t8PwNSUWItqIVLKizAFNFCMwmdqt3Ir7dsqZDkFB
ArUfvYK5H8z0FDVHRRLfmwUkQ65YBwPaAKZruon2dnhqrXy4pOL4o4yMkZh43QFUsLRNa6TpFXu6
V318qcpS+17UaxGnl3xqoMkWC22gZFqbznSCWotya6qeJjYkULTdn6G2hl1n0cuDWzOw0y+WB0EJ
opiEohF+y4ew0FmQIGoPWEzbAho+R0rvLFiD2yd4nlImSg7VEH/FZfZdGWFNVbd+bKSgPxZoKQd2
VWMxv61WlDB/UulHdsvLR29K04PYC5g/cJLgVpRerQToABwQ9vKj1Aw7I83JacbOLVjBt700HYcB
Izc5VAj4o9OSA4WzBoPWRbXsJuga22meGTvoAUfEup/La81lHUwcG4oYc1dREO9rSHELwZRcnZnx
pXWBPRHaWfW1sKwfJRdKN+nbz0LnistxUHnzop+VTKIinRhuKxAVGeR2lckojSowDdgXNSP6CMYn
FRKIxdwWV53HR43sdjLQeqQapYIhklmwGRUQ0jl4GKzqO6ZN2XX5Hy2A4djrzKDiCCiw0gSW+CHk
yImkEHDjnNFHjmnGCSpMybb5LCSmoPATmNu69Bu1ZHlVSeWCIbr3bfs6DctyzrRHK2fSGIh85sH8
KNAuAlUSBCLmllq6xd8QsvbSpQ0GnWPbb/5/89l08Gj/G5/t8FN0/Vc6/xuf7e+/9J98NulvlmFJ
sgaRg+TjL0Cbaf1NM2RDlzQQNqqKSeI/AW2K9TdJxTZAFEVF12VJtP4V0KZapgVSTYLeJhI+/F8A
bYr87/Q+1YQiqMumZikKQb0sr6jBf2FoKrqCB/PCsMI40RzNwBKkNT7NvT4BgIAnH1jhHlZas88g
SudV1sFgKKKdOF1iIaMXP9Jz7poBz+gkcEU2bhLncnKmzkKkz0KAHjhX7Q5vTVDctPDT5JoKHbBy
YAi2iKYvC0gwR/DV/liPP42MJ3m/fPzLJfmfUKGq+N+PkzOlgQyVdVmVcAH89+OcWm3WUhkIBcZ8
EpqnjnUgzXfBWoUOwCyvvjas4RYJGl4wVKYlvhfifb416tbGWSHbFZL4UgTKftEYYqgaRFBLutJ9
G2sDy5jhT4U6syU9653RbokdrwVSNNw31MffD1nO5qxbkwhxNXBVHZG8PPoxQWFmVLBasHRxcn3A
cmle0vEgZKU/L0K/i5d81WFQYRcDBnaslvrCFKsfqVLVdpPOFvZ0zc2E0r/X1w8WkOg9c/idyCTW
74e2G0XoJKVBiHP569vWSrVe8rBAp46DliUvO4UsYf/7AcQ/LXnJAm3QYzj2+2EgfdivbKApLjEq
0DCkZfHPmUcMlLdyVxnyz1CitZpVtHFl03X7cK5fSzG2kIrK3R44EUJaCzlMqIsrspUqWKFbDzGG
94wr9aa2V3q8+0ItW74kNWc8msFcuM37ZYwg9ObZk54Nwb4q8UhQdTSSwKbh2q1fLp0IB+6fH36/
J1TGCkAydlVeRF6stI/T+gMtt18bYtchTwjRkmxeRRwMOafyjJ2dxA9v8NMI/bQxtkFvqfs6GwAN
rZ/NyyLt23sq1OjYpB7pkBZ0aEcQpmQAQ0NaXrS3omEfYHe8J8fs7FFg6yTuwxNFWUBJdfXq4MGQ
Eha8+0hSWibGpIvY8S0cCt08C/sjhMZmI0cD+8z6odJFCjlhGR8GQYsPfdlOblrhGrt+6/dDGE78
Y74ALNOUyyJGAkJFgrL974fK/CPBtkMKaaGWUN+rFDhaOR51jZsKBpZhx8vqXlQtYH9HDc0IW75M
AzxWUE0PtXJoyuaY0Yih5C6/m/qb2CPmnSI8s2fMv/YCXnV0XIiMS0V4KQWifPjgid9VKpy1WC43
FaRZYgEaTodfnHZosNGWgymhPrFe8A4FhlYkhD5E812+QOdJuuiAd7VOKhvfwgQMf6Zl/XZ67HMp
3jdxesr6PPZqPF6Bnpk72dKonIBGNxLwaUJGGrsRLV6azp+FFBkjXqHLjpkoNABVamUrNJTEiuC9
V2GxL4E5b2JtYCQsLJu9sjLGJ5GuolQz71xO5UVY+drk3+tolD4xvXfn9w2fyyXvF53cu9H6CV1R
Nu26GV1gpKn7xOIRxSBOovqw0oZq9z+4O5PttpktS7/LnSMTCDQB1MqsgdiTItVZsqQJli1L6HsE
EMDT1wf6z+t/3bqTmtbAXJQo0uwQOHHO3t/2VepsnUCjdumgolV0Vev+pU36HwCgjKNWez2DZw+Z
qJZKDic1xjk+tuaJXsNwomipB3IGjbF8bkgwXtfwiW663lkw6DDs8bIQYBvceHn9BqYFnxEUftkg
8AmjmHk0qQerhR7PtzjYCdtixbOa8qXsvWKrsxwTQ/RRTZ48NstFHjyycExMOed6FeRY3a4LJSfM
Zu8Uw4ZYX0zGunjopJLrwiSf0nHoDxUlplBUoF3sStoc1Hg0MZgta+2iOB6MrV1jDezIGKjY9R+C
6DleBsE0hU5en30FEWPgCQB+FlKdiuEzpT88zsTa+gIFP8yxrZEHrzEp4iUN2q0Z5S92NVaHeCRU
bwqbte9LVDYuESBwEAl8SL0ffQc080q1jxtDIJHOvo20BvzGfi5FDo7dN3a9ai6VauBS+OHnJJ+c
qHwPexbfOlpfv+bEKh7zpO12nl+8l6ZJRHMe0d8PHPRapYSwHC3Ve+u9Gt7MsxTkMkmn5/tA62QA
LLdWMSNMWvuCPs026sQL0TftnnXiUdovnYV6ZcjpoTAYYlM7549DhgNSSPc0i4norr4AdWbG6FzZ
Whtohiha92mcmch4TImWQrkXC2CQQyLLOi1JX5zQt/HhjC5TpqRm1K1ctckNm8lzMDOrnwT5rC1R
Z4qvV2k/wufT69Izz0VsvzlkAqbDtkvqT2+KL46P4zPqUm/NVPEQWGRKe6SAEgZE/FOv8MX6A+Jm
7mFPvbxYNiIZO8lhKmUzoSItjO2K3Z4trBqNgZREOItmZ07BT50CFzQyLOERZCh4P0hA3eGODcOJ
1u+hERlqVC/fuMtwnVl3ue8ErJNpS+zltE+Lgq1SgLUmxA5TJc13YUFmdAMiqGzCc9qE8iUe2p+y
jXvMEfYEoB8DWGHgA6LWnsnvgv4Z1XtymqeNz0YYH4CC0hLOZ90i5GET3K7dZt3ZAy62mjjl2cC1
5845IVVJRV5pnazygLZloByyVguexmQ8y6SaiMkxjAcPo1AepN6lKsRR1PAcDDg33kdIEPKalcVF
7omL2OPvybwBWjEkE7lfNaZaXW5yV6A4Dli3AKSijC3fEpPKDM0RB/ONV9ls4PzwnjCQ5gm46NmR
CjAd48TWd9pNS3TQspRt7b6608IrnjEs0TT7Dlmaas9j6JwIWvRD297PFYT4KjvG84AZIIvOc41G
WlrY8bV6YN6X7wzF+E0N727vviS5jePPAZnvJnwtLScz1mZv5SjX5l2Fp7xLAE2QejAzTMQPl/Qg
dho8Fo4ZQBmYugw5mim+59WdGz+GfT/ejZH/1pRdi9ivUBu8B1k1bq1AvuYBAh+nZKCgOtvZCdiU
KGTkayqCaBMumbVx4Vn3U5eL+yIed0615BQV+JFrCKZjmqK+dr5ySWUyJd0tSS143anIqGmQUlYo
2XLLhZItS++Q1gWMvy8j652TKnHN9eGu913rECl7U5bwVOYEmkTV2TBXe1KTEo/ET13hX3ezEBBF
Dmyb2E8AICEiiyjqb2XQcAr55ohCsCctbi3dnH3BG5OkzK3n7kDuyd5igLvqzGh8n8yzM/rTi18h
h9GKdAVlrFuv43uKh2HwanmSRGSQaPmLjNpV0c3lq+NCEIBySDusOvdEadwgISjx3PgoUjIb3JaM
vR8Ibhti62eiDASYAYEFryUCDV/XdFtLWnmUf/pGpSSbulwYdQtKL101vXqt2uKnH/jxyqd2T7tf
fOhPlU3fwcWEGpBe7xjx0iuCcCBSZDjBomG0nrtrnRcR2JZbaz2hMs2D6ecMlxU6ebwrXXvbYDT2
IudBzuJuLqW1L0pzMUdD9sp0cBeF5b6a0egonbJh8EPEuEwMyFP51PUGqJ/3MGvfI2RiETCOZ9/D
FFf1rU8sVUC2nXrX7JVFnL1OaCMMmf7welg8sWMfBoPAAp7yOiMoD/1Id88YG+PyGKFg99WC6TeX
DNhDqUJGGgkCVKO9SqnQ74q2+t5Pv6ZSpTdR6V2mJmhxEqBQShXx7EK/aC1fyzp8qug3LcPQnwyZ
JWlWRYsW46Uu5U5qx9/bU7hLsP2UqYpBUfLNbg+94ghObKjJROis7Q5RhE2k5c3ooDql0Afe0vdb
d4IdPVqaHjXtxKGO9hGf8rb083KbAZSNmmCjQoc+mIvoa85fmqa+yCVLI4LxQ6zSvHFIW4JeG690
KcqT5cyrOPA/K/Vj7MQz55sdYVW4CF31VQsGabPm+5qMSJ3nuT1Qc37R6EU8UpQneyzAC3jBOaii
k5E9zJTZjx3lWGW33rpM5kdLJI9pW4Q3nkmkRex+zOVbrSCjJSFl0LDYbyhMI7d+jLGqGrn5TMuY
RjdiK5PMPj6N9HtjuhgaB+ZEkT8fynQgIjJsb+L+Gv4xi8VYNMV0gwZrPnHer7FIXBjhN1GW3no1
EBwre2w929wVuc1Ozk3O4eRPWzfz7kXvQAgYG9bhxhYsKaQYMctGcXfQadnsZ4+khVHSyJybTO+a
WgGSgISHapvIeKQBGOsSnOwNjI28IZvNBwRsmzjYEqgQ3hCAbYtS3mqTQjLy0+cmrx5sl+Fla92P
GfV4y2t2W1vuHBq7QeugymS0YtTi19yg/I2WXZU7KGzlFXDOJN7JDp9/xJZb00+159Ta1HH3Kqvo
TkMdDWFaNQVFDBljj60uHOAHrIU9bXOUScG7Y9cCSiXztlHcFBXKkjy/K3XzIgpIqYNraAR99FPZ
3+ScMT8xBE52gGaxDAGvQ24ra5yBgbm4nAPjMQ7ROOlm8gnMaJGJy5yUi9bB4ri8payFHqrLLqxp
XWqoUSVw3SxDmmCU3l1lIHPWOTWx6toLOMQWAT48CJGAaSkHjSdI3JUIs26YEZ8aw30m2fxstv5H
GI0PMq3lCiitvXFywVQ/+0gRmqyHxH1zHdxkZlxkFFbTKrKIayqpd0384S4TAZWX+8hmxLCAyRlG
w9JqohsjcoYLi+McLbh1y1/7SX/JiZmajIkICP2lpuRtTDJmz8J6CVp6IBMKyHj8qKEYH4xpH9hO
sgtIR6RzGq0QKCek4qAkuLEt1JnZmH+oLr6lx/lRhRifFVvEKq8iUDUHNY4pYmBkjCT43QnLPkmV
Hqzqa8y7iakwNYcpYCh1BzvqqbgLDxVnXn24IWO5zJvuDc8keNJ0N4A8seS6xDRajHc8PQMwZn2f
lEhQhaODaVUC3Sn0QfWlyQEAeLqKzQE0H8rUG5pWWDqzpU0L1BmQQwY1a4a418f9btCMZL2gfTC8
6Lm0E5/kWRrHWfZYl/UntNJPwV7EKTC5mUzsp/dBoyvrUhLiy/E9V/5TgvtnMLKLSAeeQw641a4C
wIHeu6SCN0dk4qUmdCYIjde8m/edw8Yhl+XKaZsnHpiyKWUB6/zs1cRLVGeouy3d6rXpU+T1VRZv
+157p6p/S/KxPBQRuWaTITYcxiVbXWporNiZBB8R0tbvRHRR7OUwISwjn7xa16AjARug7jHtGH8o
mS4Oq7sxsLn0ckggtE1LpLgSkWwNy9rDo15pxaxorr+ZUUlUeCE2MSkEKxWTDp4zdFv+FYc8SJgW
gmEHS1Bn2959o4PI11WjFp/wRigKkklhCjXj18rA7BwY1Sn3G3+JPclrBjKdXvwZmsOBsoCs6RzU
IrpADv/ljYQK/d2/HeqZN0N6DYlV7MBF2K3MrE7ZdGuWABugYyDenRklb5iBgRur+hiMZsNDBF95
nD0RBkcu16dBL6DRbnqT2iJkrOLeuyad+XLA6e25MzKXwjxQ2y8p3zvfDZ8D9If4K/xvJUXkym5D
8r+q8MFglGtr8Oku2yL8UzkBhD6cC9wE82MwICJPGbxNJL8w7kOXnfrgkrIuvEmMEq9Azky735sC
0G1H45GT40diQY2vhA2dVTZgITLBXp7zRKS13oce71s4mhxslY9MPQxX4+QgVxUNO/IaxbVusDbM
CkeVk9oSSkkc7cIu2NSMYG8Cr/4ZCF6wESeP6EswGA8dvqOaGBnGZrspjGmfCE5I6QtTqJd8sDCw
Bc0tqaAf49hxju3fk3heJ7XcV/1wbrEXZNOZNWRQxpMLLXXRXX6byERhRqwLonDCIeDPxr1QIdrN
kIbduGiI7XdAMbgH52wavygtYqN5dFMVASNHkE2wtb0KoVo0mR8g9kPSEpzacfFq8AZS5T9ra4Gn
gnryOVFy1gOc4fHZtZENgohFdA5Z6RJ2AnkD59mvJvDRIUx3b7iUwfRIShsuzyzMjkUQrBt0Kqrt
9l1Q3QqHaj6vBr1H9vVsN/oJHvBd7zvmOvbiz9pxyHMAYDNO7qObNy9O7Dyk4DBd9VK5zl1nejCk
GXRTU0gN6Epm8AY5WgaqfsDoj0XLpFuSCV2EAV5QeSKgY0UmXlGmnBjy8C1kd2OohFaVPrmlQcBY
/2m1I7sWE0ODXRxUpfaB0d+Zy7FmV59NW36vJHuJWbPjGvqPuTKsm9QSgHSEd98raGRD0H9rS/Ec
Wk+G50SQ44yvrp/wP6K4TAyFS6TWep0XWHOiVn9kwJvkLKPVwPTQao0f2mAkLDuDeKYCX7Hrk1hS
k6LVRa+oZw4ItCSbaAUZe4A4r3Che18CjQ/xb/TKrOhHbAf3ITvOpKrvvNL5MoziqVpeszH2zx6c
nUKxkPuQTC1pCTLKPJboFNW1yAnjK/0zLhtLE0UxOP0vC2MYo7nqUptnTUTmwU5r3Bxg58sWSnqL
ZG8rTY01xPC2eZ2MW93SOKO/zw4k1wyppnlYd1NCCzH1Z8a+J7sZYXJZE4OwHpJG1huHyAieEvYK
dmNylk5fjNCasQbD80xmi00HaFSvmNRBt/DCazz0kZmZdxHc5UEWSPydau32ISiEBBIlAhmZUzL7
WcRRWrTcrvoOQYL1Vk1QGZjjNhiiSeqVRbxPBLAfbXan0AN8QYlNC3MeP4qePNoBO7ZfEdZRj+zN
vcJvaRGkVK8Mt/vL6DQv2daqgZtZvQUZKnGQI1DRGAMp1rrOLxCoAR4a88+81sZm4mt0kwwlwii2
Elsf91iSQE4K5ux7l7aYrbrHJsyxKxXkdmjzyEKE+q0zwCjX9rAnGeG96ovnoK2qbTxVvxxq3ZXx
kHvx2arBF0xly+C6H/StH7e/eoLCMdA51q6acLU2dibPUOBZFYP5hy4CQCRp7lycmS9C40/3xezM
pwAJh1GI9FzX2U3fkpshJs4hrKBF79/FccYWQ8F/kLYpd1XtJZvcjkbofNa0b/c5UZuXZMbGPFso
l5Forf3e3Jujg3Ioq3dW/mXHFRK5HkltPtGo7Ckted02TVucX6rWKfU07eZgdgiXqL4JU+G3dXIP
ozFT7mJI7ycjCNmB6G8ECNBwsHAb0R1HrECUGWucj6qB+9Xjok9bABYe9Ctmp3pd+O5TIAoEMZGN
6i091mR/n6iSWb4m5ew62f5MCv2rpi1zlODYZJ3f5yXhI8M8AB4KTXcnPQbWYSp/ti4WZOmHL6Vv
X2Skfmp6P6emAo3KXAx034hvv4PhHYpBsdzbJBO2XXrGpEGkgWYVrLofKVPbm0FotWLjCL3ELz7T
CQ1kaNOVEj47AidEc27U+UNnWM7ZW/xhtK+3WYp+kZey73VeP45IG2+0Zx+SoRkvphG/oPXA+Fjr
H33aNLftoi31I8AnjnYLTOHhjW2Y5l1Mfs4EIs+JHAS+uL570W1MESNgRYN6g+nGxXln3yWNLHel
YP7sWlLvlYRoWMTBxkFwhtbGmR6n6g6EKHA1s1YPSQmeqhUHThPgcZdAL8c9lO1XGxnjLR/er7FJ
611azQwzyNhLLOMWQUhykv4rOPUQ1gclvjSa+aw693kksuQuqC+ljZ00V9Thxc40GScUUTZsxopR
k4+/4aiHliP0rkFodQxzAB4MTm9pzXbIdol668zmF0rfx2hKH+sphqPvvZqcPTJHvWaGduEG8IlK
9qBBr/udl3w2PSK+WoDwoE44hv7XgHYOoRzhY3XSUAA3aKywEUWGAt6VABYzZvXoVNE9raNxx1J4
4xq9/4QscQl6JnggKGEWV9X40I3JZ5KV+5490jqYOMWPWfUyJjENLw5JK+h+IMnxd8u0cJ2M2t0k
ZvCaeNU3qy/7u1Bjs8hBGCqb3KcoZMeB9gKl/FQyZEFBGrmoL8Mk+V4zJdhG0/dozk59RBN1ruWb
suzHDk1ZTDA4td0EzkYRm0AFoXxqw6iU0yopm4fUNkf2QGhPLcTvwnemwzDeyp4+Zu6msEH90bmJ
w+6ITgTnrkBGLa34rMdp77qRv/FrlEhJRYQOoix/bRUzEAkXnyfMtzYfL6OYOSabi3s0HBzKadiQ
0tqz5xRS3tbnjLHEY4cjJJC0wL1lNxnjkZgJkkCkIv1VEXefjsHzjNN6Ww0pYALTObcW3VD8Kh8F
ButM+Vh0QiKvg+bVwQ4A6pH+SuFtKwMvY2N38d5R3j3S7YrhkoOJ10o9BnlY6DDMDRTYMKjs1RxV
hCC1MMrN8CusrILYzWZvKQdcX55dwrn4YHMV71LCpKUX/NA1HgVRV4JWIsiBKEkPsv3MxwGhS4JA
10QezDHoSEju921hO7cm5JwsY4OXTRiSOfTu/EC9RzpdDd0EMNTwvzfF8KOKQcBnTLvXQcq0U1TZ
1ubdGgrcoVNZ09zpUWPTW7rL2DZvmi7c+bFnrm2sUoMNTLR2sVujd7nhw9PfpPuexfMlKZx8y/iN
aGfXgc8R34isbIASTmTcmsRbRQVjabvrtoaOxkM/1yV+oupJGclLrcZ94ExYBmkfr4eaRaCgPZOi
ZkQe4pPx2MXQAcMFwaPLbP1W0ar+Hg8O9yZBqzWHYJOogpAosx5Pfe+s0xaFUDx6nOnHZoNe9raw
RtyeSdWhqGkszATj45hFhEJ86/Ns3uCsQi9gF2CHDL3tTRAMrmWIhykNNt4UPGe50+GYg/7XIMhc
Arp3QphMbszkg7JhXvc+kB8h7YeMCJt1Qrv5JrGoQOoBfGMqi0eiHijuXXze44wjnrEYtMkq+xU5
BJOXvfHYk7bB+wK1VGb5uPEHi2YjgT9t/jAXjnc3J3hIy1k+umD8pyCZL6hREfB4ajU4Uh4dKT5K
YrXXWpMAEgoRfc9QiKuvkNr8YRZlcOkMTNF2iPwP0cOUmeVKCcXX7aGS+skepmbfh7Tlxsju7pRp
/SymCTU94VBkxasVFT/uTU7PQ97H56bO9l5Trk1nxJ222GCjXOzG0ror82zXCnmL7JL2dvCZxT9G
mR0Kk6Opdhob05S5kZWDGIsaUFkjFHBRIlTyDYr/tJA7K3bRz2fBuq/wnjhOl598AOPqezrXX2Wr
KJH7HO+z/Ra4VfnL9oqjW2zU1EIsiSWeSFvt5AwCvjVYXuo2P82Fta4NDa3LJc4kBn45jDD4te9z
ABC+ioJmZcwkBg+VT0c6MRC3jo9VyPLT65D4YUB15IyxGNnRTznhkOoHfL91Op8zo6MNPwXZNpmG
W9eLoNjq4lapDBYlGwfGG6QJTZFxyGs1nCzQyUoRnKP0a4s072BSG+F8RZbswZ/ICtg3RUFfr66w
qNWIE0/jgJ+hGdGRysl4p2UM76iYHzDKAGIb559UGwaJVT8IZoYyMS5TITTlkZlEy757XAsN88hJ
OflNVvFgL/WN16Pn6Fr4f2MqLx7t8nDihIdIMb9DmotbfOhBcm5E5u2ZrX2kbU+QXmulqxQUk0jY
flgh0sjAF0fZOYfRYRLMf48Lu8wfk26+n4dsuFMGTQpH8nGmzfyTceVZunn6OUvzwB6Pk1m0mWJe
BQUOOW5TjPeDEDLXBX6Oh4mTSYbKv4ourqM498162TJam5SIOHPJiuOsccOsrb9Dd83HR6wqSxbc
WP5Pgua8DkAETQL3phCk0Iklj04mGPzyJaNuIKyOqTtD4yW/Dj07zBmOXMMq34K0vHOrAluhaBm+
pLe5trInaR7nROe31wvDSItbV4bsLAYB9onvAvYPvN5Wx1QSUrKDZvG3vbZd8veSQiRMjvzqNKNg
FjkaeVl770klmd3Gs30fmA2rJnNFVANMItCDn3rtvkY9ZrclATAlCrB0yQQsCAdse4bvpYdHLUI8
LfQy6bSYV4nBE89Zf7QhwzMiPAY+BdcU+Et0cwdGJqjKk/JQ6yXNN1tNctPV0Abo1BUqOBodTS/f
FbvG9VDSLlmHyQjJZUk/tLEW3mfwe21NMqJLRKK3ZCVmhCbOS3piQxlIEfepl1zFij7mqEhatAOm
Bx5Gqht/yWGsl0TGGJxmhU8SZe14QpcCR7wsdpEY4Pwa/mNmgjoJZ5x5nANp3PWgeyYP9BNZbeQ8
L5NDwMEdwVUoE8UhWMIjrxcm6RsJkZLDki3pLJb2Cnnrrl6SJ+nJwXpa0ihjKipvyac0l6TKJsYD
smRXqiXFUi95ljHBltmScGkPMfvTJfXSJ/5ydsnBtIlQmJdkzGjA1aq9Y+VRO+klPRMolL+kaVro
CZZ0zZ6Yzahx3VuxJG8yaYecSBinv6RyFks+Z74kdYZLZqcgvLNisDktaZ7NEuupWZiWnE+g1Q7a
jdoohi1953GfEEkI5jrkIJsHwh0sIGFdTbKFpvKO8JYyhh7mRzvvcWfPNl7KTD5hpv+Ag6SE81KT
5p0DjjXLegQ1rIrbtPePCnGzb2fBLvEKUGqJvI/YI7TCbzaBXZB62uTknxKEahOIKpdk1MYkI7WW
pKW6S26qWhJUMa/UO/Lh6Ya5P3OizE5jAfG3RH5mGhIvJlKUMpIHP/PeyiShu9QHZ1XM0VPK4DEt
wVqkDitj/oy1b7wg/hL4iYQb3TEJYUdX+lhMqQcwbC9j2E07RyUOmKVZiPW3kmATOoLga8GHTjog
OZEDA7Wk5S4q8rdCe9t+ju4VAzLad1Nn7LoGeSBZfjecxS7t6E3sNrtTNIMqpVl4o8whXrcxPZS6
bx2KOtKbfLEzJplvhdI8U8TvAugFY0CG1ZQHBpPdbUv8SxLO0BcTZ2+WyloTPPfm+d9si9GQOWS3
Ve4yrynpbtBXD4Cl22XxXuSC3TY9oKCfHtnyh4c+ZRpjBQgc2hDwb9i2j9LHi5niSvOGCA/oyHsm
3ONYBbTiGUewR1bUt+Z0N8c59pv8oepKdko6PsbI+XaBA/vbHqGukHyJOxC9n0/Egmf5qzw1p7WV
929e5ht7E09tqBLjrnFHQoFc1t2ZzGd0594Gc0v8bfBG2AX1/ODoDgyJHaLCrDCOK9BkaTEHp0Il
4X5pees6TXZJ7/wKJvb2eVDuh7EiTM1pj4jVpmNaWi+ZRUAqG/jpGCwX12uOqaYjmGvizXC2gVMI
GZhausMcsrjwl4urGgNpwjADzNAMoWM0Rq2dknIlUCkd2XEw8EkqCtaY/RTqsLJv8hXdaOZC3HS9
/XrR6Sba9ob/zFNn5EsiWnkMNDFBodXdx8tP119FtKObIRj36SJtSxyEQxjut04+M6RizaARn/WI
lr3NXAVrFuXuOC8XaAoRgKQuuQujzY5vUsORDjd8gOXihfym6Yid1DyWRvpNtgon5+DNv38VBNb4
OzH7/9eIaoETFtHyf/7v//rQ/yv6rP6viOrL5/DjF4pclNAJu49f//2Pv+7ylwDaspz/MG28zZ7l
SMcjCPof/5NRbS164z+h1CZzGS9ACu2bpvSRQ3eErMb//Q/b/Q+TLQq/9R2BWNn6f9I8s99ZQqf/
HqDuWVJKD9TQonpGP0U09t9Vz3Hv6KFsa/scRyAXBohVki8uOh7c/lGswN0gseNIwp0R/1AK+3Kf
xe4trn8yH0T7HFYN2UtupLfYI0keFO2GQW1ttCQ+eRZAkZb9fCVauC2W/mFhh4jDsdsoRfz6CNJh
phRHekB/VFlE2mv5zEwcgUZKtjXCqvuwA+EBJK3Nou48TIuP2EXf1dYTG5CE9oU5Hzs79vdt2j8R
sEp/yHW++XZENIVCkWq1JiEl4wCrhJG92Rt4uNg1ghbQ3QtNhG+urV6YNFffiSTe2qW+BH7YHQI1
towZKJxMI0U0gqstliJES4e1xY2sD2ksYpuQDLJklNYpREGSm6q4N+Ar0DdgRyuUT4VDKWWy/BkO
DciMHn4pzO9KSpzytCfdHGVVVL9VBHEk5oTGKCb9a2AmI8rx6MekiyQtzjltzg/Z+OaGybIX5IzX
zCPxJlSZQcT0/3oPj/EnxU3APtUvYQy55Ox5cV6sZIeDkdkf/ndcgqswu3fZv+36qkCBtrXGZGex
5G+rxuHNrr+Uso5tZbJ89119EyXldrbLcBs4vzwDbVeH5CSPbe80ZkGIXhmb0GmeOlB+Jpq8Mrtj
JwjIsZww5wbjl+zGN7p0DaAiUnVSmv0Bu4BEobRN04SzWspgKinz7jCHDroDWNtu2ZYrKTN0a9UA
/V/QXHWgU0GmYLaFzwXBrej94TioIt0ROMtIj10yTAKbbADDuq/bMTvbU0ugdxucGU6ySZYZtXYU
ME5BkXwfpUZyzjOA/8t7U82p8Y14sjqnzYvHqd7S2uA48Ce1i6oyAzwp8vy+pg4O3QoB0xOOVNQl
XUVKl/py2yE8Q+35WeIxwSRZkhmVgsDI/RgqT21+jxxm+xEdCt4eku4ofZfcWqYKsGmHYbAvtCJW
YxG1JxuJRDWP9vesRuQdETHXuhk21+YmlwEMNc4oFIL0dSynJCk0ibAnj8MqaGy+tj3dtbAwLyLW
3S7uRLEJgXqcWz7Fkb0v2lnRrpgxA6dr7HxvEm7qja5JSkBLnlg57H1PcMyPubuZBmTrecZ4KEm7
W3+xgHf2NzuP1Vujyqc8KnEbGmSBD7m7DxLOhbM+URVHp9Yy6sMUt3I7JiHhHNY4v3gJMwU3YhiE
rOFM82Nc52ZA2WaxhvjhsLcM45A5tnlpEzXuwhldkJ8U34UsqnNBSOm6rpBXSDI1d3kY2xe/8G9j
9GP7ZbnCWVSAQ4ui2XgzMef3pk9GCdI82rDh7exXMDrTHNKXFcanzuQ9mERcrU2jr86J4Zu7OKze
hFuHp6hJNG4MJCBulzX0SHtYJ5PnrGdDA9kNsm7vSdwZSe3kZztH76AW7VXUUsa4vTFs3K6j+hwq
hTEcJ3CIEnZjDIje8a5Yu3aA5pYWEOJlGL7QGkq/KYIMKvJAV4NIFsam5x8rk3IwYtPK6+wnm3dC
EPWQDALaN/u8OKcPfL3I0xS4PRFLcnE+8pEbHqI7a+z7u8DWn11Suk9ZRBpWgbbzqplWpV67LqkX
FM3vk1E7Oz8qTqz9NLmckF2rRc1slUV3vF5QCy4qjo7x1p+fr9fIXx0YBfjo3X/fPk1YRK4/X2//
8+Pvv7z+UrYBj3S96W9XrzdpFz5Up63760Nc/+T6+395RGUTd2ln4tn/IXzAW3jdKnyrM0kX8SJJ
/33VqLh6/fl67fpH14s/98kk3wjoTfyh3yXc/c9Nf+7z53fXe19vYBBHJ1qBCKf0VnD+lof498/A
uD6v6x/8/u+uj/K3q7/vdv1ffl+1g/TE4Y7IfXkx//rQ15+vj/FvX+vvh/iX13m9j24XDpxsEb3/
83H//B1gmqfJjcDY/Xkfr3f7/QKvf/jnv/7znvzrn1//8G+v7nqfvz3TP//j73v+7eGvD4pevEdt
989nWNf0MgjSJblSGLzT1/tfLxyv6czN9fH/9iSuN/15onXgHOrchSxp6bfIJQPnz22GxiSYhZAs
extfddaXM/9J6J7TivZnFUU05OMEda6uHwrDYng2obVOa2Q36AJ9vi7X3/65qW9FvvNC4/gvv7/+
6C53vj7Cn1t/P0oXtTzW3x4xjIkprPGP6CZrTqMJBDfFjTX4SOCvV41mav76ecJzRjs/Ycz655dl
mJHrXQEMWu5yveF6vzCeLITP412YJQFOiiVEN8JQam3KacmsZ2iZ+8GpyUwCWpC3Eb3BtdbxYaMp
InKcPscfWhyRY16SAJDVn0O0vi4FtbiIXgiOyOrUBjOnq4zPjBq4PPgIkbpu+JTdJys5KqZyes+N
Gl+MJdnNzMvFVA1/XXh4Tv7tj3/+7no3Po36JsOyWUuJUUSTo911kmYL2T+m/lnGQbtt2479VzDD
lXDs8Y2J6lMVcppPPJqktWDt8BKEw/3Af3n9sYGk6Hh9uZ/GnU2Jc/TpYh7NgGCcQLLnBNSl2MFH
4/F60S3X/CrDGlMUQ7RnVsYbw4YqkLhWzeXa9ce6n63d4FcHg67q6XoxVuBRmd1BzBksclk5A5en
LociRulGl3kJ3r1eyHkhaoZyP0xzedT/vGBH/FVbKNzqCi8zFGc7QdHm3bdjl5wmGz/DZGBm1rW/
9nIQ2zmzegOF38FxAlijpQFxQ3lVth5mik10Ju26QVtHTm5nH43IQBozwuONbdEQtiHgoY5sWr2h
ebNq79xSkXA6431L9WNhMUmL0UYBCs9odnhIZFYjNsCDaW/cacaGt3jxLOckHWwp0vIp/XCrHa/k
uuu1kQwjdq3VPl5+rwXN+twiMb5k33IsFltRYxp/XQu8mCKrcs8DIoLj9TPgm930+0ixo6YAmGCN
8f7L5WLscRA1+eOVNGguO20JP4ZTV27vISOOuz/0vN80vRFnF4cAF/mM3DemzMMhVR7F8om4OIqL
PW5IpOr03mFHktwYFLr420U0xT4z88K5jMb/4e7MmhpX1i79i3RCQ6aGW882NmDAUMWNAgpK85Sa
9ev7ker02bv390V3dPRdXxQBlLEtOZXKfN+1npWjJZHC48zP41uObgTzCHwKPpVZysDY+2sALt/9
43cjumccXQEO+3k29JxiVtntalaBkArnuoI5H9LffrYdUKzszwgaiObJZeEt/jmcuUyxAB2XQ/ao
tRMZ1xOaOY+p5fCWAZdhG0KIt3wO8/+4/lGElMh1KbPTcsDLd399WX7XwKLZ9q71w4eWSH3B55TM
x6w1Ji0z9z+/HBRNyK6pK5DJjJ5lCC3f/fVlOQfLj9xNWK7G4rBQNvG+/Ru9GSz8zf/8OKb6T5z+
6Tof9ccm6iWWEsnM9edbaH3eqqPYCVIay6Y5u9mQ7v37yz9+LGpQSFaAGmYuk9AN+vuXcamfzL8L
qEfuGRYnt7cGfCO9+d3oGCaXdtbyJaSFvx18Pq8aPT/ZIzmFV0TjUULI1zyelvPXzeNn+W753V8/
NrirqPdjfpPC3rcSmmFC5xbqlLkZe0cRo2Gbq6GMy03cmxiVob7V9OHEcTkgwSUtC8Bc/Vyuyms2
gdjkiZM2NahkqaHIadbELhbE2+rmg+tjmDM7h5jnkczfaQT8noTEpQ1WfKbX+9L3UGyDmixCQ+Gv
W95sm7gBcrt5QndNmzIdw+PPpaDBT8gRA4FqxfJZBQRROnOzZNQOy+hoLNTHxIG/oOXL/8y+y3d/
DQaHKusJOMMAf075AXr+eW8k0o/BKACkqlzeOfMXjc2gVpEvLAusy81yV/P66ITQOg8872SztD7g
xtl1Yfva0l4g2zENNlVKS7rq5nqeachz1JK+OIU9ICWR06ury2uV4IwUE8wmFofEUksEWWPVElmm
6+laA+O46pwi39YTQW0htByjRH4cmy0bgtkjNU8WzZzNLpZE9uVnAyzQyku41Xp265/ynMa2MFzS
plyW0fq81oZYpkgUtdipttqrBZU9N7v7NBPd1qm9RzdWXEtKvfQ2zhQkdn+eXRT8GkWiu1lep58K
MF36OcudTTCzTUAWUqluWOnYxSbDUoPJhbt73asS022BYqUxziX+e0C38++W/53ikEJi3byELXPN
NAU3HxXKLm6C4q4Wn5PQxpNZB8YdNWsn4unohfenqOpuUqtNzCM5VesUDYaO82K7vLHcjaF4Jua5
8IoHRV1gq6OJX2m/Q4iZYJm7HwYoy60LHQ8Ru7nrXJDZaEgpQTBTLl/wjwUwSfRvUVPLdEFBTDUY
Wb+KDuoUF/gB0vnL8l070nxCud2cbCQRR6d7cNwBzGEYthj+oGTnCgf/nwdw9R4T/ECdIqQ77iXh
qyQENJF70Kn1/jm2sEQoog/93LCcJ935S5cBju0osmzSlmlmnN6KUb0GWjOx2cZbPzmorRw7eW1C
LHtjgn7LcqLxEjc5uHhE+m7D3WE5O7S3ZyBQhNJl0shNznqDdNmIiXT5zp05jNyT/+cvgQRkVKfH
u0zTw/3ye3OeZZfv/vqyPMz+62+Xn5dnTSJ84KXBBzg/598et3wLOmDGx9m///zt8rssxqKf64C9
5S9aYy3anrQC1zSTD0ehkSoRP+dZMl28yUie6BRMh7jH4eJpW8vMCY115hIaHGvLt/BeQ7OW+B2D
PnudyhEdegr5sh3AXtNQ0hhyhO4MNplUbQ4yi7BfKxU4N8jbU3mAscXq8M6rgdZOqn75A1TnvvTe
8b9DLB1nsXNXEdtaY1uikKoAAyTDqe8m7Wkyw1/AI0EUi/fachGeBr3/ANxWXXwDInSeROOHo6Lz
NBT2zaT2daDE1JJ8Irv3RLtb/r+3kEXYRp+eOl/5z5XR3jAUDB8irMN1lPnOfRWUNbgbCFtzyeUD
t+tTbvr6OcDXgOYzghQ39fQI5//EC2AMbfJRe/C7kN2Xxzhw8hvN2PvlWTlrDPVIiguIs/5BUhde
Lf/RuNrPEMDRc18qE7Y0ASjZiGCfjsX0WCAOjQZv+lkZQHzyXLaHqvam174Mj8tBjA091aKOrDPS
JuOR3Q8XBOv1R9dWTPMjeUV4WHysaJFx1w4hHf753WL420yenfzIEMNj2moMlJBt+EOiS17eFQTK
YRPGtgmGMXUhxyEV/nN2gpAAqiayHrtgNM45eq8/Tzk64tAN0nwd85hktrGAoFc3ZNOENG3n8xoW
4H5xLlunWiKMbrvhffm9nqKXzAJ/eDDHDPG23ZAJNf+BERb3bqpXNyqDxbEecOAYmDM+JMi5+QMW
FcMJA7ONCExvX6JkelqesC9ltu6k29yHY4lJtcDjtxy1dPObCYeJbWGSbmskFaiL4uHPB4je1gvN
/n2y3WaX0BY9mLojb8CkzsuzTnDs1ssQa33bh+rKsFueVVT6L6rR5pPQx+gudNGZLG8/N1hemk7x
GhHhY2T6sBsrcodCp/CucUCB1Rut/FfeipOAJ/E2uFNFgpIWnMADDNdgoFW4PKIN8qO0tfiHFol4
J0ZVnUomJPSXsA0CCKi/IgQZPr3TH22Ue9vQqibWb1RHjcLGtsNAW54HtTIctDT8yWrL3MaB5WK4
9OvHsXEpbc7PIyOCc3ut+5lKKmGaIzPWD3n4qFQAqn9+RICKIdA7/2ftOeU2KbP+jo2B8UCZGL3D
fDwKZUtdjM17MFv5Zv0PKsqsetCxF/x5DihobNul+z5VDn2t0ojPOT4ZcgoB3C+v0iIGg+5Tf7g1
jAAkwc05GyMdZRqJAMurDMwBXux+pIWLwXvQrHNthzgBa0w0y1OAerJrC0DC/AAkoIRANCoizMTx
LtwiiFSbDwcwahmPzmfX2kiAbYdcYLeZGIJopXos7r/gqs+PawsDwB5qvYsl+uKCvBl7uOqNT+qa
f94Pfew1JOfw3teUf46iBnaRJdLPTLtbnsGYSmuNB6e5Lzuln1sfDJ8/peZHJ96WB9TjMK6VXon7
xhjLs6gxKTZBo+Ph5+PpIDFSuldfLMkpRfaN/uQERLrq/kzBBHz0NLmgJjvDrr5qmrWp3YqPyso0
qME8R8X4vMt5j9sujjSw/MHTn2fzwucSOfmrr6Xalm5WcucYmrhnMOFgwIVNYCzgm/mFE6R6K/qw
1ZMsCI0pEj8lIraQT4VNQ2N5SE6UYU5x9kM4OBaQtKt70xD9XSIBq5ldWb3pafW4PJSr56XVVfNK
aQW7EJfECe8MdNCCGAeQzPWnBeRSzC9ssald2ajgr8aIv5/Fk7afbCt+dgJK0jmr/C8c8xsd1vZ7
rIl8Q2aGVgf3IVZUFKbusI0yLi8xifvl9IAPeu10Fb2Kuql2QzAYJzPK1cNQa/raROrByuhteeSE
03TVdoZxHTCyHPoRrlsDKHrAY/3cOzjIloeNpCgVwhvftRi1Udc28tLrQXgekIFgVnXCH1ObXJZj
8Urvh9611s0JNewvuducEqBJD4aj9euIss0vo7ssJ6hiJ7cKsKReu7pPjkhox30DyOQ56mCKLA/x
7WDn0q5693Xmatf0+otjasXZF0aOkqJufhiZcbc8lErdRxSiK2iyvrhz/DTbG9pQHO3cc6/2RCRr
WFriV5uprekp7WfSWmRwNUVNSrkR3ss4wcWYpc1n5l6hP8hfg4YBq/Mc7QFrkXkqKxHufDDpb6of
L8tzhY3+W4uD+IX+gkOyWYtKe+LWjTAdt9/8HBDdDqAzjR+enNDJ2+FwF0+Q4lHJ6lQReT/Ll+XH
NvCIbUQbeGfMU9PyZ/PfL4+wgtPS8P3/taVteBiQ/nct7ctHlH//vaP977/4d0fbtv+Fg41tqAUY
wbXk3zrajvEvIFOu4Rr0l21oO39BvYTzLzrbjuk6Hvwpy9St/zS4hfUvXcIr1x0d15cwPef/BupF
O/x/aW8L16ExpvNEnjtTvWwa7n9vbzdOTKNnoL3ckiw2Jy3F9FabjU4M8S/6nO/tC3adzRSv5LEP
/gDe/vT+/xvWlsEB/r23zou7hi2la3geRyONf7x4kcuiQgQATGpA8Ratp+YOoThYK7vZY1OhQOfa
30b///qySBb+fsyt8GWnIl5W/YBHEmZIH/dbOvls/v36TpYYC/4PLzkjw/4mIvgvB/oPEUGC9dV3
O16RzJZ2uhrOKqq3Ad3yiIiI178Nv//mrArH+i8v5xqGi44YWbMDz9T8x3mtqR/HCN/UIWh6/xTa
oAOE9YCKC+9w7laXqEbBb83qWdtDvD1aSXzxsp66FssSxAjJxclgqMYahEBGrkfpKENmWKH2nlQm
N4ZrtSur1lvUOfqb73QGvTdD341ZDQ5CfEGDRHMnZ86ukx/yILEoX2bNHiMZ7tEKZWFMrV2ryGeP
+4tgRYDxqyazeahzmq/ujq4vLjK8JA3BaILlH2VvsZ7YE6G4CxCUSfwqdnYPUiU8+QWqAaHeADlT
A4qGm0U5cI3463kg3+r50s6UCrOMDpC4Iao5erAJ2GMYYW0cbPXB4oCRZ32EI5N/kY83iZ2rz1tq
3amc97HO2rDqi9OjGZfyBO4F8nLzC/vxvekDpvByWPBZe4nK6h2O660fy01d1xdN9m+jifjKaTiz
mO1xDds+6W7AWXq0znaNjW6S3Ta1P9uoLtcAchFvdST3uW1/G+q4XJcljNKAoG+2RyhUtd1IlY0Y
Cgc39cDii5JwlfwycvMbdwGYVotPwuR+Yps8lRmQNeGCcQVqfC0Ai5c9GF3V9j6pS+GB9sePXKMI
lGTbBn/Mpi1ZSZOrnkfGrGiOtkIU7w5BuzGsdMw038k03ELb2iBmWUdquI1YWPApl3AsbNgGzvRt
WdktKL8o1ny0dZVuRtetVl5ca6zfyMSMMVL05bs/wGtwCAPJCXaiP3KTZfYNIHymVKSb+Xkya7jp
o3wYi0e78oBM18IAIrGOSom7HtwptY8n7HDkKmPhhpvDQyCRCrNG8ksVwcnSftNqJdUdm8p+alkE
CtWcNbcEQG3rv2uTYzwivqdoUIhvzUEuaDQROCQ2hYn2CD6POKs4+l0nHEFWs1gJteacwFWlm44z
yEzVj5ji6SouahaOwNw0FkVAeDC+JjyaWuQ3my/KfAFjzpzIjbTjFcEX5bpyeSOVsH0UqhOdgy6Y
G1nmJfWcQ2VXyTpkC4UlNL96hnoSE8MkNYxzEXu4RjUQuZYOyi7VwmOT6tucZeCurxg/ROf05G+B
pBuRr/n4ZUOWiQwZ/qCrMNfyQaPdIQyGpafnPvJc8HIb5niagGQiqX2pCVYHVbNBn3MJSiwVTvRn
+Oazg8WvCioD0LYHN73SncEpRyN+1Qi0wMpPZyBDufY1o0QxQnq2JWFCs5k6zuMGmMtLkvX3IzLR
NarXd6MCYVuz3iiKUgJe9iCxEY2AP4689cGhRCnb71TDGzKG+gEpC7Ed0x2QzPjYwtlY0Vjbdol6
jPLB2NdtfXHL5qblCnY4XnkMCnxuOg4L5l2inYPy3TS5DNOoyvZx7LO1RW8j5yuucPBWEINShTuv
0ympUUFeV8KMD50sVq3JVgwM/Iq9C1fnjLtTGsxto3lGDXyPiXw9Ca5UY/5iSTIe6pY5Xii1Q3py
6xzOcS3Vu8MyeON47VWBIl7F3kjcVQB8RAvHdffqd5APWoncI2sI3AyqQayZP2efxoS8MzvOw8kt
UJSMoGJQkqNfKqNbar2qyoTT4WLflJl9lZQrY5sLMsTuNBbja1MiH/Z1PvkQoSuL4nq1TEeohsfa
gL+YNRc4XwDP0K6sMp+DoqKoY1kkVkd8NzUTVTfyiaQuk//QU3H1n1CT8t98qGIyv7F2MRd73mGy
7KfQGvc2b6wZ+GXuFddIRFfV9ftW5TfNBLWjCFpB045Wfx4UE1Qap3jzzP5WdeNNeRmqfv8BzTIp
OdHgEAo53HAL7QInem6nasukSpZyL77NgvfZ9vMco7J3FclblcOOLvGPKeu7iMebKRmNzGVHfbCu
vUivhp5dM6/67U3OppMUYc35OsZVu5oGTldNqqlAm7LSXZCYsiLU3nfGvdCyExvBS6tzKuhllZAH
znXIaR3myR06GJnwbsFpDclhSWIkYT0QhYj7D8y04aJSjbumB+HKVOZ35OBrg57xkjYPGEWrqXkd
kwNVvYHRz6HBeUFAq43H2lPv8ykZK24xpgAcFXA1ZUk6wlSflgM0NFQ7FRE9y4CXZfNe1fEJaCaE
YkgXvCbyIu6jEQJBp25+ckfGrmLi3Yv5wD1MJFu9zq6OqC/c2t9DK/ihEkTskYMTf6apwygidwEu
PfXNvUdLYtOY1rZV6edk2CVZo8xqcmGyGnP0hpr72hNmlaiPCFDv10XfJ1e3V+OhKFFwNaVPtotT
X+MxJ/bCUwb6M3s2EJFqg7fbCNW4hgd+VTkXhTn0j6II71ufLMRcaqsed2063/nCBnVR3FyFhpBI
FuEz9+g7PkLEQx09szkC3O1v5eBkOyGRBSXoFnAGeb+bgFKp4g4QYj7bGGzZapdDAMNTwBcqt9o0
u2+5YoEBInK3m/EGB2tN5Je+ZZYlgajMTOAupAxGow87GXLCyxRkW91JHhB2sjm2K2JJBveHqjBo
tIhKaRWuzMrptpmBJMgZFdCOoE63uuSpuKl+1XLalijv49g0uAEO54R/RZMjBfKbAxgl862HPerK
bJ+iTtTIlboj5aG9i+2KUSp3XZ6Z50mz05VoUUSjZce2Jn/aDkO5KghC1AfzvSfcri6oTYckihdq
ao8dYQ8FXPeHiYJYOIUac6z4GHx82Qn6tXXX1wgZU2irLjWvTZi7nM4U+mPsJS/dVEAnontKLyf9
1IrZPmWD6XToWiLN13Qm7dl/JwCIFJAPiNMRdOx4R13fHOMqt0DWEBwfEL9k+58CQ8UaMMA7/VDW
OtrI2aANHDmoTYAsDhldBSa+J41AVeWRGhebIA3qUoItG3ZOzAKOQyk3GTtk9r+Te9CEOptT9WD1
NsKBiQh20ud23UAwLdyjLZ7SQXb6wfWMbGcTmF3mEWoAbO4sy/xhVRmzDXaSWI/c/tfkQA+ILbVy
O2lsKX6ux6Z7cRtSyV1T23B3IEI11F18Iy6IVu7pSvTadqq/mO36OxuHfmBNxrYZ5piDvn2JQf4C
FPI/CoSJqz9vIqoopI7yIMYHU5vO3hC9G5kX4WFEECcop3N9AMwNkcJC/vdI/MZ8Gmv6mxb4Mwy9
PEC91w8TSCEYS+g8BnAbZtyofcEmdJWE4oWIkScrdGZLeBecFECOjWoMaPaen2+MguVP2VkEtA/u
vSB8No+sk+LeG1d+cYziEIaucxwK59N3BcQzuAH7Um2MafjqHC4qPzTKSxSnkCZB/TUN2mK3iSIy
OUv90Mzl/ZS+oFbVv2ouTSLtv6KMARF24S+B/5TukEO2ZaojgcCjSbm42MRj489hmYkcviYCKLZD
nnYstArmbXzG0TzlVhpm4tTizS8jiokicojxAi1zoTYcb7xh5zt0wuj2p8F4NvoSiXQ7J3cJwJCc
CSJz7QwkIJSGdUz4wHnQ/MdUfgUpH3YNQGMr8/wiwTpvRctIqwcSIwoZbUcaa1srij6TpkthskTs
QGJiCDwbHD1llxWbW1Y27sxVz5FK0rFRO3Rc3OmN2iJrV79FWLJbgou2KbsvwKmVsyd24wO5zIbF
1nGihfeYwXcsTaruksY7sRTuLq5tVld98xs+Bgu3IflkV0RStkmkLNUi1sIZ0fQWkuCyDLijj9Oa
YQzJy8LIi7V5RyHxVZomfkkjdTcKVAlEgnsH9yjppGRJY4ohAh4KWKk3OaJ3/yUp2nDvGXBzVMuy
xQQbv+tmtTQZ0V6YMCvCatiQU0OwUfIZ5n3Ove3YOihj2tTs1oMQ98DJvlo2rPhpU2+vpNlsXbZb
SjhfWWD+zoELnZRkaVsWAA4qk8/VRhm8H+zqaKM4BXcIOE1P2rfU7p6c0kHNCdODW1B4DFzoX6np
N1c1t2Ecg1AnJ77Xgll+TP6NLAmIKMb4Rs7JjFuFosYa9V7mGIRIjFhHcyCnYXbVHTKsojF2mk6Q
0zAk8ZY1JUiREjl+XLdsNrAOhjbCE3YKOxs+5D5w/J2lhjmC2/3RJAZaHaE9Q/J5MkvadYmW1Xvo
l/ZqdoUKOjZdgBC1UjWL2LEEuBsfvA6ynCX9Z/+S5lI+1UmBHNFPQjyRJ5ALa6EXEmU64pAgnthz
gCuTU5Mf+enTmZo5Mcbe9V4ntoEHhiEcaQ8M3d4Sbx4N448h9Z5tUKtHVlYFVAPbJ8Y2tDcxhO01
I+7MQpgguIHr2uu9hxmhu4ooGYRtP66Rg5FCZbkuXmvzBdbAg+YOn0Kl4wagDJ9vcE+sJYBkxWo7
tft9Vg6frpQekyLXmVGjVOr9nL27S9oiZ5fhTgoUbDl744jAOzY9/AtXYIFo7IFdXN2ch2a+3GLV
H5BybKYMv5w5ToBUfbb2kZfE6yFQ0PWktu/6eaSlYIQMCYCQ6Adee9eH7BgVaAU2xdTbJ/YYOn7S
Ex1USEms9UMgKDs+qhCMGhWIQ+7qBEY71B5q6g15gjAZh4dGKFeT68Rhusld0ZfAMlOAdPa4B5dH
Zx97YCgmtUFEAeZH39i59TM3yq0yuoT2d/rpaOF7H2+T6JfCiCFY1axKWX0UcOaYSYxTYgjEW/65
RY4+ucNeoy1LjSS76lP1nYzjkQSvfI2mAywWxi/mf8Yv9UI6MPlPfQTFSFvyOBbltYi0jxLn/op1
NsHkesXtBO5xR/iPzTJnVdtAmslw2jzQuqLLrNSX3oMAzcuUWkFu5Hsnwm6VzJQVuvVk1T0h5EXO
25A5BXngM7Zwh+q5ALks4NLyMs+5oHKYTOPB97ed64qN3VrG2XfcO4U6rJOv2gBLZLIlFWwjuzdd
SmAR3NjQb0AE5nhAtWpdtNG0E2X7jUHyqcvCZyeHs0J5G0YffEY3zO1VkDKpOhqMXxAaWSjUMZLF
W9mQMp3mYPh8mJ3Uo1ZgPeCfzYHXiTvdlcCuUjrFe87ueVDWtY7ExbIVTg/Qhvu4xKeeWgOiP95N
arsHIcXZmyTkiiC+wCaPoBNglgYV+FhqKe8Slc5KwClSoyb2gh3KhngRSOzVDf9guR5orPgDKfdJ
3QnSnbNHuxbMzFSTtmPJ9q7pcm/TsrCHYMAk6Jfa1q66x8YaFNUhJvFWt18BVuLLgVCVqZk+gDzj
joboMXokfK07jGEzrPBr/rZDu9rEe4cG3zovOV0ITlgjOa27SSdoXhaZymyOSOurDP+U+gPJdD4k
KkgkNpFM2GCcWzlG3m7e3yWyUtsRHjIVjDURVGtQGDs7jklWB7tM2ihHUJX3rcPlGKIfOKcxyx90
DQjyzae0ByOZNzpKBwxQXTbeJ2jYmVBIXLEie08Q07QLpdi0BsHzfV2PmzFiCgsJE0/wY26sMFnZ
CW6MAfY3u7awWiWUBA9jNva7kXCbg2aptWfxU5GW1lsbO+e26slfIl16L8RU3BUJqPV48laWXmrH
Tsa0Q7TsiMf1alWWdZezCAKlvo4S3TnpfgHcIq655mJWrJjDMZpS+bXIjFxXWiAPlo5rY5ysz7BG
UVSXD6YTOhvLV8TAj+NditBtB7lEcDl7Fyz+6tj26bEzzYe0gsI5TFj4gwowTMbdNYPpobqQglN1
x4TDxn6+V9utB6OZbVocsmvyPG7Ysg5Z6voOrEsHy04/VW8FSdJZCwbSDZnZYb5z21Mt1A+b9EHH
8R89C91SX1vkjnMhlfTUFUnNxTCND0Pfv/mgd1a2SQ81HUOw9IAbCsdSx6pf5sX4RhiAgtFNpdjG
qFErZLq93zV4LjJSigSl1kq++TNU1xz8tbLVV5lpP1Ewu5s6GeBqJNwVUult+/kEmlIdjZplhVG4
u9KDhJeMYkNqh0dgZ4zBhrnXCEmYqnMPflaNfExwTmH31VuJ+32mbsUDZrERGZ/MriHu/W3tccfs
h4IVS7KJqbRxZvJdbztcPskAYIvAsAJHKrRozQb2NO5GKAUbMY+vBmbfXhfuuDIywKQwFM6pBido
rH/ZvqBch6zCC6jfpgjWAixXiQrYGv20lQFeFtHYOOwHpY5FZhCSQeNuBbKMawW6VW7bEOvDuN1J
JHYkQDTNtjYY8wxuGm6G8yXbiqJgyjsDb3FJLe2hiwEXDcM5zw0CAAczeRSl9gkpJQoSZ2Pq5Yen
9A6uh0oP3IqMU/Bua7/NqSS6NGUCDuqxgZAYensZo6wmhvKA7YstkLlPoTJcDJUdipoxx6Gwymr7
K2DgsybYQCA8kuvKS77yGaI3euSc5bdiGraZU/rrThJAVNF5JeWMFRuCudXQymFtGdAWaweEghdS
npOMP1ez7yUqxFVs5tqLg8lnE1m9hCIahlt8atwZFdEYyqYSRFOdCSggOQwS2vLMeuO+1C4Zm1h5
N4mZAEAcSGEcsyu6k6kmOo4qCp3aXGNR7jGbpJ+R5iGByKFw1pNBp1x6K9OZi4CgdVdFXz30Jswr
NnsNwrDi1jdCg7ZHO8A3uEsY7by2Js9TGfZDr1GAbnSomjCluuxF+5I+prOpcdZZOjnrMZTXCnN4
U1oQT5GByi7cVWV5bEX1UcnjiNGSGilb8lr6n7ZPDGHs3rO4wgGotpOHYdyJDEQftvtmDdadndaI
IYn/ypERYkFa1RXRcSjswb16K7dQHwRkQoEGB7+iNgqYEuZC9+WZlJQjg4hdGGwyCVi4x/W4LZ4G
+2zZo0aJH8ZcIzOWiOScrxrl70q7Pgclbha3NV60ko67WyMgmjcZITx+XYbXIA+PUhUGlQH4XXpi
vfkJWoCq+sBGRdOm1a6sUD9KjJVjO77FgXumT3Alb2Bn9tqpjFAkTqgQhmQs131ZHOyIQ1ND8UFh
8C0arJdJEy89Mq2o6QFsW0xklocAd9biMuI/CI56Flr+Uyh+gYyUkJpW34w0nimAlVs66k8pWnmk
lg5gPglGbzAa6lg/mgq1ZBl5Z2DpLOWt4pelgVJoFPOZsvgyvhJl8A5PmNMi8LPA9aIXIih4Fszk
4AsIZyUiLyeqZbnvqIg9MHm4RD8j9UCBLKq4Zh/Tw8QawgtmtK3BthbQEyy5FDmpFOgxhPcMlAfN
JZtAjdkl9ysC0GsXjE7JmlvSZrFjhWGtgZqrjiOXJKwSnzQ4XYGjcjNnXcZxfy06Yhqd4d2EY8VG
+6GmvrSNBSFCpQ2+w4sBechD7kOXj0z7ktTFdBlr542E3B+6TVKymbF0CsOi34r8PmxwOYpQWasu
ZueuBy2LzjkYIuE2E9owx5dNXgq7zxAdSzo93oVa9KmScbivJdN+pMGpyoI555q93zSSZNQ4TokA
tHg2OmtWqVHRGyFUATMZy6NpltXO9hvv2gNoy777zvuEjfeomVzmkJN+ElYGV1ex23FfNAVfOozJ
EALnTis5qCE5ABmlMp3OvEtGvRWP1JTnjW1jHaSP9tjgskotHKdOdoXyxkcYM0EO4Uyot9nttyxL
HMN56YzgSVUtBdSuDzdjSUYT/1NVlIiMvkvJ/77WOf4NrXIeAXMX556Ow9XWj52lv6LujHa10u2T
HKK3uK2Ck2ak9Q4s104r9PCuoFe30pV9k1UvDql4pCwQ7RUqtbuMtYugxVRVpXlQWfLUOV11b7vt
sWhISZ8ggOyFsQeFoV2SwnoJx+ELbTi9IYr+dyz2FCktIXzozNvkmL8h0kDTHybuJnXBTTfggzB9
m5mKc+Yi46EAqF6UvGVaFBwtIYOD9laBKzIaSgXKxUtL/aqa16nLvTDQeILYfEIBwN1gsO8DyS3b
bZN70F982BRVyYu4VJYLt1aiuCUE6YXQaphKA5R+6Xm7CEQrNynaiDof3jLRo1jIV3XvXxtZksMc
Rp/L0NXiNVt8PcUvm1TzCjSk7Ndrv8kWYCEEkUXPMNEaebPJkg5oZLCryEOmHegjcCq7dzE4926H
5nu5ztmv/LYUn7sZf6potvdWGK8DQsV9ntarQ9hGZWFBZQn3y2joUu/Fm99jMS+3qmQC8kXpAh4e
KyLqiFVcFJsiJ/EzHCmENt7aLmetjxSQwgqesuRuBliu3hA1uWsN115HhjRPZux9eD1t0sgXoI5d
IkQSVgAxKFFMq4DqCivON76g3kHc1LUVzxaFxZNT4DCaA8PZy5Ib0pIso9iqoRHDbuUxNFpa36pn
y679jqFbnQzcFxsiEDe2AxwntjKIvBjDbJP9hjn12qEhpsmr2D6x92LlqKMoG/TfkVEaWy/0nFPn
nIzG/prq0DtZdYBg1hTWJnSa4X75rq07Y8NANWjoD9HO8yOiOOcY1JSlQKRzi2hwyh+EhcOhZ3W8
Li03h4dS3mSTJEcjOTjDFVcExYcmk5APcE3nw4gZyGW2Dow3Yg7v6FemJ6NDXAmkj2P2dOOh1K2A
BKkO/hRpXmEcsOvh/nggkPkRuINDwSKLHho9/U4Fd5nBVnjIWD7avpn+IPhzr3Rvj7b5J4ju4ToR
/Lvzo8eQyswumOKvXHdok5ouXRti00Xrv8tOc2j3W+66zN7HPgC51hP2EjuXPNxMU+sRO9DE956n
p6tqQvsXRNUbxnOqUWymtJMe1fUGDvcPQN4B12Qb30kwZoTMexty4BD9usW5kFQWzMpqtm1VRnun
sH/Bh11JM+WaLXH9SzfY5X2c/nSK6pFkpnU9yQerVDo3vDhYhSD/trTBSEWLxt9t093FjRUyAvvH
jn0EISn1zzyv9pT+v/wyumhNPkNtcP+boSQdnAS2VRRM7A4D/y1oNO19plQR9ssO6KWounaOJf72
6MuDW6XUSb23bEgKo0FfrETcsUCmtboRcQRrByygOae56fgXeVNs90EYPRgReGqoX/QIu/oIQu4+
KysTMGgFXi6pwVTRwDL87gP+Rf4yQJhmaZnuqWvd8rEsjn1kAs8iJ3WwEosIafqfkaWfwLSBYy67
eycZ44O0gnHP6maugg+kopci3JIDk5fCv5lsz8oOx5zmhy+GIDSXG5/7Pyg7jyW3tW3L/strFyLg
TaM6IEiCnkyS6TqItPDe4+trQK+i6tw8KimqcRW60lHSYGNj7bXmHJMycFQ3Hv/Lqwyc7bD1CIig
txZZWx+a8SihIipS6S1pWjp4BImse1ajk7B44WPDgIfjVa1TYQ6fy+K9Eo/fBJi1TouFELWiFa/V
OHvOoEuBqBhoDjHlXwXDqvP0fieX1gY7hrfWtYbqSJbXQySw+BDUMifKEya26GsjoRVRm8B+LfxZ
OyEtNYh/nBuz/lqIY05CBo9QChtyd5j1oQMtHwx1GbQlbqbcOvcyjU4dVA1TF93NBAUZJ4jIWO2l
bTGR4UzHdZlNOAhCzkN+qZkrKTHmECSJY4eF9+PXLyT01FtFygLcA9n0f34riywwqVYbkf6wqq/I
0Dn+9z9lfshf/fpvy6aalOdfPyEUb5GHLwqxAicLLFmN2oV2xXWkH8+PjdImXCmRdydBW9tM2eGG
R7M6Jb0C+SjzlTUnm3ThdbKFAmWyLhZ3ANFIEuisoLBcCS27QOrBEPknKwCC8KBPOfL6GtnyaLBY
Mvk9a4yv+AKXT9qETZKuitE7FTXq18CaznyGcCsWLet6hlKgmC3EzjqJMpG+5EEvR18OL1nI9BgV
fowA5gvDEjJpUYWTAvaTmIK8uko80NH5Xr2e7JTE2gu9usm0hiDXonjBltTQSehfIpBnKYrVg6gH
3bo31RR1APmviaUc/Aq/1ZhwDZVwug9ApFfM9bG0tGG8S9NhbWGKdNIi5fCSat2hzKMMRcvgFjDF
XJmSKY0IHodjUREbT2UdPyC+rVZCnN8HGWHGbBuc0H2xN2OrAyL3BD6VUILiOgI2XMIlP+sVga29
jjcaasWOnhTYyKnryHgil1CQCd0JpFjdKOj+Fpo4zCcs7LEQ9mMj/6a1SJGuJU8W0OY0BFGhkUkU
pcQStXRKSzuXoh3OFu50FXkeFIXwIVPyY9cbhh3QOVxKfm1tmeJvSnHmzMowbrA7M7D3ATukjNyR
VpkgI+zAQgrWh725Ir6hJkqBCgqH+1ERZQKkJqua22jWumasRvdBa++odCIO3uMKSkexoQEYngIR
3XCyQO1eb3Nh/BozM35CUIFHWNp2gQ/oqkb7gTaXBGl4K4tRo5cHZJB0FeAzqzhjsaPWssskLXcE
bDD6KmJ/qXuYB1uB+z8uik/s0caqCMyHooB4ExVMccuR0XQ0y5C6QCNoftBWCdzx7SijdA/r/luO
esJpZnP1DLOY8u9I0R61fvxoA6yHRqiCI9R2zN4cGkM0I6U5+cWrnpDlBUsMPTcWsXaEAOlRQSeV
2wSTetXPMDfbSztHdsvIolMRIb0iTplT5x6hO8BCNlmqM8BO02XCdGtboUflVukAgVtqv9aMhKYZ
B3K3alJzB7Io3AQ16MGu86xNCRx322t8DJZ/uvEtXdnlYl5zBrHkPZa8aT3g3DhEHuiVWOm0Y+4x
YY+CQ12q3hE9FJnLciSeDcnLgI4omTsx7UHhAuoctbP/INGHdDRJ6x7owLZOL2jCg4KpqRMo5yFt
DNdGZbReCU14K1VBJT2pFG+tVY4LXzXSO5KdalEaOQUwdrGFxaB8I3kcqFTusIWeeRVMZQ6CaRRX
j6SssMK1sHj0PWrTQWyzx6ZkiFQA+nmUTJPUrZ65sFgV0En7Onqs5x9KrmfwSC8U0ZwU+49EfaSL
hiL1PmSICJLIMu9sTDTk68K4I6/KF1KnVmcvhmo75rj8TeRRZoUi8df/jYJJxlmRi8shfG4THfNW
z2zdswRGi6VwhjSmbfDb90fPJ0OmaUI4yVmh7NuAOeb8502J36+wwArKiaEdaqnZVZEBi1g3H5vY
vDc9ushseifEEhl5PI8XBAmXk+m/RFOjgSKqGB/7teHogyrxLUXDKu/DCocO2WRmx4VArC45aN0+
mFeOq7CqNNrUpEyUObPRSpTGg0xdQmMERFDcpG/COO1FUcrPkR7166k49r2Sr4mDMM4T71iI9H3m
R1uIxclDqrEdMwGGvA0f5iEFpbXibOt6JKbuMAYTCQ6fZaEWKCXUTJsFO8TW50FFAxxwYBjo6AKM
7qCpHdOT3jO3iHYUB67sQ+PjSK3yaY1PnWmNFp+rMHTbqo+2w6z58iY2+a5jnjwoyd7LzX7RTFuv
NHQgw+BW8biLPAQa4hlzrHiRWuMNqz5NL6LhRtDMvGv7IBhtPW0r8sJSzkc4YEJgEZCqDEQWyEHZ
3NlEsq7elxWPBj0omfrpawDSwgohGBx2yGJ0bhVybcNYt5W8pmBPOpFVZU57RdN1MLjoX4mBWpnK
2O4wdeAZpgV8ws6+Z/K1q6tqmsnw+aowSWRgQxhclh8Wt/QEPadExDqt+i6keW6M8P6xOtiqMVGl
JYHmtrrOmX4A/jtSh2AD4uQQMVhUo3utS+XZHwdCxWmKsW1Pa2UOH+UoJPshyfQAKn3aCHujRNuS
KSQJ1gCpF0oFCtgiHhdJ3CLLFZXZf8JW4lekBZSGMw70BPiQ0yYJmukM3VemU3cwRSk+1qa+GvtW
3SdhR51nGOZW7fTQbkkntxNxXHe+MJ/L5BNTQYSqivKE9eNrTKp7gJCZlTWe9IJh+aBJykGY2HGD
GtsO4V2Jm/jknQ05vdq2ivZ4U2kKYEHCJdufEFoMBtuxJUIg5tnvLUc9IJBn7J7ygfnIKFpw0FvY
xuqAFUL1OHrIxqlRW9iyOETstoDwIQSkHWKX3kNzzDfmCFwsMvNyT2V29CePLHvWG6P1eKHgq7tx
rJNQG+m7arCGbTPgDpeqrl4XartkHEs+GJqIrWYQVYgD5tDm/osggp02aRmvx7Y8j0PKo6GSVJdn
6LMscwwKFHNu/riVUR0tGV+NWifRKitNWMKxAgjUQ1zV6P62NYHSlUV1gXZrLDoKAqJACBkQskBx
pmFgFovfkspmZDF2e8NoVv2QYMGpdYyoHBz5Ju0q1YV1UE6ukaQ+7QIUBJ1GxKOvXwS9khdlS4BB
y+dZJbJx0AzkuEnW6ctY5BxditiLcsE/Tqlc7OuJ44WgjOky1VXaOp5FlxAxHmgvdONdFJFS7CXb
GAqHLsr6ztKb/RhpjatG0VnLR7okia8vlFJtN0ZI9hBH1kTa+XkLYa1jPljMD/9ff/brl27+W2+a
cStaNdKsTmvNSXVDcSu9dn3NEHfI2ExhoVfRSvXKdKMMo7gL57/49Ts5Y8yfga2mIw4XxTyY1Uq9
dM1ak0HEOygVQALMFDbbvHTPPXL3G+75TehI5+zZfO0+rL3EuDB4kgieofG7pKxSHzkuqJeShaAu
+4s5Hrw3cIJND0Z4baElFHDNUWEsQC0EBLO8+N2K9ARXdJN1ttQ/+INTftX5p8joic+Ucjt9lC9h
fZxeZpp2vEBkp50zskxpX9+NfbiaDoK4EtzHivDqiCa3PZ1SIsNujAjFd2MjHyNloVzjd91Y4eOf
CltcD04ZO9lncSPixyoPRnECsKpf/Ec1devyvSsObAiE08IVqxllEgVYL0eYG7IDojwhWeCAMjol
WymjYedY5josODEkq2jvJWukMPJD+Z6LduumycE0SCn74KMjzlspIJEXSHvoMfWf5QZhCTlawRs4
++GoItOqFsW2WBPJm16putUMNPVSRK7I3nHBQ9JuskfiZF6REtBKwvawzNettlQe1fdE3smiTUbZ
FHw1B+VuwWZxErdN0R67PsNEu9uVe/RtCZCh1+4t7WzlEjjmmQ83LtSPYd0/FcO2ew5u7aO0ImQa
qe2BdL9isscrTzUkRGtOnNISuUh3VA2bOLsEFYYNCy53UJMIt0iwSX8eOpDojtccpxOkt2hvkRNN
rj2OBJI4tAXhUcBIr72L/YWAd/5dtGS6tTMC4hzscZvt00fppN0ynLz6pZVht9reQYVRYndk/TGH
uIoX4yZD6mbhCBuRdV06z+0Wb8BEbzhaCPt0Zx5oHHOQvEWbZJhXgM+JY3T9pzm6apV9VYfyRbgM
2wSF/jrdEP24uyOcXAYH/IDlU4gRNbXpJn/UlLxvlUPv7yh9YvJHiOyU2BxOFc+4V+wQT2zAqbLJ
Sd8M1/DjUWI0PFSP1iZAfE1a7WYEAalsojvI3JaT7LA1aDJzqzrtrVxlR87haAnGBWTK4DGZddUO
V2RGBoIn3Mt2tPWvw11YR0dtHW7gY2ZnLdzoPiFQzpN0kc/ehto0Lu3sqWns+KvapQu2Qegbc291
5cObRgn6Ujv5c7XzaAM+tSvVER7IqCAhqCFHLAhWqEmC4/CWbKuDcS7Wb0Aj6r2yLpaocomRdoan
+BVDyNW4oHHJn1U7pxftL1VI8/4yIF30O/qGp4B4oi5tRIhHUTk3rrSj6dO/spUp78z5ZkE9CvA1
3e8EWd6R0G0RpaabXa13LV6Ur/ldWDAyKdbqrdmZPXIHV3qvX8UYHujCWgqHcgOYEhWotSCM77nc
mFcpWPQfup071bo9pdfZ0YMUd7JFN74mvSvc6BVFDZeUdpB4U1fyR/0cvXmMqZbGWrtMhl09kfRg
XjknTt+EVjWJm+7Fq3KxLkEE1dv2QFM6wpFviMN6tCWHun4XVKdZU25kS8ZE+jbY5if9uV8Zr96+
2vnrzC2+a0Cni+i9nCdNtpXuDKYn/HBiB+A52x4Y8VcPNMpDcknoda1gHiR3+vbPpBXGp4hALoom
nDYuBkvEyEjr+m9fPKjodVseibbxiY5zHDHAHHukNYDT2YFueBZKnjUsGhk5mF1YSPMcWE9qanvK
hm/eLh6DN8HAa7SoPzixDkusuagTGcbCE1vWrnQOUB+vI3ghu3YfEhH1zGICjDY/mmbtg22eiovY
0CV0MPxn4U7o1wbxgzWZWQt9WW+9Oxmr6rgQqwcEkcN0Fq4yc8eH6I6eW6AVbGMhJRJOOowuxjvV
ZRrbLNh1P/yjeSBluXPEZbMXrsPZ2k8ngSEqFcPBIgv14H31ZCvugZbQAWYieuOJKFG7PWs342y8
+FceCS/GRvkU9rXL/RdxqKdhQPBWvQjc6rHaIgYKUYouxJO1xMywCF70b3+HTNxn+GrLL8QKqBDJ
WarMSF3paPl2uGaQa8GaQqewQAAsKo5lLc1rlTrVt+gvhW30KnJJH6SNdCrbt2ifPnksbWpw9Mrk
oC44tSGTIfm05+2cCOVEA+GW7Idiv1Y34JD8TTquom+reSSl3XQ06EyNeiAuhUGvYDkk8HJnkWkG
IuMl3dQFtCuOzjYGa3EjHBjBorIeHQWxDAMQd7oEYOVlO1v6TkO479JAmn1RRlteNY/WQYJFv8ME
qRl2uR72+triNpFOwjMWZZfSXT6HXz40PMf8FLuNzp56HiXyx1atY6RrdMIUQeoHeT87ZpwpH7G8
d4099gs5Www7ZL7BMj8SXYB3eSHtSwFyJ1ENjvBGnx85rvepHWFnyud4Ttuc0LPYzbslotNDYHyo
PLYFh5zwq99d9GE77RKnXtfw1Rflujxg7n/PnuTb+Ax5xnyn9RNszV12TAErvQSPxbisP7jlJN9u
dsq78MC3uyJIMXD4woz+xBcxEZxBKsotDlwLmAIQT2kjM0ZraGtylbinbeVJDLe6uRw2ZGOQy+lK
6wmRxnPjNih3CXIhoOXTg/w0OPVChworOsah+yYbzKP3JdMLWmePNYLBRXcXXia+aaKdOIydTML5
mDeB3XtIdkm281yLs79d7gNXfVetS3tCmJhj5geH+eFtFGFhhav2IdJcwg/rO9mt+BfBqyFRTfny
dhgUR3LnGD+7YEHavR6scWPIe+MbNG0d2hoxPwdm8tql5XEvXEfqjXChPVaXHpn8e4bmcon1fziD
RkJSg7LWQJlMyN+SGzNbF2vTTRu3mk6ssPqcFhspcwJxwcAK+UO7I9DexIoEP+yB/94QbJIq6T6N
D0O3M+LVrK2EaYNnksCjALbyytS2nNlD/UKlEOV3XQWq4NQA6YmibskUtIuv6qGxrk3kepShr1G6
kS5sUMif5PBOUzB7qE/hKcNTuSVMx7+2T3P4HYMXjT0K45AD1Z/CpfgQjQXcP/9ROw0KPpUVp2KU
AUT/5MTYkfVNJrGNCik8+m/mq3xgk0i+okv3atC7c7ul8prvy02wbXfNi/pQEInARBhN6VXJAxsT
Oh6oYHKD1CmWpeFar026NlEUpTvgS2N2gr2EBTBYmN7Jn675Z/FaBDg3yBG0gQr52pevLbF7ZN94
u1L1C2/Z+Ix3ERtWotuo5BAOzoLvwm5WxqmC1b+lTXrL1mG7q69MO70nAUTOYfrO90ANnyMiPV3z
5lN+bbNHPKgLpYH9ZyeHQnMKLhbWEZ1QX+yotsFiuxDHXKFAWSR36rgme/MDO6c1StjVAhs+bqlm
gXmAxxcBFJjCbPOBiZtXPGndRTinV5wyg2pTjjO9jpCKviP2nL54sJUYI3Y+pQRY3534hG7lChhr
2AoKKWO2dzTdGsE0fcVpoV20Azr66HFcEXeivrPwhW2XbKlbMfyQz7DIXsklq77afe1I3DI8nlDV
Ich/JIZe2HoudYuTXuKdUjnaCrjdytyEB3Nf4AUzqYIXxiE4UTn4r9wzya4D8ogFRl03kMyvMO2L
aDX7bWMU7MvKunlYY1ht2lY7GqRw7uir06dQXQ8HX7GKuSNIPrgy/vVfJTasOb3XwViS7WJznTx6
kjPlny/CazG8ivmlSxwCupoFQTveigoqXCNRQEhNeTZUt0Et1+ZDW8C5oqxvMsZucCts65OLwVM1
poznQLORbeGQ3oY79Jzu1SIlc0uKBF32z1GztRuGFqaTEiiec8XIbwUgw+Uyeg8ekqKe590uoPCT
yYeAIOwGd27QHOX4St2mF3+NyNZk/9wmm2Sfv3XgInbJzT8SpE1cQPnUItj5ohHwoL4zn+EgSsFq
Ah13rD2KZd+OEYtvw3P2wNuWzuKreFFuNDN4WdxRnBFe8Pp0KJKRs+9yh4sr7JJXenccFJKv2tsh
IJmn7DefJO9FKmxRVDVH8wnD7nv0XbmwNs1NsVQ/vL2JWdPjzEeNbOcH6wEvI329Yt9v03qhOfUy
+EwjZlich1zYQtxHkMCWPKNYL+0zrQKe1+0zrY+mXFQYWxzZ8U/qg/CSrsQPcVwRIFlzq55j9kOE
n3zlzRtsYPWj+uap1QMqnEAkOf2G3Btl6X14u/oJGF2EmHcj7wXH2KbY3AKnJO7R3Iir8gXydzZw
h/JlfyOhFyDobPGBkGIuOd6w0tbWpbo0d8ScTybZF/gfEX5yr6IIXY374I2qOvpm95MSRw+d5H2k
wefbXx2pEjwV1CX6bJ7yzVN7CZR98qk9szofwjdvnbrwpYfQsXbGUcJf+MlsAdEFxKeABubSUJDC
2+qrsBddEsaUpQVW2mH313eMTpzgwLIa6mW0qbcBFvizdJ03m1kkxhnO2EjnYj7EmkwY1vTz/ON4
l56fS8CejUPbh6HtzLUK7PIV+Ii8GFbqkYXDRQou8i74wv5qPkDzDb+jW/fBQ0C4SqvsJbuNKYGe
C/3irYeNcWWP4qYwPpm67ZU9mRwYhV9i0A3JYrryw4YXcGNkQUPTp3k7EtANnnLhfaEc57iO9jb6
IqQ2pTJSUU7aRIMRFfLALu/bA3aLQ4QH5pYf8zfk6NZ+7m8KTH2W3oN/DbifbO8p+WINd8+U0OMW
PaZ4CU9sRzJbDpYz2GOL+ql+0l7qJ7bH4EHcYSQ4l6v+ibOresj2ID93m/hCqNgzdMVViaA0J951
3iy1F2rre/fau0xjnoo7AjXBIeok33aU0qvxmQO7R6DQvkAnWTr1SmTkx7Dv0dqymt6rSynQllnE
iMIyp7+Zz+Ows5zu6H30wxNpV0K61sR1rnK2tFH1u8YxpvXPbYPDh0McMQGSLb7MN9BwLPtd8U2O
o+xOIC+pAFqS3l1/zX+Yr7XdeCxO7IJoDq3tyJut1tWDth3WfAPiXlnWDATveIwDO6YflD0OGl6g
TciDkuHWcS6f8RK+Z5RlwXJYip+lSTzTkg38SWAjn4ULNinBh+KtfsZOIXPwlC7CPQS/pBGhy3Rf
XRuIoHsr8bbCTEv89bt40DscqIXl1JMYOUbFLY14H0PTqx97XDwlBn7I1E0Kd3hlAzHehb/+HMDe
Io2bkqVixbta6sxlVPEcx/MEDTjCMKVMybOQkHNqNBqfW6+hzYpaxm99MyZehd5ZGeEuCam9UCmj
EO3bcyxG5TrJeD9B0WF1HrkZ+vmXCNnNomWygcd7UpDB1XtVGiiXhvx//zKY1aFVC30dAw/cDj0R
VI1KQZlUwJetL+srr61ubwmt2ZJEntOERZ+wTAuBk8qvX/TpnhiCv2a4QBMTgXGxBFFF+RCYT4gs
KzcoKMzRPWJBpPGs4j1FyUGLdpw+RS26CfHZp2PRF+QRebGE9bkiAFj+lGMRYmjEYU43Lx6fF6Yj
478ybZ285MzlCZy/LdzdpT9+KYV3AKgsU8L6LeaxZ5BvNbeKiP+YC9GqsoteOSWoeeLxOFyMuo3X
E1YLOjMMzrwCjNLTqKJenX8fmkOJWqT+FKLoZiXFtRrqh0aYYvZIdZEPyVuvF7RQx6exEJR1o4ou
nfWVNBrnmMyrQpCPCgdPq/MeMkm9Gh6HI0PW7FgfObFUiktG9sVjuLPsG/OxaCdtFfuogbxhuveT
fOJyUMDkqkefqPg0CYC1jW5Gfg4fpqwJW8sLcPQFrqdU+xre/qbFZcU+kySbyqB0JUq2F8fgWAmY
TjBjjGuvbNedCP4sVOcpZm0czMQadl1GkWl1NAPLlHaQMKlry5I/CBpQlqZsENKHOMPxJQ//6NPU
at9qj/BR8Ljr4jZZaQnlQiu28JPVY1QGnIZJTfqv/5ta8xvGigQC6D+BLiCfINSRQIM7kxf9AXTR
h0Qm6NWs3F6FM5BbYAo6nheyF27qtLHTFP6zGm0LSLogKsb7n1/+33yX+dUtSREJY9N19QffxRi0
odFyo3IJpP32CCcXa5/WAaBDW5gFSl6l0+0S8Ur/+XUlsEP/+tiSrBgW2XKIJOT5jX28PYSZX//P
/5L+h1jrxSAPEvFQPmGJFU6xSidhpD+POl74SURNn1YHbHgH3ULPyTiZk22ubEDY/TdG6v/NDpo/
438gdbgCkgztFSK3xTv6cQWkWBNH5KGVC0KWyL1SAAshfMFBRBV5Ck5+wXxyBsKwfAemZ91d88pp
YVEJw1b8y3L4kRGkmrwXWUKLqpiqJls/34sWehJwsJBZeZlhqIp4wM9YgWQs3gK8aJ5gqn+5Esrv
FqCMxcPAYiLqqv7jSsRM7KaCFCFXz2j3GX16NxQNnSSVVjs1iDf5+g2peS0KD2BMtq5xopYDpT1y
AFwmyVb579BkCLRYae1YptZXNf4RyDhstziuquoRMOqqGFGmgjZDddIyAod8jyHuDXHYMjSby5/X
1++uKfheA4usOVOvfqzr0SewTCTHyDVTHoQ6eBhbL/u/3Dy/FunPlaPI3DuaCH/LMOT/XMRAkpux
seRqTke5waa5dKkBiZPmd8MdU9CCNfrsMhUdOAaL3/TmZoi0A/6PAft6ctEDVlRSF+ceHJy559qv
C1P9spqZWVK8JmV1gBENQkcv12LtncU2+M6rtFr9+cuS/0XPYtUpsq7JomVKlqTOS+QfN6OlqQPU
aoXjgEVp6hs5tAIC5FtGLWPKNZ2qMHVTQ9kM0J7Eua1sroD6PvokzDhBDGFEH758S/4y4+pez8wF
xYdWMPX+2UvN6i/3yG/3DkVlcDczx2T919//4+0qtaXnRsjbZWUtiKNAWMi8f5qxU1La3WNG6rOn
/3XQyPGhd+kjgKMnYyem2Pztvfzu7lHYuEUVRT3C0B9LwEdYIgkEirqxxvTEKIk1nWkjY0BPqJTL
ta9xPzUdI3afMUYfpJ9/vna/vX0VS5NVEc6bzkL8ce3wm/z3GhwQFDmVJNNk7kJEouPdbKM5OZLQ
g/nOw5cVAwSZL04nXyOTvtKMkxmwyWFjH768GYgyIfZfNJH01RgxDVf/UCQF7J6EU7bVYO8fb13g
vcOJ2GGjpGEadduZstTMGKo/f7DfPhgVy9QNnsayav5rX0KDygISK7fOd1pLi11XcAWiWlsNoGaa
CC3xJFmbhMZ5BPnlz6/+u+ciK2wmnokA95QfzwR18NRWTXkmjDOnR6A10U9MU7s+Wku+cY+0jAZJ
3/zlM/9u11JFiEkqfB9Idj9wcvFAytGY9JU7DVxLBDevupm//vmT/e01fnyyUGtkfKIsWER+IFSr
tWqmf9l8f7smuRkkLh+r0vjXmoT52ldyw01RSiulZwQwsotYAwuM5ObL8AsTpIZLrWwP+GUumJoY
xqMfTkDBeuUurLpDJ+IPNQng7MeEKZVBxyAYg9ew8FdNjQK4U1jJrTDeg4Jn8zgDo3zjoQi99xk4
ZnqoNP78xUnzrfyfu70iipqpgKsWLST7P54pqla0CsBwDm+I0+2Gx7itJulSRgS1iFJuM6NO7ri7
GTmAu/GFkqlJQelbWJnz57di/e6dGKZFsarJkvFz0yl1QzTHQindMvsWfIbtgUz/2mgk5rjjZaga
b6cArAiU3Z9f99/VCapJE2GdoZuyYv76hv6x8Vq+1ExVTID9NAUktXFP1nzZi7zo8KOx6Vbe3+qh
ecX/+M75fKZGhKOkKerP6tiqyQoeRxN3mGrCj0CZTSn7XFTR458/2W9fR5VFiQvMbv4ru/Efn0zn
DKdYlZG7Jr2bySPxlXSBsPT+Umua/y57Fcn4x+v8KLYEJdFJx+F1QFI0gkVmPc62Za3bwoAsQMpV
5ooPSZhv8joa2LeLFzXaGGV04+PTa+jabiUQbUAbLl0q6LEkJRBXEZWQPQUp7zgbTf4O8kGPgq1U
Ady0Pj0j1Rqw3xditoYfKiwHTUTRC92ntUxEFZ5/9VN8YLLHMT9SNlpZ+6upW+VpkO57lQmd1Bn5
goRqBPB5swzy6QOfubDpOVDimeyRRzLLL9qPzhSRF8SBz4EYvxhAkbfecDieMmrzhwa9mvkiGSgl
wD4WmJv6xsk3yJCkGz7GrekHL32qiwhXoetog3rxi+CbED8CFzwm2IZGiEM6Scaq0rRncSVH05lD
c7n26LDmFgPwTsduE8WIB8wheAyn6eaHpz+vFOk3DyYKSkNjMxBRhmk/q6UkmQQyrtvcJbQ+o6fS
X7skuyi9fCUE8Z1uBOjnMb5g53my0uhcW4EKpKnH6r/PQ207ZuoV8/qzJpVLKSjuk5C8SrpCNJrS
VHaeyOtpDGjslLoTiv5j1ekZF9drF5gS14MnflY1/mojvmBrY0qlBo95x+hUAAiqWO8E2F+1xjpO
TXslOtGuO2+lRnOkSWodqzJYqtgIG5V/ECUhwd6tE/R4OaNLKqt7vCQXuemuc4hJ9RmN2UZRpM+R
gE9PgLOv0uhQKvmtzaR1MTB6DPnaPY8pFuEdtJqWZTUhrsCzsJjfp6z2sVMb7TXQpc9f/67T93Ve
X1DfOnUHoUJGztck1nYA464xFmwr8a2OOteDoq9K6jNpBht8FtskzA5TIJ99TT35MWyIoLoLU37A
7QJzJwjuQR+/VEEx7ZsAJo/nCw9NVh/U1vi0NJ1uvlk95dgRz3Fn4d3Kzljj8gfOoKwpD8PVX1bI
bx4UsgUtleaThirTmLfRf2wmXgq1VK5G1NFgyHK/ItMYculCt+hDppW2ClPrM0TAjiSjQs4ictnj
emAI6im9+5f3Mj/Of2ygimyQbqtasDysn0cUuixd1xdp7oIDQZ6+jQUhnI1q6dJEL9fqUrdFeC8u
hKJ/G4zmQ8rFK7HdGoZQU13mXcE00RT8Td8Mf3mISf8+dSic0ERdlyUTKubPvZ2cmk4IWj1zfSwD
9LsKE6ksgxfE5f7OGypyxCbohIacuLUBZysQ+k3bit5fHmozHPnnVwTflueZaWr87+dZsRljs/fG
FryseYcIkK7x/6XC8hc3BFOHPUTDuMsSxIlKvqlmmkYze87VzkJWnEQ4GvUPGPwJdgLa8sMZ3t90
yD0B+RPGElmNF7KFctarGmfShbPSJXyWsJEhzsHWUvNp5bW6jWUj+f8/nCicjxSQDBq9DXnOPf7n
QqzjpiA7M8sgtLbHRrYYvVdvMKjsLqluZZ/dknZE+qNMwGLytz+vvH9X0Or8NJUMkNCGpWk/6sy4
K3A3kfHtyibjJvxK5F+NN7p1q1Av972cPkykt/ytRvv3taRqB3dtGBRGiqj/+MRFneet37WE/cZI
PtESFnH9Nukt0I/opHnopDM8csNbGhkXVNSff/7Mv0rA/7zbVFHhY8uSKum69rMw88OkyNSkTNxJ
a1Rmix2rQ5eR3okLWqunKNEvHeYAxtsaM2kBtEVPd6LsVHsQzaeqVW7t/NdmGJ/GGi9/MZh0TPK3
cXxQ2gMYPxJ3sOgb1d+u1r+3Cd44hw6Kdk3j7c9b2j+2rFKjb63Djndn032g4AaezM8IEz4Iysuf
v6TfLQyFpp/O10QlpP14qQCpMHmvVuzGMVwDA4eHb6xTrT0Y6LyxjHGibKy/HOf+XTDz8SCmK0DO
583mZ9mlFoA1SZNCCcSPt4q3fJRuIBkcsZDuv77y2EuXqmz8ZT3+u6xURY7kijgX67zwj5tAq2li
NJ4Ru0Lbbsekc1U1PoW6uP/zVyr97jvVRNpdiglZUP7ZxqXsGsKQn+36mXbRO87wOTcaDTcelflL
SfBGrMqrSNRWJmwBtWaXrRScVu24CREFAqnS4MBNxpPg/W1l/aZc4juQxP9F2pk1xY116fqvdNS9
vtasvSO6voucSSCZErC5UWADmset+df3o6w6p2xMmz5xbggzOJUp7WHttd71vMTvwtRdToQ/D61B
M4c8jmn7rekDmqLwznIG1gD/AmP387b7avgxIp8YRpTx2VBzfj2wcG2WPs8BEsZO8+7abCCNhHKU
7CT2iAubRj8yILAWdK9gXS/6swam24IGTXANkEhyrAb5BKiKs+AqpAkev28fk7smujwBb4VBI6Bg
UlsGvcdDlkCsYScIogXTnoSZYdY4vyFGtMo23/gqv01tmsiHmSBzgo41pU0DPd0k9Imlc0fb8cQy
0CqxdnrgRac/B4gnYScBfaKJnFQrOLi+f2qUs687kAxToc9N8cEmFFa1hH0MkiP6Rl4P5dsA3A8L
xB0gLrk0jeoZwPOmnI8Bnwy4eZK+X+g4Kc2pGUNI+/2Am2IYriHOPhh4ak9+jF4udNbuuM9q1GgV
QBTfafcFrjkLmqZe6M5ZW6W6/v2b+HByYTlA+UKa8P/fLSSZXRE8BEW6o6cTSRUfW0+Mo/CaTw5t
H+QbGUXS5dzLou6S6/t5BNPtZuVllae73qLohDZRtCA7WKdV1e0JoY4wD9CD82way7kJW/Oi9ruL
XkyfvZGPdjeXwFKYguQnd//nNzLFOm3EoFl3hoJ70fJlNdR4WD8n2fjFmVs5lUq/1ZVzmBvhM/Ht
//2GcxdsNnRb6Pr7jBzTwO2SkNUMf7WX+X7X6Muy2v9ksTZ/PSSTBGNlpM5A+t58P2sHleTGVLBi
uAklBgnnf5GWKeos7yYZDSgPrFmx1eyizpWLvmGUAyTHSW7cmDUU8YSGB04Ou0kS8s7lu8iWjxnM
HNPHbGBAHqgMBE6fL8MfrTbYUNic8Cni/JKWEW4tQPh1CcrOdq/1zV4ry2du5TI3zYtR/3TV//A+
mRasO7AX4pfKTcpN8lyyX7txuNKMFiRyUj63pE1BQgqUNWn0rU2/2YBfeg1cVU9Eih1xlCOA+f3A
8OYZ8H454EFR5LUNC3OSd/ucbE0AT0GV7GgypksH0L8A/ACBsoJaGaH9okmqaNR1SDRBSHAjhdrq
4qsn7GOGtqZ4HQJaV6Ks2ynCpZgNEtR0iJUDXzppoGwfnEtH+pdjYx7FQDKjZDDoVvlsN8mDtJq7
rCye5aBfzH5GC4Vy0q6/1sJZV4GGupZ4iVQ1KUh5nIzq1oLWVMpoBg+/RgXF9lBk1row3Qt6jG87
CwRMifdn2FrgLfQNFf6V72HyWLiPecQxl2GvozgddLCW5kXIcFgkTgRr5+n0b8/N1qe7XFZkVMLi
W6x/tqvaHz57jwwr6x+9fe9D+xqPLVIKGTtbVe9zYEsiwYSXIudqnhB136MPCsedY7Q1B5hvLnc6
lsYxrvPnOKi/YyZ/Nun2UYuIMpueBbuqqztYHNeTXfeEpXhr1uH3+JshQY60IaIEd7ymw2tXwCJL
Zs6Uh3sVOSz3pWNwidJRy85C9zivxZbHr3QI+OClSrp1OjoJiuC2UdSzPO2TbeCjAMPQbY6RNHjL
+Rj386qYeu0QRwBEdlpjLIwhvw0Gf6/HayOo7ot6fNZLtDp+eiOL8ZMzjvnBFmSwGM5BM8Va6328
bxrMapv27d3kGy/g2r4A+3/wjHBdyfwuLp9aw9pZu/HVnRvLHIQ74Re98C4K33oWXXOXVwD1REnV
r5wzVfgvIaAw/XxDvoeWKtnchXV69vu5+tHqSk7LcIn3icd+OXZ30FaHOiiKXR+jaMM3vGrJ72T9
XZ3kZ1OZ7PXe21ghHVqoNMecN4eOZNHr7V3aoI7wQlpnwqvUm77Hg/0lE/rLBAsuFvdGNj4nSv/k
TPXh4zUMypLUYjjTvd99bU3GUS1UsaOd7lC5PebY6iFoynNdj24Cgq08HdZjjCO4cD71FfogsOba
c+YZg1rJWv3z2GLJ6xtlV4wtzFOWJqPZGOwLZs3WKVaOFt/RWb8PJ/2lTPUX8tQbiG3bvPcPjtne
0Zq/SBqBjBn4tKXnl79/kh8kUBh583HGIgbj5PZu1c382gY4z5OcmuILuLHNODlfYoflMgi9BefT
Cz0ntxQ4zsEN5N4egodP3sEH5yqejI47ocsBS7wPA0vPjposJ7tUjd3d/Hx6V+4CBcS8+WLL7k7X
k4cicy+GRBwi+snQeRSx9SVW00vjBTdabn/JgexrNl2znvHJ7PxgOzYsVDXSstmTfqnOd/At84k8
NErolnN18eo41TFVDKAoqG5Em39WDP5osFjYbJmOYSIpeb8QMTL8wlRTviM7sKkD1PDwTBaQV1el
G97F4cgPh0+m8/yM3+281Ot1x7KoQNumnFeoHw7u5dQPte6TvKJj+XFCxzjQG+41l0GRf5b49j56
2j9e6914k1qcxLY9J8okfCwV+TSYGpC6OOEY0XM1FADYBLJG29qGenWYysKjCUecC9yWGY4rWtaP
M9E3s71NQD2vLsczvbAfAdVnVPJxJwG3lE6Y5bYRGB79TGnlkZbYEIS+1ZCshSJx7p2XbX08kY+R
aGaUH2Hzla92buxGi7jQ6cCuxNOZCvGjz711XnRXY/QSmN5aqhwlnbcX9GCTcjGHYtcU41av5HlZ
dweZAX3Rxm09qYPWV8cEgE+r0WpKA2jaXWbdeGa1dKlV7VscN8dO8S6D/DDkEEwyf7pzUiolpsTS
qKBJexl5IGzSYVqU38RZmHA8w34Q5ouvf8HK5mui3F0NskwbrXEJSFsOWIRjkmNBpNlU9KOdCJeS
j7KxUUnSjWfvXTRBXhxUm2xAKa1nzyXSLDKLCh+s5nwKxhQWas4+4lY4+RSMQPACW9uaTKBIQbRn
BtMJSqllGwc9ws2mh00HKKof8YIt2+S2zQgSLWkDBkn1lJeYqfvIEmElOIdw8MItZCEk42SwF5gw
fPErdNaxtLY5tkBCK2/A6NGjw6ifRH4D6nxllcRjnj6cqZyt0IEal9Av3OEdJJNXSXuQF6mj8MW5
I+rXLipugjq/0VSDlsJH82TT0l58V8J4NFP6FvOkeIiHM1iGC88Fd0vh4NEDjuSXNHkDKZbhLnR4
rcS/1DG1agEHWKGzaTQ8w6ezwa1u5OidC3ekiZQ3Oa8DQNK36Fu3VgL30A8v+qj9UngBfqXtuP39
cvnh/DE8z2BxsJCtvDuwupWqmtFlQTKVv6pdVuSwv55NhAUqIXt01+0kMT3+LFb8KEgh/8HpFTEF
WqV3l3XCEYZKMNJFRvnH0OUhTzLy+fknK9GH25FDhEmFk5Qz4JuflyIbcRDwepljwSl3bd/SEwUJ
PqNbl2wK9r6I1qPwRtbmZYQtTmV8Hil8tOKzqXou95gs7PuDoyyzKit7h4oCPRxpheK0Rf/ea+4F
Pz4gFODQJxZ+MN2y+K8xDk9WIBEv9BpAsiD52GLI0zT1dWJiqSXccz8zqWA5wJJ9jGh6yJmLzMiZ
gsrfBWn+UgTNbRsGe7ji53LsgCngNtU5NR0KOdn8AKOQgAbirG9XY+EerRYMXMJy2Y5zjTDVlmYN
rTQc504nfXy28mmXTxjuhN7SkN4hC3WE/C+mShDmdDTg4+u18KzotipvalGgYbdpGtCb6Xl+mgVk
MPq/hmQlYveBo1SSuUAbRvBZ8U0NbwlyL5HIk6/1CBfmil3IumHB0VsZQUSiposvBUEqXgUxOAWy
UCrzmpUZdwFZBjCOBgjh1I+2WH7gQoBAvUnLVxqpAJPqsLmHDiw/wog+sLE0aOxjOfTVZkTz75VN
AN5B0qFtwKGg9uh17l7pNFGmdbBoB3psu/hhSkroG9ksEqfnM/K5wIwV/P0c/Gi/dC2O6BK9G0N1
nqM/7JeRrpwsT7oc+iE1JvM+c9Pzsde3iYFdzf/Xpd4f0boS3nAB8nEXepAUc/jCOTl2MInLvtE+
+VgfRsku5yp0KcjROM79/Ln0yiyLyq75XMlOhbjpBfk6HIrNHLfHxvjVCLAXo5Md3PAnH/OjqIcs
DSkpQi3OYe9CZLdGVpCnLC8DZV8I6FlGy0vTHLxQnhslz5fvf39jP76iQyZ/Njb9JdsAnBp1CxzD
XR3XNIDVR6gyz4Y/PhZp/dqwh0B1Wv/+kqel432cNetjyXWiVvbei38mVUL1x0FhFw9puLQxOezQ
ONJsKTEa1evF1Lh3CjYTXnB9eifEsUqgONYjMULdz6W+gh7z5kZjo1I0u9JnmjVEpNG0xZk6Wzha
AXUC5xEvc84TRG8kunya4qYzt/Tc5YT9e+CXzdITzLeerjS8Bshtn3dwdFfMlfMogi9F8VYtDf+u
TmmMa2DCZdLaFZl5P8jqOtfyceGTiUXQvAqbEJqw1JKViX8CudmeruO5+7xSQJMQAGISViw5feZL
OP5fYwF1wgGO9/u7+uGoZcxalIIoTaNB/XnU9oOPV1oos11fla/p+CChjST+dAa+7mDaa+y5Y/od
p88SmR8NIHhAJDJJ6Nq/nAxUp41habrZDkL1azzx+CQ25mPaPGezBmOoyxu4P8fff9iPdn8qTyje
9fnLKbr+YeXRZZ0gSIZ8mLCFFOBqlhKd1rz114Wzj4VxlRbVcY5Pfn/dj1a8H677/vwcT3baFY6e
0dg8bEXKGIuFOvSm8VgX3eH315IfZKhxIcacG89hJJvv17ymFxh6YMq0s/L4dhi6fhUhWw/Ixpp1
2mDjUr45mLlRfZq2ox7Syy5gZpA3NHjQvq+8haN2VvCSFtCPXHe4igPrBlblkPkATq0UkZ9mvAQu
vVjKBpbnO19jNJJr00SWN2C7p2AMhjHgHGe6b1qQJlNyx9oIuxfy1CbMz4hpaYum20TRrY1z2+Op
ucQVMZ71cMMX8pAUdCNVGucNA/z1gpMXCeOCWF/Lj9hsKFpCyDv7xjboHDzuGoWbHsaQSKnWudN/
7Sa7xwSOY4/ROFvkXgcswCE598Av8TRhC25gTCTLwIQhnFjDjZ2G+zlurmrrURARD4qxgaXCOgiH
RzuYsMFqjnHRHrB7KNdeop0PibPuwc9GWvimTfW4dsJmj8dsc3DqELcoml9x6P1ki/lo0sjZgJrC
A7P1vagzTUuF7rIkr15yuiqsxw4cRaPbj07pnFPwfWywKPtkpTc/GrwSTQbdEB6l4vfjifNlgG8h
C4SbegcT4D2yW99cGWpZQcKNZncoYy7BqUjuXD/G0jDzD0MUx7sgzu7qlrJmaVL2zXDtMOO33C+/
oLfH3KqbZrREcg6LF15CC1AdbNY67WgBNhxoEL+fFx90Ctj0WKDzMFluyFW+KyEF2piiqUxhHvnZ
Bv0UHe46Ge+hNg52xqfCf6tcRDT1aSP89UQLMduTEmH2WJAhD2hE1GSz7VpW4Sa/w1UP/RatTltc
C+jEhd+OpUf60Fkb37WAx5cQLxsNA4pUn62hdXxfoy7c/f5D/er4DfoR0YAxB1OC9M88Yn5Y0aQ7
iqwxrXQ3mPG6IqkOSk0cmwIri9ocNob0y1WRgQ7PTOMYwlfgDJ/T3hvgDdLkyTZKOAZArRSh+GQd
+kiIgWib0tEcJXi/JGaDwZlKv2OxLUV40Ubps5ZWN2FBY7Rj04jc4HFSw/FWznAE/ngVDs2lQ+lr
0fmcPBvlPfSbLMxfm4QHBaUemVv2OuJW4PW8RJuLc0xrUPvY2tsn91T/YAVFG4FUAIEbhZ33VU09
9gOXtFGGPrvGSCmh368dWTZ8fY/zMxoR7u4wFdFZH+5lD3qgiJPpUuqwG/rwRR8r84oCGtXtFGKQ
5c/+nG2F6s0Yn4OJ6TKm3/CHzNd93lxBR4V7grOiLMlx5C6zxYk6bRXDVcW3k8k2Qh13RHTLYgWg
Mi+8XZpIG7fdnLOUsPaFiUOOFZIXnitfcFPCPQA1IH0pCYqum7mm/it9irePqrJCtIZSW+tVifJU
s26FEz3myJAWVmsbi74kVhKauEjkd69nCXbj9iVw9JXvEM3k3Q4h26pynyCWvgZ+sB8C2E9B7KwC
q7iZ95POu8cG82kOCpvUelR1fTTa9sWk1kfd/LGLTIPqPy9s6c0xJObv++5Mlg0F8vAcan23CqL+
7dLXrYNkNwjsONmSLaQlva6wTJHeDXbIHB8hArLEdjC/ymY3pTN3dNSf8mL8/slY+GgoIEizdEQr
HGrfV9VGigmpaqxsN8RFChbSWoD3vc0CNWw5z3F/InnT2RomnvP6RZ9NkhmfKEs+CFpoEBTozJ15
R3+f4MXuuqqyOUCTBY+vT8sH1wMx3MmKe4OcdCfHaj3RR7qIYC1/Nos/WP1JlVDTIY1LhPg++55T
Y2/7LMp3SYuJZJnHO7uAYeYBul9ZFe1VBc1IF8K5c5gDm8wPgYeqnV8W+D6HjdiaeXzw28o8s8bZ
ArCTQAjx5dKds64d/EtomSsMk46RwDiU2GJLVENMWNd/7WL/+VOLofr3f/H996LEeDUIm3ff/nv7
Whyes1f1X/P/+r9/9e+fv+U//f2iq+fm+adv1jlymPGmfa3H21fVps3pcsFrMf/l//aX//F6epXj
WL7++cfzC3cOiDDdyt+bP/7+1dnLn3/QLSfIrPznj1f4+9fzR/jzj8vnekyfcwo5f73eD//p9Vk1
f/6hec6/YF7P2k6dhDE5cZ5s//rXr+S/iLtpb0FnNos2yFblRd2Ef/5hyX+RPWI34SRpubShMR9U
0Z5+5f2LyJnEkksngKd7uvXH/3l313+d0v6639yPv7//j7zNrosob+Z20vd5IjmLF+aWPUoX5AHe
j+pcb+M6C5NpV04t7u7dxJpuK0oQoJFGLaMFmrxPQnC5rCrpUOjF0SpNPLEQFbij0X2RCOPt2YnT
wmPhh1v50Zt7P+t5c57l4RFo8jF/reqjhw7pxYagp6l2P0t7cWYCt+A0/RXVb8r6Wf0w2qR1s25r
ZB4iQddSn8Vd73OGvAnBiYyWWIeN6Je4q0G51lVOOOzGpsLzigWOVFJPZ0vJTfF88u/pIgusA/3B
r99wRcbRtSOe0R71hLeYgj4n131XeHC+4sbGriLKlqWePmHXbmtYREnFe9ZC8ZnkdV6XiDp+PKnP
hzoWC7p0hMlIe5+GbNtRRN3oNTgCeHDT2sfOS8s1a8wu9bFkiwesVEUWnXthrK/oL3NWQPM6d/oa
6XzKRkuv2eO75eleTwmQVj2uEQpghsv1aPOjG8GiSbYz9ONghvU+ki6uqP5XbpJFS0Bz7uVcBivo
m0big1FiyLkYWC4DvYXS0ZoYUlci2kXkthbTzvDq2Qy8NdfEgyNO6zHBacpqJspbE/XV0rcN7POm
mYwb9+vRA2osg3TGdVf4xS9FnlwOQJh9Pevp5NDgeGLJoIQZw2Ly2dKc/Mxuy7sg0K61IYAyWPA3
aebyZHJIEQkexF5k7pKaD5/6QhA4lE8eeJpmcKqV12Fyn+Fv0UxOsnJovnYhj68sZ76T81/XHJPc
+BquNOm6qY3gRAYcP0r4xsqmHQj29XnpWWsDGi18XVBfVvolyL0IFGIFB9u3YYCYwZsMivisx0Zr
0QonxBOzfQp6+0shqF1U8wD3ZxsrGgF0KG1Wt5RU1/uo4N4l54hgvqe6naysWCSrUQskarQr/jst
Y7YDst2senhqI3FTlC9di9NgFD/Y2M+ucFGHJAahyi6sCy82k4WayuuKtA6MuhS4Uuxuc4m/iy8J
k9STMRsMiivb1hZVpcZt05fghCDlOSVAw6QJsoUqzVfXg83aaHAmaJODuYDm6DRLtU5/o4q2UIKL
MB0C4cyAcmpcXv+o3PjJycNDORvoyOSpJiazKstb+pk8cnKk8hQ6S2qu2OqA8RkDfTfyIouxDs57
+AzR3DI0WPHj4CRPp99kBo+pw9twcOw7GkoUsSBUqIljtEomSJZAL7qwo0TsanB8enVv64BEx9h+
0IJkXbl+iik4mWQ7R0SDM15Tce+8kmldTeGbVwYX5Irv6d5cuJoDXrUtINkKXLqKOtokQoJyMknu
AuLrNep9HotHzaEVD+nq4BsMxLwncjFwn2xsqlVprlOogS7WFwbLcilWp08QRCADi3y8s3vEkIFk
pMY1fCi9Q3MzP/eps996F3Vt3V9YcX/spyxdakZFLppHVyQk0BQHxZJlqdZUctujyvGHFc2wgO57
svM+0MfcAhYprPJaUXlbkz5aSZyfu4hXGAUG13ZSrVvc8nCH8gLcd+DSegGemEldpCunn77G3Qzm
02c0X9hdTRH4OjXw9wEB/FSBgMbU0K8oS0ltvOqm9IFSPZW13vqGHptu4XFMNkFW3Ncwm1g5XoGL
lDgFaQBN+/4hH1HYlJpjgEODD6zDFIn9WfdoMXojib4eadI97fUci1P+Y5aPOOM0NO4qySMVVcr9
4s4VOlG+orCx0eGgLJu+uECEpxZRx1DiMXthQPPRvNFUlDRwiTevAu0Bwd731qGAgEL1oq46UoPG
0mtgZMj2oTVY2URMC9Pp2ZQt46OQ6dM46ZytxRZnI9Dqc3dEyyTBzERioM0FQpejmFEal7phf6sz
tggsEjHdZe60I4DeeGA6x1cdGoxlDOV8YSdM7dMTofNH58iOR+CgvTpDeFsPrBEjmD1h866HNM6W
0Q69Lvn2gE+XI+PNTdiJQ8qr0y60zUC1hTnPqCAvUJSnYUpxCLk2rUwFzD+vXg3F/cShyh7nxujk
ybAq/HjnCxGlMKOHvdNaJnT7OtqmevSgRHVlgaSBu8ZjZ28w10Ef3E4m1lf5xNToFE5i8jnm6FZU
wZfTEJl6VrNUD95UATsnDXVUb8FGGB0AueiWA5NYYBr/JNMazJ+RvJk6G1Cp2DzamM5tw8QRpTPS
K8ehVtKBs1MB3KJhfoCWS/GtXiWFvMLwmdMZFW849SvaW/qVlo2rxjC/B/S5LZBlzz155bXlQ3Si
haHgM/A50ZXzy6aFaGQ/qnTmNwz+2Wlg+iObN34sb3jq6CsNPutokYArJvWtiXzyaGih4QvdnUaR
JVlWSGU9WyE431qsPZ9dQjd5nNU8wBXd8yTVs4vRxDS8rWYPV7pLRTsxYGvGdo1D5VJziyczxel0
CJJN3blf55SONFlUsnmJLupplWVk9XQ4iXkFwP30uzIr90lQfc8pw6BTgikN+gbQUbUWGUvxRD3u
1GKoNfMLdXTt5tGDO18ZL2QAfclVZuVPJdsq2QF85fEw7+AowIdEDVSUFiZ4kiWZxlLBIs+DR3ZK
J/M0LYKAfSeu4hXkmSvDzssliakXiswM4rK6V9xbX2BG67VYx1QO3zZmgDisfXKxT6nt2exoUPoy
Akl32rENJP6rVoavcag2FLL6VUoP3tLJLKjjzn3Hp191Ins6xQEaJtm0lbBN8kwWcNNZ7/PDCOR8
6XscWq3hsanYVOKEIuKokrekbL+WtnedOdrSKWifwW+T0hEczzh5y4cjKYBqOVT+kzYwuEavnEPn
i67AaJutlm3Q3WZI7xZtyUJmTtlZDissJGpZzffM0oPnLoL3MoceGlY5lTYuU41daNIJpFGsfoeN
FMl2+fe04J5GuCJ5rDaLUnFz/wpBDNwFuyqbaerk9hTDosHndSxdybnwqrQwVDKtTRgyzYO+uuua
6UG65I/tBQyig5Xk6wjR28Kmw3PpDXDJOMvubDdcKYVMHoMEiqS+tqaUhIY9uaytw1hpLxxKSGOl
TJXWb5JtKszz0pYzeWl4DFJ8Scp5WaWHRhH7cHfqonyiXZpFlCagpXlwFRo6C2eb071QrZ6sygxf
1ILuB3xW+kWQEV9ZDm8hHvYoLbrZo53/2fsLchyzWy1zWQt4MdsbXwKB0se1WUjJ8+KIRGcb7jXa
q7QRQiftgJN2RVrCn0PdpT4FNJcaqOQCW3so+vTNE2ytjmT8YPUNAla+cd7YOKUMVzVb8JibX2je
pysftC4yLRXidkKkPG6nOY4fbGxHm/R48rG2cK9l2wh2cy+JMlmVNVIZkBUx7BntHU4QhEUhC2g3
RuQsE5QALkBCE7uaRa6y76ptb82K1FFFMndFO9t5GTuPs2a3syb6Ab+qeb2lf+Q8EjhN2wOqjLZ/
ICFAcbt781OmDiIvAPJgv5iCVLXN5qoh0MOWI3wT8/WzLqGshCJO7/t16mbXbZ0+xXF+XWq4nUTo
+vxZl3baR4vrJgj1nUe3ue0mT+lsIJcX7ENa3eyzONSgEOnmOmvt8xEvBN0e9E1gMFaVhUcC3a1P
RlI8nYaf7IDgK0zGC2yCpuo5mwAYD+ISNQzDaI7niiG7PoVBkfk17aEvnhbj2BDHUwxyWsRjxeZq
xPqNb4HCbBODuCepyYKhqOZRtq26lzWuBznV0oWVi2OZRddDrp7iklONSVYM+4Xw3iqNVTARZsiA
3TnTZ7aTSr6fYl/PpRnR19jDLe0864jBy1nyyHoAhTBK3xDQMrsJuFOVfJUcbxZGRwjp6v4+aiOs
A5On0K9ZL90MLwEb7jyIR3tvjPW1mPxN0Y7sf4KTdhwrEpMJrXFziDrNy/+U0LRUuTlI0DnaEFTf
POOr37HA1nW3C5XzlGRspMhj7lKZ3OS4qxACpE+esgEq1kta3zm7G0u9F8c2kscht1gjG/e8GZ2n
0+44aRxcTbc9ZH20rwjBOVBEzSp2rnFrf4oUUU3hTS8EKCtvjuLTzD+SsiQY5LMPfXghg+66m+MG
mcGWDgAgiSJ++0ufxb7n2Em4GPlAdEDxN0lxQeaDIKC6qJVLUy/BfxA5z2b+2kYsElPh0k0Kk3lb
asnraex7bh9tIz+SmJfwF2kE59HDR7klislbdZcBAvLyeX/BjjLMoy9zvEDH7zEVHLq7iHjYchOY
s9wb0U+XET1XC2fovhXNU1KxYZ4e8xTeJC2ZXRkHEx304XVgiB2ikIs+ZO2p2vzJVLxXrJe2ETK5
LTUVmofUd0oIs/sIi3X8Nh+RqJvMC9pdP7HancbxvA9Xtr3TR95W1hK2J9l114uL3rgZaU0jOCRE
Gs32lVDzifJIu1HUKjInfWsstGBdN67Hej7n9iF55QAgHEe+faQNtz14IcRKF6WeRZdlmZxrJQ/C
xhG8cidtp2nVVyty7htdPIdSHry0uE5d5ldhUNJO3fQld7xuSx412VwlOktM1R2jyS1ZlPoOIrg2
H/6QdLLZFDij+f1y6lemg6X0RMrQ9PCglT5NYTJZnYLKOQdgKI7rhYPewYaIfjp0FsHGJU9KmEdA
aJQRzk/+F68YL1qrxMZJI7RAU3TvskEupKcNnL/YJCeKmkVWQD23rWVRmeO2jIyLtpQA9H169CpD
k7swsK7yVL51vgfap09XceIkG/nNLKpm63fMmjbwN0OnI8Ns8ws264tAEImpKT0zZ5mfrCcmu+OC
BMVnkzuDJL7mIc3j3PO6s6qLgU26EOwp59wxGYu9I6Ny33gl7u9DWvirgrTrQs8zUK/D5BWrWMBG
lTRsQi2O631/nadhoa+7TBgbSSOdG5XF/p8vJYHnXs/pGVv0JrbbZVBEK5YGfoiPjp15zo5UHtYI
VXdvzZc+vQnfJFjZUUkq9qcftj5dB4VnRGuTCv0+7aIrcsDuRh/bbt8RiO09B5OFwPLaVTKNEOFb
rcr3py+6YeKeKsLdPz/660+QTcsE1an4+w81FfIfdTPiBOwDiq2GH1/m9L//+eN/XgzHxxzHDL6c
fnb69vSvf34mT6/8zw//+Zv/8WfvXjXK4Lx2ZGr+/njZ6UN2Tgy37Z/rnN6e8iB1Nw2O3KdfnL5g
kbzH0L4ga6jVCukI75Y6sZ39eFPkSyGj4ezk3mToyHksLKwgu2Y2DRU1CrVl3QU8kK73FUBmK6cp
ke8Dz71pS1FtfCPLATgqc9unw7Zq8navh09tgyUQ97Lf+y14+UH5A35iqbtvoWpSOxeNu+d9O/vT
D09fsNgOV1YAvtwJLLjFJJI4xSWo49Tg7YM0FvvTv1hOvX00W5QPjUG/i7puSt/eFHg17rW6NPf4
y5p7f+xusCWHnuJywqRy8T1h/y19DhxnwexKP7Scvrxs7RoZWI4Ub9Nej7fMWz6gzlEk03qMHYAV
FBI+RUi5yc2TBN5kiR5Q2vep5sqXdlzHo7UH+4DPACqLZQAW2TAhYzhu5q7xSL3sCo7yZ9LBFULo
frKtTAQ9Pm1CJgCEzexd1oQHR4HaC3HrZI/GfK8VFpM+IoBQnDo7UHNJd1N2qKsNlR80kaplXsuD
r4Meju4DPdj3KQozin8oY3uRrZQx+TswDhtsjS4Tt7+IVIT00XO/Kz+5Li3bXaDqaCHKTxxpUtKd
GKkuW2cSi8kPrgYaLaw2uJ40FJRagetBa961IknO+zQK2OhEvgFo+GqO9neRY8KmVfhedH32giU7
kr6q+V6hBB26YT1UKa7VTrktoubaiduDKg2i4Gy4QBDOccVl4a2cHpaMLc4oE1zmTb/qFOTV3OqH
Vd++pMbY3SqlrLVlw1goM2+NFAB9OQNCpN6u8I30bHB6tM+YrtSpVVwNGR5rDCCPnJm3y7CBXjQl
7YXZXCV3gVJT+krI7QB7Nuvwdshcl6Alsc91pxagpZCfB3aL+5xCUtWLO2cuC0taLs2QmndO2xN1
AswrYM4tJxTbSySQ5Hyz8dBlmrHz4pEaIiSsCh7b0m7QuOCpV1XwI2zVnUvZFEsM8sYzpGwrVaLo
JHuLiUj3ZGBVSwamW/XyzoxIQ9PgdW72nUHetr8oG0tQ6heAwfNqV1pI7zOXQ2bpNy+8A84rhi+3
iVWih8a4o6NhtYpwgSClIZCdb209pBeeZuIAkzzeRrzOIphqQYTaRJrFIZm8C+yF0EwQ4aNKJh+n
L2MY7p3eOGcSezarg9LbqvI7R8NdUJpPNlvjNiESo6yrr1s/KTnGkEOMay6Fyyvp1HCDnOE81IU4
dOSuGUAoS2udTuYq2piwxR13Wnl9YW8c1dC/6RhPwkkDbOftK733N7nSwJ4rA3cGq39wm/CaNMK9
64tta7FY4Jt3XbjyMjO8o++TEqkFrVRGdKW0fjxqSv/GwZWUihuft1rxaIQtOjivvS4VwHAQecvU
LvEPiTpxlssKnE68oxkOw6SR3lFSqAevwSAn6Wlpa+qe4vNwxknlG6mhb+EUX3aGda6l9GRH+cH9
b8LOYzluoMnWT4QIeLNt70g2RSOJG4QoifCm4Aqop79fQTOLmT9i7kIhmiYa3Q1UZZ485tFN8xHN
B3MSS2ZsxkwY+/hmlLiv+Kgi65lA+ar4ZY3Iyvs+4bKNAW2sx3qGVjv4wFWJL7EBN2HnUZefOhF8
X+agfLLJ6dXoXO0rApUb8beKKnyYqYyUvdyKGhShIvwi1hrHXM3dTsX+vXPa7iTQNC52+jq01UOU
kyG1jBp7jKwnOU0PSy7HC6IFcmeLbgvwzY1axhsvD89hn+xV3JJnKlW2H1tSiyYCI8EWzqnXExiH
vrUuCfG05XLOZyM7D1Vxl0PRsnZa477BtOf67Eyu92JkdGe5Px3iFE9LYkSpYLBXGRb/3XM9AjJJ
c6B7afppb4zYEdryfVmiO5XcLppIvoRStmzq8Kiy/lesHrwqf8Xn5shS95pJuYX2sc0ahAEM97b4
hHwfJvBe4Z0G37lEpBNU9owHohFtPAqSokmQ2jvipcWcu2UUFC8nOKQHhqdMOOgRtQlWqhOo2wkX
Ln+n7OBuxrQ4BZtY6M3PZZ/+dogzyeLmcYHsGo7LxqSKF3MFy73cFRY58mTqSRzuTHf8nacz2IRo
7O1QRcSFeZ+uxjIMEEagdSYlxm4ghrKNH1VvP7RN+zr41geei0/MtnzSps7xVH3CvjkRBPtqWEl+
uE2hkd6GxtkbSAtkghf6VN2GtmG3xGCh3M/ILrO2e8J58CEVxetisGxETfOQTzt3sj9TmzLYFt2p
Nq13mdjPgS8OycBHj3IAWMsTG9eiLIda/Dj34lrkCXOAEV9ofKt5z6sOfZ6yf1hze7fK5GZn8sn2
wQ+8AKBdNfalcYddVpL+Y5a3LqFWI/SWgLIkR92trJoIphSYys3Vri+Dbw4912biviwVKULpjI14
926YzrUCj6hd911/NPpQWAafhLZMARmzu4c8/OHiK0vHDp2qm37Gof97FsErRgoR9JJ5Dt5KPo5x
bn8u3EMStn1oYeibfnrocch43sWlx8QrhQZWBudE+ZfWqC6RNe6sorTBXOQDGPzGReEVAoGP83A2
5o95wVjeATotQ7HH/myH1u4XeMq35duSEOSemMRMgXi6MZ75Jfz5VEXfjIoJBcvScCxLQat6VUat
dpI3Hg/Idz8Lnvuw+lWr5DI09xBQp+w7mMPiw8jR5Dqp8atnJRtykCU8HImnsCCFMLl/cAwkLQ/D
bN+kQeBUl8OltETxbfaWv2Bi3ylVdqJtf3fZNcy5DGu2qy34wRmyPo7h1XWu4JzAUzej/qqUiA++
VUx0tuHzAsARSC+lw5YkpOKjXRe52JZWcHeXmtQ1WklA0eoWY1oHOuJdfeA1K+ouBjezdK9DHqLJ
Kh+pq5Pd4vdqh+fxByZuf9sZK/ShJ8jcSvydae1FZXhXchRPeVuzGtSDnjK1uyGcP/tCfPo9u37t
chGaBSNWD1C5veGsu7dAuUNIPylK25kM5XSCVwflbtt7pMTGdUsb5SU/pcG1pv3S45TygGDPvTSQ
OlShp3bmOOAsG6Q9CdjibAT5m7PQH4nKPlazS3uR1i1pt7RUFTa4rnSCKwmoLblG30C4n33DcbZ5
yUbvk/1c2iRpu4u8WLn1baFI0shLsYP/AKBMO4jao1lGecoNMg7mwj2y+v22rPjdS4zsOLTTzxFj
kgP40rzp5vGjYYCaQvyysnvTqJ/mXENZq9nTcWQmPpRsAoMd23UJKGq+TzbXiMyr72MEcFrA7zzU
mYQMA9zG5vpgLySJx3L8uRBNN5pkdgWNSLcK4oNO0H1LSpf3pBRvxrQ8+Fn6VpkD1o8BiWgKoswg
x2tue0fp24Rm2E9FDG4SEN/OCC/bMwbJNvDCvjDHKTc7j1nXpgnTV+FFd1mFOhLHd4pPV1FfU+v5
AajUUtELF1X2nGPsJ2P35Nrtz2l8soatF1qfQjF55d8CL4J6fTtKmwmcPPgealOm78ip5QHi7YYZ
L6gYifQbKD/AsO7GJNxX/1nI3m3/1++y2d66lPcdPl7scgyfSXPiAjF5Cp/D66NlyHNEax2n9FcH
Oe6//9ROW1YjyCL6IRGzqxnWME/XeNFJH2KsmXPG8XYJxv3C4ajk9be2U++c7E1hXchxE4HVu5b/
8OCY5xhT/Ppjq2Al5Kxmp0YVM26z4pW0mq4BmAM7i+riYLEhtam/a/nagRK1fq1/x78WtWXElYMJ
DX5kPIYi1RLjvtNxduanPHWNsXEcQtr4v2W8S1cBHefYGVyMBF9F/P36K4wW9df6dow4Tl5HD0TO
npwGmjW+Zk+sQ1sLxG4azC99YjVWaowogXkz+dzmNtjcdBj4C8RHEd9OVQSEU3PjHFvXQzxqQ7nW
USbtJW3qnT5XrxclQYjxhwOhVz9524379QUwuHYKgkuGp1nUO304fV76aQ39clBGrq+dYwjvmNBt
6b9OQ/OpY5JtVSAmPLST8Va/Pfrl6bfwv19qxFnZM9UcuJlQNBMItTIGa83s7lm/DyLnauNnPRMw
grx3+mv9mIZ5v+l/mrQtbgOawUP74t/DMfg7mhmBOhyuiGLim4etBY4FQiHS4KB/lPDrpg9P+iHI
EXdqpENBjOBa5W99KJMQKzyIuVer7dJ1n7Kp7/qQ+jFR81iqJ/0IfU518zd9/O+T0rHH+oSTxjvr
p+IpHuRE9CfNc95b69Ppw/lyhNb36JBCRYvyLVIn7KmpXvK9Xze3qsOqgCFWqO0SbYDFDiPGwWGq
h5vTph47sZtsJh2Jk33BXn91uKtySTitMvz2mCamwXa/3NcBfjvkX2y3r8bM5Vp5An+D6jXJMaQz
K/M0MjG3pc04OCcIaQCLNmsuRRjNRMTH8xE6wlcb9ad5ZpqN+1F2qIt440tPnLwOJrXIbyL5RRK1
ZLOxn+kWPqtprhi4B08rDcIVXKhT9cgmCVimhyKueHUbMp0R7PUoAZaGRr6vz+jvUrtKz05SvzQT
bH8VwtbBVUJQ4wA3lJe+mZ71vyoS9r7VNDFNBeshDdmI2g/TwQp6JlhsInh9410aT80hC35D3iYU
yVu+D3FHBKMHRG1mIN+Kig0pj713uuDNUflPpw7CrS86LJ80w5cdov1YvOGlSKiHlAfI7ttMm5yF
PcOdaOPMczDX3nnRG1aXa+m/ADQmXIG1KzFfV7gbIQyPbLJgZ+y6qrrhO8usSk9gAOzKbecyj8mw
qTDc7BR1TboFY+XyBhRequU+jDga52XzkOAWuPH1yMwcYFD0dfHb7TKyiBO6R1ty/vXfJmwY1jrl
T/gTe9MYqJgY7p9lZ53MigGSnZnF1oz3Ymi/161VYy9b5LtYZ/o67kFZDFqGcGy27mi+oLhiSmaX
H3Ez6jDBGu4tQ4omibG2deh11uEktfOpDsAO6hSg24bXtxli56jigUlsyTaMPwCSqeXo+E19sMnL
M9vSPbedee0iwIhFEhQo9TDTs5vbCuGX56rhNFfmVQNVbGO2Ev7fdMhmBCpmDJZt6TG0tOC9lc1L
ElOkrhd6GJAnMtb+vrMib4+L+Hio6GSWYMqOdc/Qr67angqLufOoL/nWIKBESS8/eOLmL55zXgw+
1XEK8fKhbjTC8FR7i3yAB75jrOI9mcElaox3Fc+/s1BZ+yzKD+tTC7LpN35hZPvZrkmGdJP6TCoY
/C8t+XYhkcxO8/iHVlD3lQE8Rm5WaG6aDlbXD7nK5K5PEOdnXBfS9N9L1JzbVgKcjqV3mCLqFpU9
xQ2K+WzhL4Pc22IlyJ04pq+OZmZI1ugclv9sIHOHyXCsMVyoaqDmVAYGWob44rh2uYN2XY58ttl3
L25C8pKiFx8BxKG2CNOU828qzgZHjwWTjbq5Dlg6odT8YVoMJ1JZ3ugDve0yK1IyZX130uY38+50
A/Mm2qduexljcR/79Gb5+VdYPkQRpZEoOxedBKizvhfikWvbqOY3uC7jtvVZAyxsE+yJJsIyh1tE
vGgCTjinsLcqjJfxGYNlsY5T9UBxZUlVDedDkYfVfvbhS+fBot4PSigig6Q8GnKqwZ5LCdgmjVIT
4S+lketLRl0ThV6ZXcYQ5j3jonVo0JXM5Sg/PgpNpEenxwSJ70y3uXvK+1bBIGTYw+CGG5gA+cdh
dN69nAauNo4mI8diam6TL/ZsBwcz95n5yLE4xAETgWYkfbg5FPF9NkcAXJjuSsGLqx2qMv0kkkl0
HVvfy7b56EvvpUjhAWmWF1sH1SPDMjXUoEPcwJV2Ki7DkihB86+en63EHDWxDvOkV8+BNwFW/JAs
MXNaejQ3RZBMcpRHg7nO7OcE/M2ZwqvIiw/bqu5Oy7VQR+lPQ5II2jPUtsc8OJQy4H6ecTYYzZ0X
s+EPKiKicKADNefvaUIKqYaBvAkmT5Z63QZxG9XQXLxaCoyo5hV2czvTkzjFNk8JJvMTiJUYIfyB
IOYwVEWIlwCRGQmaCirwcOd38iTHkhgnUUa3yggPrWff3GL6hggxAzrkAvEnmnVyhrRdQE0ZUXX7
RjT9Pmycl7aPxIUh2y5r8JDyLZgeTe6VZ6zcnpyGlE3f/t2O/aeJk9veUdQANZEU2cRHELn0F8kW
+4B/Y0Zo95c0tjtIdbDd4fSQcVigpsXrkTdSj5nGju7BJecateqpYjjXJf073tfHHMe6bRcw0w6G
LzJkXv+Rp2T/q26/DPmMvXjtjtcCSdd+HfmVmf+gbIsgLi7zXjM9sXkjv9QCN2knCDV9B2kkqT/0
xI7AFRg4DG/2y5J96aGgH7bvvS1fCisCrKHfmBauXoBglHat/8x1863ujI1poEhZZ2eQ7zdtE/3o
pPohZxagJmf2KaKURdhqE+Qa+f/HemHVSvxvVrCFQRnUavxy4J3/T61SZ3OjwYEdUAfAoVjGdSjK
5DcMc5Lla+9FQQ49VT0womvEgGbRduUu5CNvUm0wddf0KHNg4ZvZ2DVXSWRcDU3X3A3NZAwSyqI4
Cs7rd14868u9/OA9EZc08fEJH/yHxaHDMdtLXo70bxPjyEgP8MQoLjSg31TC+/Z/08m9/6ST/3vZ
ToBZefAf6UbQuJqqzcVwok07lSwcs7IeogDyqMHWTLTLQ9F+Ncsc7nBA8jYitEgQtTTnosm5Iejk
YAVQrjTw7xZN80lhAuyZLH1RhPwSvS7AVPQZignCSXgYPd69dRcFYNsSLnSdSrY1O61epi7mRoCC
HBvZly6bUn2d4lIA7u/wefzj2muCQ10DBcViuVNl/ZQdK7Ze4SqfbBOolefQFNmpSK/tX5Gpp87A
T/n/ftOc/y170RxyXqjt+CEWhP8Rw4QSpggmw+lPRuZAgGvjV8WMEiM21jI9y527l8HWQZaa9bPS
I5i6nBsXOE5vLTQst6CJiKf0jLepNh4TYR9WcozC5XOjFItH4C8NbVx5LYaed87nEkrN9BmY9Oc/
NpvrvE02c1xFi6TJDYnMTqronlEesammZ512mAJK6zvw/375wX9eMw5GHi4qjBAm439I+pNRFHaU
kZ5kmr19yMqdEYfJNkjZJiojYb5FwMxKpjdtvFv7MLuuJD3D4aPMKk0C12zyeImfPDzZHRHsWfxO
ymepq6Zz30KxXAuGWZBWAdOg0ZtK4lYfS8g7U+PSV5cVT0geUgUHgvXHwItDMiOK1D/qkJenUOZo
K8rWxGFA9nsZNEjCQphU+QzDo5xPgYlaXy0rDymXrrh4fXv2Q3wY0NTTYKeYuHqZe240EStMiP20
SsZADvARMVzFMepgfxYfZgz3KFneCqgJKuhxbde7K+OqloKcvPS1ULbzaAePGwDMPQuYWLv/+xMh
X+B/a6Ew3XRsRCukTaHCxcflfy5gHoK5tlzIhskbDB0nitXjEJJjaSMAq2r56Csf/1Fie3a1GC++
L+xdN6Vf7Mktpukbe0jeFn3xtZpnRbrYFVXXA45pPtZ8/JGR1d87sjejmvnVv0Wpt84uPn79JPK9
Ydm/TKn+BFnyAffsIPvs1Y7Kr7Bg4aiMF4APNtTOZoYCq6zofHPbN8FD7o4fqiINeBExn4f/U2ge
JzZZ2Z7Uv2yfLuW+Coy3eEixVmlH+RQF835Qw9UQg3koJhvvxtq71pb0rh5016JADtcxJkk59G2q
5kscTR0/qa1zLO1dVomnHqzuhBlqQeHV46LQ9CZscrizu1YCN5ZmtWdpQ7zRfGgOfiB8wE4WPM0M
W+lszgAD3XP+6BW/K6mRdJHmd+VXGRE+E7I2eS5V4MqkWn9vU8g5nfFsTslXXZXEIiFXs/s/a0GZ
VO3dN5hgdvWI/Yu+MzRxqwu8VxV3N90XJ232I8i7c9TEb6yUH7o1pYsm4FpjQ2k5/JCR9yM2213h
EWbcTTHSkag7AkPehKLiigxqBNVM2rXhpyYGUfFvXVTEBziMX+40P4uqutpm6tMkwqHPHKpwRb5x
nbwnXXlamapD+qtJxk/D1sdK6SEQegY1kgivqvC0co39VHClqJSJnTk2e6OgE81Efev84LUwYPBq
VpeuOPuytzUZpNxCKr+FZXoOEw8F6z9+26j7jnripjOrkT6yE6cMDmkIiBCkQB2aQOemjJ0KjLXc
mtO1+wqT/NaGe++2r6MFn1/00zbUrTCV7L6HGHnoR+cZ19EfsV6FAsWTm4N4z4T9Y73B065Nd15N
kHQ+wQBoEwQwwr63OWaR6NMs5iqaru0ha+2+h4m8e47BYkPfs/FIffLoyUMDN0ZcwmieCRTcY33/
bRbNtzZr7ovWTZBLtBloj6Oezd+MS8wP3PjVADzfxRY54A6xQGvbPRgAJ5MFFKAo7y1Nf2wM/hBr
qzSTtzH5BdJvGOtlm6ZXy+rYPZgZlU54bX0Y/vngZNeON9lVLSSJuv4hK7UXIUK2QjK4ZjL+NhaN
dR2hp+EtspWyyO65Lc+E6chTY0cAPQH+QFKRD4IgDcgC+6+mnthPzMg7uiq9e/SWZ6Pwy10bmwwA
Q3mTi/r0isV+KbDZxTHrhtn1a6sQsQzBW4hTGDOYykQYAOKUwfc0yW3vsP8B3qoBZIfMPdRpb2+l
7Ux7OnSCXRBWjGN59Afim2cs6HdNNGuUdKBTdRncDZrYA0mzPgW9t1+JQQOyngUbCz4JomzS+AKr
7OIUrTgURn1RKvN33Ww6iH3Vgw1qfkwnAyJLXZ+rYbEvKlIPae0WeyQwd2O0Wg7XKoJliEx1lQmh
60e7CGIvPZEcpNd/zTY/9QwwhgaDyguUNOcSBP1/fcXY0MI9/mLY5rOysK+FvnZqTcfepb7z6keN
ukTDu8Q0FnwJKgrBtR7RjvrLgWHQOGTHJi1m+IrCuNrYzkJ5mE8iVsY1C/Lg0qmv9Zte/2T9CkUd
Q9DOhWZbL9i5h44HATB8UJDXT64bRNd4VPkxrJ3vmYiK25zMWPKoahdZlcdoajGveDQ+jPQ/p0aq
xyQI8lOZlxbKkRG6eSlIszDIuWimDMONxvOu6WTfIdF5x/Us17NwAowvaqf/amI4LHFTd5AfMkYq
4WJtY9rQbSMdD7Ps6WgnS3r2y5L5jihI+MqjrZfxdGZDfrBp4j1XApxbDA/3jo7v7WEIXsPqXYzQ
62wvORdB519bXYTEFuLecEYCjdjs2U2G4SS98BhYQCoFdSeDlvkd+fZBZctutu0/jsyLfT7a3dUV
Q3edU+u3gJx+qHREcNrOxP6GVXLA3nZfzJN1DtyaYQ4o4VXaLpmjCWND1uKXOAnfi2wi9Ds2obPE
iI4qf4uVA/J1J7/K5dkblse653ZJI+tuk8JN6KSCP2j0+Wl+SWplXcLsojiBUSU1wBAWIpCcpmNv
lZdkXIajWfl0yUKo/uIZQQ+S4WwmxRBlmy/WvYbhdIFgn5/zJoZ7jHIBjNAqhgttYYHI5BKyUrPx
5MFuPUYClRczNmfe2gFud2WWPmYwxLH0AgKlGcuw+2EY11uXlQFc9ChRmmaAmWXU265HX+8E6WmV
cDXDAAJcTF8J/uiaV3dbV61aazOgV/8pU//NrdTbWl3glNjsmJMdpc04Lxn6HwSlFoeQcR9M7vIj
xCekUPOwM7WewcO8G1oJrtXxfqVGl/OcHVMEVYuHf1VXfC5Jcl3p2bVd+tuAQppxHVFJNqI16RuP
8KMO61muhGkNEam4us/pDlLjxUqtR8slhp2hylaNEeOv/nWtk7qF7UMm1THNoVuVcdRtDWyLNdkZ
K1oy72v1rLfPlUOO+AVWf8faz6vA/DL/RkoYlNu++JCaGmxCO6dM716VqD40H1azz30HBjrCJkaJ
865HEpAhgowbEps1ai6TZceuTyntc6RWQs1B5t/HVJcDIkSnYA7Xim1Bak8OrrgZR55ngPpcCEhn
xihorfjJKpJRSWtuPlZu/5TSuQfZAdd6eOqFPFqjfFVDNp3rCiO5zEkfulI2B7M/rJqtlSCMwVu1
7Ux60Qme/T4QKMsgUn45xFZvEM+hJ3Pob8WsQpT+1cUaUL7mjdagRvZpNsRjZ0aviaeYVdp3ulu0
Ib589WDuVmX2pUTJvcoIajReC+3A7vslUNbygd+K2Aym2NuLuIvAPdWLj9DEO60NdKDZxmMfPMGW
eJJV7xymHhbXEHTnckXTtB4wMs4ESt1NbcRQJQuSCOLox+bSR+1Olc5LqQHNVqtrjBw8xsTtU6Yj
RYtz82x4U3T6U4/yhf8zCVa5BHWMOd+8zU1RECsPimbPFyd2CgYySDKS+O+U4m64XhEqdcAiKSM3
ud0+UkTLzQq2zDH9STCV3wNsW/Av/oE07ZwwX0FXXMidmUuURJx0f65G6CruTPVUJ9RFWH3unFEp
JLrVR28Yh740vq9PkHgxhB7WB6eeh03u9a9atOOyPrDaiu+69lzxgxj7oUF4yU7X573oXgpG14hk
qH0rQJs8p61PjeaWdQZhFjL4Vi7OozCGhyyABR13MJ17gilI04ZUq20TsFXfRGaLcCbH1tjHsIlT
M0fvVXpYoSXzdxPn670dcIMMko8Hy0MbHgIPtECfyX4khUujrp3UIrCq0Z+Q/zecomY/+Vl0G7QU
NdNSJKw3ODWXOd3aIhocIgrSh3BK/hjJQ4PmHLT6zXTir9ZQhD7CnyT7TOzmoKEml+oua841xgya
6VEwbN2peSK7Ycfqg9RlLveZkXxaNe+hrlLZsImsCD6UFB+nZol+mlX1ZdmIBfR9O1jps48dxDS0
f4u4OFsaAKlAftH1mudi6f5MIKeOPseZ+rcNRswkIjVwihHMoZruo1JNfFFde64cG7oYFso0Gidp
cOtEsevtDAOjqMlB3DgK9+ilsHWdOf9aERHMVHcJSeTbACBw5zJ0X39MfOsmnqyXsAh/hXP0CAa1
1/VSOo17cwpjzbXiHdDSoSb5qEmH26sRZ9NeXQutfv+3liV80LLJPyLy+Qjd+4svoQCNblFSjzVW
9ziQz9ZhSenkIYmzHPboJogymx1JUe0c22akwdGaux7rj+0kgoMWreh+XLck3kJ7TU3GkxTpVsCf
WRpyCVd9fe78wvYHwaBWeKz9UZuyaydpi3hmKDGCjF5X4dSqwLD0RSUW460mZLlGTr0CcCtubeuq
OSDltxwk6hsMFeCVJkh+KfwqzadyZV1sHW7UAiDyNM4WMnuSE9cBwKrPIQGRCwH2lxVMUGl110FO
+TbrMU08d75H3UtlP1nEBIVwOqLHUQ3HqrExIoN7cs56CzKWHzLFycpLtqQ1W8vb6Pp8GN41d5Oz
5dre1ukDLISxodsSU2Mg0jUeJ+V/G9o63uJ5xYxnmEC9nd+LXmULelA5dPHG6CCe06+hJ/NbbqL6
5M6HNoXSamZ+sHednT3wKa6KWDNb2InqaI+cdi7xxrJqGv1K0u2tp+DmrLgyFj/d1ESfzs1tzO5T
P9fsrqxIeUWzKFxU+wEArdlTHBTS3Yt4uVuLBQED1QXOtIQBtmawITmJ+6mzLqtAVCYn1xtpjYYd
Uk+jfloHnGuTa0/o9pzgRl4Jc3bQ965qfjqDcUga9dhLbtRVdRsHzCs9MY8H53OM5tfI6Ofd4CJQ
y+baPecm7okEdTXIIA5DFdxa0l4YqAHkt4tJeh7WLU0K9mDaKH3j02rTsYzG8mC773him9tKTghL
NOLjJS6avz6sb2DTlyBCe4BV0le3yK+mMOB/Btgu40OwLct7nsESIvEE9IDbZtUsr8qTVIkzK9pr
5Iqf68htWdjrwmH5qSLrlpuKDHCVb6DCA4xFhWYp1DsR5T9XxRtKUfbVdPwMYvU0w9uWTfA6iPkd
Z0mc3fxXGU8PXeMdQ92/jkAVsMbQbGlfB1INm32lVV563OwLxLKc/NpPGiZ+DdJI8k3aFEA+WQPh
XGxQHET/dr687e496YrQSLODVmOud1fhLAdX9NewtqEuFW9uwktpcnGORjh08bApdXknBpbn9Zar
9ERmHWroQdE4fWLt2ICAm+KId2Pp0rsPXFxOfs888089cl8aRnqYfFbOqMLtQCPHYQDX1cQDdt2S
wyL5NHJiEbVTwb+RtNXJDZQoX2uiRmXcYsPTDqasyvozhGrBrD4HdO4Y5ndtdx4DZhN98MqgiZ1F
10iNyco0hsjl4F+f57nKscbCKc80/k7u9GOIJSmXzCtFkRCSe8p8bo8WAGO9Gowua/frfbFiCAYD
FkY+HBB8EsvC4JuumSFtFrt1crEOsAbvF5FmL6uWKELavDEgNXoqx9ctTBaARPWezgaUhjg91NTD
YI+cK/ZOCOFLb8uokcMXQFCixNHCTGPUA9wfAInYGGg4Y1a3RF+Q7UjvrGvp0cFPgR70bHT1PcKd
FdZhfbNKFt+emilLDBgPsL0phOaTo3e8EMonUu7yrusxB/PgCusarRfEG0JjX7rSsig913c5T93v
kroznAF8VomX9RYoP+csTeaSvcEuRqY91Y4Vj9fFTb70rC9L4aco8dhO+XE9lqenuqplkpp34pXG
/6s2kERjwnUJ+eS3q7BYG8TpVR/YDvem7LhiQDOskxVvnhMLwikzCT11gX/mb02qPSa47SFHeyjk
oA56hAnVjJlXyMdSdXfkzT96mlslojekDwwuwDJg1NsPRZn+WO8hYVnyEMwdgpWg2SfNsg8HFCba
o0ZL4vwZE8UyTO6rkDbUAnyt5g2MPyUgBSqm6Ii2hDJD35nhVH4AHJmKPnhdKUYG2tYy7wsKpTm3
9Zvxvo44VIUpQeu/LOnb+NfDE3ozu+w9cfCILuejpqXeREAX+DMwXqrLL+LxPrJK3rNoQW6ZWOv8
G/d84cA9XvWTZM8D7rbsnFVf3xZtJlAFRX1o56OLHqBx6Rv0xbpk1PaDRqd02cKMLNvh7XZYVYW6
nsu0FYJTIX/VCsSVNuI51aF0cyBjwVAb+hRqTePkkATsowra11kMbJxz1eobi7HPxSOxF3e2FuLH
Ig8uYmfZurh5Nl8rYQCKPTPTethJJxl2H11nWDDKq3umRgqUxP9AC4NpdfXBSvfDjJaDbmcyra11
++qeBlTHevitV728Hfew/Wuao8TZyLn8ozFIOVJDrgpu9o/3BC8dnBy4rsMCabCJ1kfX6S3Q74hO
VMXeWfqks60vIZ3wfIxqkpMaEmQ90ho0Tlvra3MO49fV16JAZs0eCft3SE4NngBFa47bwrM/MG1l
KM59lTXg6SH+4rPB4EzgXsTv8WugDWlt9KpJb/iQgdG0uKjNaSHEJrHEt6X0BR0vzd/IxxK16GNH
bzMZCIm5LNZiBSXUva6JkgrTL/2O6mdLnY6OTCs6etv8h0lXrr1jetZuPK+41SDIyqvLwwrzmzSm
1q7uqj9jmT3oykkVlGjUtocyz1AV11w7jFXeTQsYBpN0eCU4tdrquxgR4AYAHb4uJDzbtfDvUNd1
zei1Lj3PITQV6Cc36FiucTcfgMX3nC6NHsP0f7J4Kpt5DGidQ7BcC4elzgcmbWa1bKk2CiQVdLtJ
tdPOF8BEjHe0wqHqhr8mAw8DG5OtPbGQVF9QRwF34+A8WhF4Ch2YqwW33jDt4JJhjIe1F2yM6bef
50d9ua9rYpFnPN2YH9Z5iG+i+i8DRkqUYGuZaaYhVH7vd9gggRirW+5ikRyGdXxhprmVwvB3GgNf
LQvCzDvQRz2uVgWWFsWnCyhv4yGWqqgh1/sndQIEHMC8m6okXqpTyU3XXm7APLRN1OMsi3jbZx0s
vuBtEX0LjfttBRNWHMPoF7zRJ/tlNcfoygW2bdHD9kQPNBUso2GU0kM7wSXF7tlJuXJIgDjizZsc
+lflsnWTsAnORFrd2H4tLgZIpP/OW+F5LykT8E1tqNM8cA3UNRu7GU3WoSlOo7Z5qYLmwRhdPEj8
5Vco/64q9VgU0Esi3vMRrCakSfXajNDontV8YitQ6LoiaYutJgYMdETA8O2WVE+akRgYMmUdcmLB
dp3hY1pdUmtkjlbv9PTdDEAfJ73VyfZ9YEnWyErVgMdY7UnQGQURpD/Iw19rAz2o/sVxxvdJzu7W
5vMp8NU/rh5LMeMSg6mtHJ3dLOeU9hzyraTBIHbjb9E256U0KQF9AiEDTfXVQD3ssp9LVv2yU5YI
pnPTViqTtQ7Klh1AzjAQ6WRi77YQuWTpX7PYXKDUuc+VZnyUcnoUna2Y12SPbggHq1Pw4CpNnmoT
inePuxJwdj+xtSSL726wJc42ApR0Z+I/u1IuBvxhN76X3HyKlK2IWI9j9TegsIWbg+qlDgju/Td1
VdWPSqDG8DpcgLqA4834YHKHQuwq/P1KHkp9uHRLQnva4yiKM2f5Y/aclcXQW9OvfMDHOOOUg+7D
sRnIelByt3on1zOx1Xkn8xmACI+DGvicGq65XwEUPmpBVfJ9NVfJCvFA4OSL3jcFHHSA+/GKQxUy
ct3C50yHAovbvE/K3834fV1C1/Wszj8yn6bA+X/cnddy48i2bX/l/gA6YBLuld7Ll0p6QVSVquF9
wn79GQn13urd994TcV7PQzFIimJRBJBmrTnHrNBSitfMj/dBTH3A6UcSCJrm6tJ73bHNf9dIljTy
6iGqf/de96Oq6at7CccsM1myxajq1qOLAdNKLy0Ux6WNt6BCWIxXxJ6vqb++q91dEfoHLx5WPUId
q3Ao8oT7er6YfaTwAC31GvTLO1H5Z00L9rmR/lygHLnGCJer0jQeglWjRB9h4D37khVYYLEC8xjO
VfXLBQqwaDqGOToNXvwdxSHFvXG1lDkrWj1r/IR7v3fjwwKGWpReQ72yQuaBRTigmn+pg4jWC9Pf
SJ5YGQVdsBJ1+nsBC8Gopb1UWsS6Wq9dIn4nbfaiAEZq2tTLBJNG2Xx4ZXtFRPmxtOtQ++2ntnqd
CVlhtysr2C6K20CVU2mGeonasqWzG6mLr5HlMxbN49IANlw6dhRoVsL372EB3gXI/baYMhhqQzTv
MnhS26dxZHkPxhF9qrKb9a4iWLE6zJXErxP51Ul9cz0X2u+lOGw6yk48EpYB6oUOCUJWm+NutCjh
i4aQEDYHKIjIVNXpz2Eq6nY94rf1cpLSGO3Xdu+sc4jcqhFP/AbqWfXtc3Kj66EBmcvqQpnworRK
uBcOy9pv2buV2i3Og+3s0dPMnBiKPmL7tCTvrkWYbQFoQqIb70eR7mXivBomQzJq05+RktRGRrP1
W5MWKesQq/EeSdQJT3FfvUrDqze0d9a+I29ozRDCK5SY2qWNComE308QuPGmar5EQoAO0Ch+qvI6
eUhE8eafQlapSGNLG7XrzA9bFMWmsz8ye8RRqHASamejqqMxM2DRwmOwRhdbIlu2jB+7yj6rpCAC
aUjSe3dTp1+jckYqYLE/E3Z9gtbJMFq4P9QFkeRI00x8NWoVvQjgiM1UfdP4rb5LGjYUufpDI7UC
kN2ddnCavNgGowclxGgfFn5XOjNdx94O3bzHDtCE3Ue7desgDYcPHnEtB9qumDBOm7Ss1hX0asN0
nlV1nOTKj0Jrfiiildoz0vh4wdNyqLP6XjFFyti+zBQ9KCKzZhwF3VP/CWzpd1yE+DAZyRnuGFfu
81l/XtiHmfr4vnYZdU3f1ike4lbR6CCJ5PvAQqbbnili/liqLMbIyBG1MxvR5qWkzo/xNEYGGFsb
9RVOc1rxkftHT4l5StL6aKAggmGrZWXFt0xfuuqLhFJtPJcrd1Z0PbUHW2pP1ChOFquXTOS/LFU/
Vd+yV83XvPJObkW7bnZ+5UONTQaJrp7/OSlanCs+zHh8UIeHyMd0F9HeZFtMM8DhPORoEFtQ0LOp
XdaHHFNRP2LhY0Knjad+DNaZiYAIhVqtrNTXvKyIVTl92V+PQN1pItP1UK+eoMOhFmfJvOwAJXgF
nMfpeVIDhZrB8RylpLStiFdEJFERODtpyrdJZdvStnbOfphdwzu+5De7ZeDVGocFN5wavolZLbU9
Vb6HdXnnkIK1qDznDsV1U3uPy0zSo/IBd6SzlKe/n1SsRDhF3xyAhfmcn0QQwmxjiOquadG9qbFm
mfuJcb9ZCI+26ETFtFMotk7FiZlh/GcABwO0ekzyCGzDuKi+y/JpsuznhSClFr2ONb9nhX/Ggafw
gxZRVWH4Km96G71VmvVRPYhdKkp701QcULWqWCYbzcMNOk07JJFeoJaqqqFg3lpgCSvR98ekGI7Y
pO6Q6H9rB8jtuOufi+ExyukkY4l4rk3TopGYMHSl78v6lvQ7jTiwVdza5FTWw2c1zjAoBtg2zkYz
tD5VkP9rQcTkmlp/E0ptQB3/B4j4/ndRtMSm/yjiH/8BI/78xX/BiMUf+D7IS/YIp9UR9Il/w4g9
/Q8brQaIacd0fNtSstC/aMTC/IOnHBRXMImJ9rTRCP6LRgyomJwdxzXQCCLd9cT/iEbM8hHt1t/F
qZ4rhGWppZxwiXHk/f7P30H67A7IBan0ifZA9TQkw7wN8uRJTPhS6ExWrePvQs2AAqOrkcrBDU5/
koU9Iqsis4mAdbNHnNk5fAJKPIPY04dosJiLcJuTPbFyITiwE+vHC0Teh8E3W6ZxWQHJxhpOZvE6
uuQ9K8UmoH+cd/yzwnAbWuMjC2jSyI3XIqBUFsTY2BA5qvdKox260JuZqeSJW53ZwT05twgDj02K
Dslu6X3jmz/EaF+3InOidVqIZNOqZDuRdt5+otG+btPw1bcy9pOa3Z0Q5eIDGZQ1v5UvSfTI0FLt
oXbsI5n0h9B03yLo63uDtevUhn8OrbNvLYPwuwkLKl2uiyBHhFb4qK20LDtlczShs6SOmPeZvlYY
2V07xjNbXdAuYVxQMk4YPYLOmJA1pdSWtDE9umbz02L8Q+5Yb0pLe3HcHsg5MYCMgCyH+sw75n0k
CBMzr26AUMlPvOSIg+iaWtdhpD6dUv0vIlSSVuEP68CZcYUI1zuOqRmtXYD8x9nUhy29tvg2RRN6
Y3ZV5CZc41DIs+H8VMi1C2Z5vLyWizEyA7sGCWzbgEDa077FRKMUfj31uZ2ldEAOpBF3quV6IokU
Kxwh9T2cb/RTtra3kviVXgRY3HEi3idMarImkDOWcw7vyG2fnbk696ixD37lHUgQSSmkodeWv5Bb
/GhGRTCenbvOd/M70pEqJV7FTKRTt5GtvM5Zph2zMrwj5cg9uHFk3mC6r8ZSvLlGLu+CsLqMlV+d
tR4NCrB70lQXAZq3t0pteg461f2hAJOkg38mxNSlcUSLN/Rg33YB6UUDlqbSdbdqtbSdCFrfFVKR
gPF8sXRnf+mFhGikjugPuWeOhy4jrsDDqLyvow/SkDaNQlLmeQsy2813NotR8pmw8I/ghRtKNTmQ
hkfp7aJBc4/J3G+gYHWXog1pShKysNOdzLioSCdCezhPgowvDhRzt3FEeN/14bwdRrMjPrdvIPy5
78QrpQd9ZHuZVU64BYFCtVPq30foRmt8cx6Lmvqqu/XHUAT8ytg++Q6ForAN3nNtuABoe0IpooLk
4qvwQrEaACxDnHG2uqnrFEms736TPbWz3m6Q18y0yRv64IDzGoJa9uXkXMsfgK6AVo5jsUKyRQxI
fqBk++Bja9CNmrWVaW7aKSfNLabENWi/PTiyK/rzbEns6WhQuXTr9GmCqbHNJdFSGLb+zLELzi3N
1WgOLM4X2oO6C680bC62J4sVrnhrXSiAzVS0Zz6s9cC3/DNOhlNZsGotGJC2men+rN1yX+Kju7PQ
+zZGQ3GErpbj2snG8XN5lumLnzaXIdD3yLPo+oMTeACyNvYf6QBQcB47iYPcW0exrpEeIfG+KNdF
0iVUxOY5IZ3SoLgO4JokK2pi5K54I7BpmqQO4W8e6RS5pC04UnvaTLX4aSFKOBk1NfqROMuBriCR
RIpxayJIdljQGC51nyLFF6uLeNgiFO5Spnd61/qmi0OMf8q1WdoPjRX2t2qM8oNpMxgZ4NqhZhxa
mkKUaPAd+sVLZrY+2uN6z4YzZTkXNYg+dcYH29+DNjchX82bOEjybe7V321vACKTWfW+RCpV69Zr
mVVUIqcu3nX9FB0Gi444QOGGVmf6rY97OBAqotUpwIb37XEiDHU9Anb/NtOi1Af5LG1nwrLphQdj
ZriY8+jc10AIHSu/m0zx4PYmCaDDtK7Cir5fMr1UGajQGHXf43eUFRRD0ZmxnTpOvWS/xy5kpF7i
jiqSxmJb7uknixzRCytSW6CWG9LkNk9AJbouLOEQodOTNmosviGfYo0/5dgpcxe3pH0wizzYazTN
Vn3DrrOVIqBfQ8XXGU6ag/rKtT9EbjwSAAMkJkg06iDGxnGwktdl/HOWVsFupHiVW4kaQUtg+1A/
TzaW0Wxk4HhH9Mid/lPvqepIK9prs2g3VWUcwhLZlh90R6SNDeSTWW2A0Fhaf0IpBOvGgDE1Pg4m
hDuzIZOd4QWEOtkIA2hBXIM5fTSx83O1m/46aCg1mPHVFkEOPabuDlrBdcxCZN/rlG3iItxUrZVs
5g7+5oRWwkIAiTlyVeUpWqzJ2ibyJvvgoW6CnciprVk+J1Hl7EvfeFPgo+3YThFOgA76vtkfpT5M
p8g0iG2hZjRk3pNeYh3KXXPe2ZIe1Kj3x9nzzB2IP6biTFCO23jcJ02J7zh0yn2dsvBwgvChMeZj
YUZbYtIexmw+lgmn3FR0WBWC+L3XbfsasttKYCUBZekQjWUUwusxBwRt3XK/IMMgnddkPlgUB1wO
MzIUcOnDLw9ROe2avZkEP8LJffEn1X6om21oo+nWUUil9fQr1QBySCtkbzajY/LFRobprwGTTecg
vqvt13jyftlRjr67Ab+s7YdU3htieA37eQK92+JRvzAoBJR4/bN0kjuFzJZFouEwvaI0aViSW9c6
TJ1jnDHJur3cFowF2ITxkbZy2sqAXRqrjX1WBUdEVHaDijfUBopQU/uTnl4eR0xETnRCjXwxqprl
iAh3nZmEl1xad2Xff0unvF/FoD9DycklLetaBlG4T2hwr/UEAhmghqZz01XD6LZ2S3cfG+0L5nRw
QFP6YY61txs16w6z/sucNCUFg9RY+zatlBEiVCinPSf31ouoKQD24Lh3rFdqBAxZ9lgAbWDP+KGB
iE/zAvx44OxDv1Owkmfcswm9WXdPPXPrRAMKlIizT5BcysamYm1VWWAecpvaY+ck7KeT/qR7xQsE
2sE6MLOHYEiN/LTcDNKmBgA8jXK+ZMIleZVrk3pSEA7jieywv98szzngMT9/wAnAktPpUwbwjJLq
v28826tgsHHJauGOnlV5Suy0PBGvTN1ueczFmR17+uTEv7anQNMbFUKUKUhRtAriEh5R9ZSnnUDc
hg9t0VG2YSVPy03aOn/dW35gV4OzWf4Q3MteCoxBAe1wg8POQ+U7kbTaCgPgkXreUzfLveVmeUXb
1b/shCX211PLveU9Pt/z6+1g0jNLVlNaHZP655xAKKKaGqITPGJmWxChtygsbIuNYixIgOIF7jzp
ezJrji5K/5QqNJ/Nmwvufv4X6jHoN9I4mbPWX4y+JndBGy64vuXJr5t/PLe84z+eoziL2NHCaqFw
f/+vX/UCRUxKZlxRJQM5VV6ir0VVnxp1E4L8P6Fdd/Gfqsd0Qb5l1eRvB3VEvw5rQtLUKdNLju1y
mDNqwdTV1YtgqXzLSWXZFstzkInLQyt81cf865xY7v3jDZsUlo9DU5n6bVGRw/qvG4r81clUN8tz
7MKVVh2u5fIRlrei2cfnWN7w824YOK9mWkJ1/Tfqcbn3yZLMJOxAaXUffRtzzmSRsZmHgavVwaBO
bZKWh1Nmx9BoExvkAqWHz8OG+4ID83l/+e4Th9G8tGWw+YRmkrhbnioFwlzufYE1B4l7L9eP5iww
6esKi/l5N1QUT/rX+BYw7zWufF0uo+UGtTdHoVJXVIFmGXcumxrMyzZaTi4dUBrtCd4WF5F6uNzT
1UPRJ7VOb4e7fp+gitTlNihc52BV5Zvme90ZbBoKJJ6Z0ra552mCwqrm2TZORcNQYsrpva2DfTrN
46PRXsTUpI+00vZ2E3ynq5+dXI2c5ZqlNJWnutlVbpBsY3kawPw8F6Vl71IvfygQpVKBLpJ9VE5M
l51FlJyBq4Ca7rQtZ7XyMClACxt8adSxQIO+lRxaSm4miKRD3xFFnwLKNmbXOtmJfqu7zNj4seVh
RsHzYNCTROmgwTzr4nXrtIAOOwsFcU+Yownrbg97lrWLy9a6Arx7UmTW0Q6rO90eNw5V8nM39m+9
WcS0EzK5icKm3SaZaW1qxBsnPOB/coU/Cyb6Y+OzL9O0GDSpTuR6DuNrQ3MjItnoXrY6A5jjhGAB
JnH1PYJzmBVWUdjHN9NiRWg05Hki9CqJFTXB5c3Q3lhRcPrRfMpPgzrnpr5halnufj35j9csP/Vj
Briv15Wt8warv8K44l+Xn2W1g7Z2uTvTi9mVo3kflJxpmKNRWqub5eHnDduStZ+lzPMdrvyE7Qyq
VuqkR8gAACrQj/gdICqHKxA1IN70ud8tb0ToWvX5lk2KWTZt5vHojPdfPwuKAvqIlg6r5blabfH1
iWRd9Yuduvl6i6+HRWtTJKTLt2ljktVYvUbZYQrbbarorxWOQ55Td79uMi9pYRsNxySrS06ogpbi
cv57HddIBo6VLajx+dzXD5Z7y43T+ANdhQLyX1e4p68fhOn0w2wTnYGEy2m5qdpKwOlhzq/U97V8
L0nlYqYMxLmKdY6hcMQl0wwc3+pILccBBQM/WI5riLR2Qu7GcUeVVJx0y341LNT/ja5BEVU3E6K9
kxlF4bpvZg/0PZTYLudPa2xwqUNSmQePhZOt8L2sywEBq3t+xSH+x3PCNGj2oYPJ6IqjVzL4Mwo1
/frD8ienzbl2nTjZBvNDmWNUINJKCSXn44A0Tw3CiD+5UffILUD6ow2H0DKZGZxq2tu9eWDjGm4b
Lg0YhcSVE03IZ5kXinCpPtvyAZtBmLDBCHBf/vcRiMaurCyoNlqNzVprwTO+TwlYwwFyfFXp5j5Q
E6TpxM1OeN6Dpd61VQNsA51enpfHwM9KugMBTMwEXgFCPTunfxzO00lkDcjH9LdUbOHlJvlk6KoZ
QV/IuqGC7Pp6dsIuVXzetBimyb/h6zbUGbb83vLTbqH3ZgvJF7Mq80CHenITKdTv316l3ujrfyRP
5q/3/f8+5y204a93WO4tv/f13NfDr7f5+nhfzyUKghwoHHLrJt+Cr3deXuwuBOXPz/71O5GCLc/0
v7+e+nyJZoJndmwpV51yds0K3lwpjHPVpHdmxvVeTi6ASaZetvhcykRmlyeKV1F5EIoNvTxZzuPL
ICXI6CRxDjNKTlfhpEsFlhaNZWBQVKfMcuYu58nXDe3KWxPE5q6Zk0rfDg+JQlh7LjDrWGGtBwW4
nhfWdaGw11LNw1XiMpkY6vMsH0Jv+qfBdIqd501b+kYE1GoYdtyicjeeV+Guy434xJ+AtVCerLyO
j5FoEnetDfh3AFCCTcTSY2QScw9T9koqH8/yHsziNAKH2ZakPGaMSziEYpn/SYZe/b88mJBCPbbo
/yaYMP4VxeGP4j96AZ+/9FcvwDP/EIZJiZEQY9uj+IT1/a9gQl//Q+geXB72POTGCoeC/796Ad4f
hufDj3GwXjNsGnyKv3oBwqC5YOsE9gm2kOS22v+jXoD6T/7eCjA9iyFZWGg2PGQB+j8zP2tkorLO
WuOsBcaTbOqSikJvn9Tapxz8nyOn4AnzbbRxM6lvS1MBEOopOvuzcVsedUbpnfLMf5hA3jwAL/1e
l/NwXh7ZqMNXmhHlOygbvwQEF1zKD6WmiUtUNIjFjApcaRHEJ3Nwtt0U5Wd2xjYE55KZLu8AKdm5
cbDqolbh3m8E1Tl4BvrHFrfYndkU1kuQzLS5Rr1lae2Nx3LIWRSJ+5bSwyNrxXjnOAFmDVaW0arp
8gAg5HiwI7O9E6Z0YFjvczMMHwy76zcTpQbqCi1KTJjFPzAPHvKxH3ZW1OubaTSKJ4RBETYQD/+I
EovLKKAY71riYeb6Rzvh3PeBqT3lif3DItLwYexFc45tjQ9d/3LKcHhyczHsZ3gcmwTmt2LwvxP9
UK39Dlyim9g9eYuEgwkTg6YZaaj8yHSY6AU85WFFcoXnX0BzRqssSnO4rCiqOHyUGGj33DzqYhsj
aNGnGUl08UR/p0Q2DZy8oyG1/kZlYlcBavo9GR1C+aH1n7wZUyFrzH2PemPVpol+V5oBO1Kl1I/7
NGW0afuLI50nB6Hw3gQmBcHIKO6Kks0ent7LKKdD2cakL7TjqVDyuM6GzFHy8hvWwF4Lm/sYKe5s
aDE5ehhRTFAXa/66o+6Fzj111uAc2eGDN+jpNXeB3wTonm1ApZNjyhtpK+NWswhG0VgsPvgZxSw7
Sa6R1N6zaSZ+Wvr1mXwoVBb1tzCX5dnoEYtFekXyGv0Q20VcO/WpR5A5RUOTGsax98L24JkUMWga
r+GMGPetPw5rwHW4OwG/rybrDq/ucPrbAHH/2WT7jyxQGor/ecEJrjOPIQGqtm2b/7zgWOIPWdDM
zXlwXBzuLF2xSfUXGADlCs3XtdW76Ghb8ZOEW33EPPgmgP9uIkwV+JuQk/z3n8dE8fB/fSKhk4Iq
bBucsM9IwM//FqutxZlVaV0Znv0wGo5ZmkMHsyttnVXDY5fm4qj3bF7amlAer3Pec0PXHgIy2BtI
PbVvNa9I+GlR1MZWZrl3D8lohrsRhO+DGC4O5jY698Oby3HDdpKEz/4v9n7TRiBfPy+RI9hoEaxA
xNoDDwq2SWuvkPdo61655MsyujoZlEUWmzvZ8YuhQ8RFqPYl+IoGXCJ2h7IOEZO0u/nOnaBidwRx
T5NL1ASUmKK6MzLh4Cm24q1uEKyZNOF4E/pREj/2U+tntNSB5u4daPWNmJPnsCONyojcsxuAx/N0
inRpalhHYTjXVDPCq2Ow6TOV4oyaj7zmTfFkThq6vXB69BoYe43+LTUTcSHU7OSYmrifm2AfBQbV
dirgYC77jWT1+6yvcVAUa4EqAQTY8DhWZnKIJADwMIEaJ6LxaGgurrDhz5xAnj1kwRejcbi42YGu
odIRbe5HN1C4XMauXp7DMLkgQ/W3Vv6W5zLcxkMBGS7z5Ubmxg/fa3GVF7OzT7vu1QWDtkHjkB6T
oSYgys+OGjt+AuBoH0UyglnWzltimc7QCjWaXiX1mNTqHwoYo61ZHPlI5QHNcLP1UrIIkhYuLtvp
ywixf4vnLWZvQRE6cY2VafQfWGAgHyalRlzpvDaMUGzNnFKFrrnAeZKSnmB28Ny2PUept2l7Gxuc
jRaqk80b2b76HoQQgrvQcfaCjTaBEzPRYezL4Pfzpom6RhpbO8w6mpM2mF5hfqC/mxKooIJ1vZz8
8lwLP9+MrQnXEmNt5lf+Vra4V0QkxNmcp2f+prvZDZ6EAzE/EXF/xXkF/ZKEqwxb120xniitj+t7
+kFGEru0L4DJL6A+81tfT6RjcXVQXg/cndugamtksjZLXwKi1w+lZ/kXO3AfIFCmu2SwKMZklOnr
wPcuuBnvGsPXVtJ7qW3OgcyfEmSUwQ/bRywW+iEuFCPaQ3h32FI+aZ0W4KB26yvB6qsu99NHTJCR
I0sYZ6W/98e+2hRWAzu6wxo/inpbVujApDE+esijXTZK+FkwME0hzE4xFkdNYVjGyn6yRkPcIYir
jNk6tpb5S6tpxo4zQMKUFp4l3G+omfKVZhXQXAWllKQsL1OzqXDjo7Ab74lvpHdODlyVNNomMHWf
Ek78DeWQte4doO5MxWSUJZgXXNLKVu3UWzBYq10pDeh6bd4RfxkXe0F/d8IWga8U/Xhe4PPDuLyp
x8Z+AigCZ15r4QdkD6xJ2m1h6IL6Sh2CDBv9rdeWL2E//YTd3ByEFd4njU/2XY0GK26mxzEuVCJO
9u5ritepRh6YrO9EBmAYjTRzbdvNt77wX1qE2RSu5nw/Fpj0BvU9lI191hNtRI4O/SebYQiSctN9
byhZrW3jXupw3zVjxKbaAeQeLRLX0O1tE8c8dIMeX8oIm2mEHmGPeeEXO1ZC437ls1myZsg3HTId
YRt/DnHOudhi4WujD9I0wM2qi7EIgvvIaQ7wzGMYd5QlujhaL2NclaL/b7C/somyLtXYy/Mk40M2
1oiADOR5YmgwcA/JAcmqQ3lm3+jyvcrLetN4xL3Oin8JuoTqGd0LX7EiE3XlmmI6TfTAt9WA7TUY
ip2dP9qB5UJzhlY5j/ZNDoWL6p0X51aMUj0qb67bnCryFQ5N6zaHvuluuNKrBxBd5N7PzaWaaF3X
wB62TBwONgP5G117e6M8BeK0IzQXu3PQGN69r4f+PbsgWJHhoFyXCDN7q7tM3abms6Fhzq2TUzvv
GFDgcmOjfnQm7SyqqT1nIUvYMo6O0q9QauSwO1HO45lz/Ocgs5xDUeU7K5vdS12CNIhN/PJasinC
wrzi8hWE9UbaZoi0iCgatlXerJ+LdLB3U+f+OQxcfxHm4o3wYv3cF9ZvBMfJAWIRQm4D3bgDwWdn
D7yCVUmAvouwF0QHeDa78CP10+KhTmEVgrx8I44pOTVW9wArSZ4LBpNbk9nmOcahRpqhNC7sHo6Z
GG06cIR8ttLf4vSqdjSKbmVxA2WTHFuC76wciGxmBioyEbalEGIH/OqHphqAwrHoZc5ueO+G/pV+
PQuyzGkvGCJUw1syGd0VSDjIUTbxqUNB29edAHWtYnmKfCq3pVHdBj2qrx7wCTw1w49O4gipJRdh
r8i6WCAnkvQkOCPD33k9DR+bb2ytk127awNJkd+LmCAE6rbaomOnaVyMQqvto9s0uNGSGucvKruL
lgwPC1N2eTSkWksyYYV6dsZCLJlinzIzOtjQiQ61rfCnZEf1Kv6KcwycXM9YbhCeAZkjeAipr+j6
3vK84BUKFNwjEh53ctTvdJ3sizmB7Dnb3o+MRKptPymQwMS2pG8lf3coXqbmvQp8uS3VABurobYL
sRo6M/ZPn0vpaHTTdyufo4vpBT01WQOAlWkyp7fwHIllOUQNUqEoepTS+w2oszynpmY8tz02V59V
U8aSlnVL82EkeOY917hVlvHMx0kORRr/HrH03PeOfbTocqCXdPI9Nf0Xsm2cfSykUrAGcj/U0O57
ddjjAZ/APIzf0qEjdG4V6qgJEJv7N1lrx3Kq74SVUiK2qkMU0dvjXBV0tR7wwN2QNjMZzMavUOE2
U6/eW5G51bjIuAg3fNBxO6kvd0qSXeYW2iNTl3AmQkUa/V5n2D2Iuc3Ac9CeaSIyDiB2vYEtpV4X
Ow9zVBePVGKYAcdObMscQFNWkaVg++NjrNPVMhIGCyvDPpJqjolQvdmZfmi9tK5J0hjII7+U9zkd
GtIHgcFGpUKNqZuu0D/KJOHlWsQGrAmncyQBW/b5OeloPky8A6WQ/thR+l/jUA4Yh/lLDmM9wp1p
C8RGjg2Ia9lANrE7P2JtimMbADyy0mMVzwDY57nbxKwG6ZwEsDqgCm+DKB8PqFUgBnlmeOgDeZc1
uLUrCkhgTpXWt0J8lE+OPBAc/TsIHB9GK9ntPUb6lRNG4ojoYV6NID78uKvelrMSydB03xMPiCXy
zq/q6j7CvkSSFDHPqD5+RuyQADWB6cMhi5LCZ+Vdiamiq1G/muzulKsYIEprVycvLo11XzjiB5+M
jydRdYes6YFopASw95O5HjPa/LM1nFw19OPaKbZhV0EpMtNj6Q8O29BqE41DwLxlleeysIjRKSoi
4qJSnelou7T8Z0Ckww35V4d199ag3NBJtbZSluZt7zxaGgVbT8vOoeb/IpNePwF4/i3i8idbXHEm
+MM9IE+FSu1526SCpDc2CSSxdHB2Psr392HGPA3RbB0igmSS41LmeWffSIgwDjo7pPGKTm53/jY0
j1bfG5e+M38aE6ucUPhra0J53lUgzUBpkHwT+9aGYjfV/ggxG0ZDZlwPq1OJPRizmZkR/uQ9BAKZ
shhQerdtH1zsd+VHug2F8WhRiKBgXmOcKUKkOd4xQ6T2zS7jcR0UcNTnxrXuxvHdlNnWeigx4Rwm
kBx7Whs3gDD0T7QDBIBmNRl5vaN9DDR+CKzTL+Tn+o0oD+AMfu1sCoex3ezmI4V6pgyHgKfcg70h
zSfpEVna1cr5M7gXiy9rywbfBMMT0gNJiobCcmLsWyH+5KgQUVmlxiZXAvqwOYoZnyoAX2tltm15
ROvw0NUUYePSwQ4nYYY56irwnZkiAwOAn9c/g7SFbdJhGGuFezbSZLrJQ48d75oN2PGwyloHnSB0
aNfmtSSl6cwH+xGQ7PdgB2aO6xqNTm7a+lVnzU1uG2vrUNzLEtNy3DbR1q65vK08Ft9Y5T5RM+3R
TB7HQt5YA6QXj/QtXng3GRZpT/DC7nUKOYaLobiKKTNFRUJ4eFGx/89I72mq82BDHcn98WzXwr4a
qY3WSa3mCjNw11ESXrPA1Xe2w85BaygeSNbu21y3cAtPrX/RUwx6iWeclxviiRrAQndBZOiEHpjz
tiNhy3NL/UBmm7MHg/aR0j07DT3/hcnaCoiY9jgUXXkeGiSCEOnKK+RaCl+IxFkrULzxG3fNhsI4
auXUn5tSeKTupiXjlBOd4zGJz8u92sg3AfGkJ19I0glKQOqRV9bEzHFioYO5i2M9eaQ+WdzZXc4O
jYGADByyHkyeQzvV/bCCJL3nWknpiEUNMBg2j5WZ7tzQrO7qdAgugSlxIvXGyFoUxt+ZpX56Ljwm
u4Z+1drQ5+CEAdMHswZblCV68gvvtsAMVeSPFECNgzF1Bu1YLVyXwzquc3cniuAt6CShQZG6sgoi
YkRHpBpuwHjbu/W4Fo2pPQ9p8cpKt9vH6YSkKa+PJafkOoNcuK2reLoz8hkRTxbExDCBEUupPaAj
Th/JIiHu2VKR1jicgYcYZw/W/t2gil7aaN36EdE86PRwH3dh/BzC5D0Vks+ixXr0zCg9E0gdflwG
EbtPeu26T1FNOptmFDQUJxv6vSvNPdN48lASQxFDmDvrZcZOpWFsnFB+2Ub9Xs70cWPbRsDv9OVe
i3PzvvOCp54d+w4NOBy0qNOgi5faEffkcfmjcbfuyhCqy9SYVwuB43U5V6RhHNkNPwyshe+rKpuR
+FCErHA4ndGfBRsRmB+B06NpNrwMolt/NwfbiRDSe3ZfoBrT9mQkY7OKQaaxXnaTDcVAlsEtzp36
ZXab+dJQDbg2mvMYuKzSapvkoVLTcSH44lJfpfxNWxWUz8CwhA9CUtwzmXibPNk3LL1o5MXuubSD
Zj35x872wytuIDzMeXpxzWREHIIFdSQNCQePJFEk5E8yYjibfsmRar32uWBBcWjI7D20zXxz3Bbh
ZxYM13zuAgLl6/imtUg+MuL5rpaeVBu9RTVdzEOOJCyGuNUHjxBhvUuK2OqQMaAz2+og+eb/ouzM
duRGsi37RQRImnGw++jzGOExaYgXQkpJxnmev74XPYHurFB1ChcFOEKqKrkHnTSzc87ea1s/8wxN
cDOkENMiyqS0t4x9gBAwjxUAurFF8WZPISK21iNpkBdZ2O0eScUL40Hv3C+olz4bu8P9AAKd8TTr
muluM1onsYjE59k6FvDjkMmbKZNmklY5pYgsRpgxDz9LlT+PXnUeSFrEk1p806IpOD2gabLZoUgM
8fF360ND0wOTh0CB5ND7MeORdMO5Z7gvnOoQxA9dkzSfFCE5dWleO2tQb3l2tV2E1I4V64cst6yr
Y0Q7E/LBgS0DQSIBHOgZG/8GkiHmvOs/dZ6aN8qbk4uasXb6kThXdflYh05xHqvmiygxQflqIIUH
t24wankEQ3qSTvEaZHi4l0KyaDLqxi770vo0dO6J5kZWHHzZ5tDD+fWbZcLIxP5b1Mw/i9Cvd6r5
bGDPmV3XOwoRXQNtEkDlc9zJ0nFG0OPO+7nAtj6lHRM9hFe6UVu+ZAImx/5YIuW+FEb/RAIROked
fwkjY+Dkqci/osTL0jU+Tet1zHuHawyFlK5GjYATgsN8ys+NM9BTiKnVZWXTbwq4abPFRC9pZ3eM
anYsNA0OdZvHS7b6LCOgGB7krj11nL3zy5QKMDW2HSflt7iGum+5xAcXwgRHBhCnKfOGDg3ptPfv
n6PbtAkMYF+uLD8bfZvvfXumFEp7pJxuzblZfCLFrX2csvShpwt6UURZ4PWzL3PKeAFnlNyWaSOu
U+7vYKuRs6RySVFBI7NO0M03VlNesMuuEcGEj+G0HRIMh1xHaDW1Od6anAfdwNkQ1G67wfn2i0li
dW1YmZrOBwpNp3Pfa0NvQnNwTtmYb8n3ig/0ksCVDCyEaAVZKhHgdnVebwwnJ7jexxXZBzQqy0i8
kqM8rUdy7jexgYtddyRcaR/lsx3uKRMG6CkZnbokrg/RxIebUDLj/z41Qc5V0HQxOelEp62wwFoP
aM39xJwfIE4+w5Cr6efpT06IDzTFxLkSBt29tgCKIJvgRxL3pPLQLCrNrD4A7kSz4lQjuVu0uQgP
TPFqx6gaaFlQZNAZ/uXlVkUoojZeIN3vXEhcfzdTUA5+YezxjFSk3859irafPJqYNPD15ObxKfvk
hnTDcfAPqHE5Wkm3+IEsF8mS3UNIobrIDVAjTtVCFQjLg5pNqgEvN8lUDmKOWNZtAjq/cTP4vZxm
9ulI1sTdMOJK+jv037ttVmGU6EpylA33PRmgfjYF685ge/kTTuidLp0TJy+5A2vZw+DCGHBvBcWW
zLdQPzGtfwvbfnhXrfNasHLMBIE8xcEVf2D+ZGLQBF8I1A0MH2WmVX717UHSyswHYtKsaNP3EC4i
+7UtLXXUso3OY9eQUjgQTcd9iqOAHZIu6L1zL7ivPVlVD6KNnhuXQlvN2a1oKXNVgbQ8jAL1CfLW
Q53M1A5ByQJaD8a5KzBD3jsSnWANRyBmAgdcpM8pxOmB+RceuThq3INnopzx5UjHey5x0ngqOvRS
wGDtOfixfNHjcsMXWHaLnpdsMY1GdOWKLnxpJhzQwwD2zbFKWGPLixN5V8LM2/390BLa4xMoN2On
Uk+fbW6d1oIITteozXaLbI7P7VfnuIyQt9oKRY5yk6PDHw1lZxdyyTN8/cYnFx/Kqq2RuVhqMB+K
Su26kKW6ba2nxAIC1ohfvtEKgmP6d6HR7RocjzZh5eHjaKHMp432zrRJb8EgyXUGLXtpbMjfU6kX
Dea7aWiE+EWJVQEAx1MzRJ/Z/7+j3FYvmAehD7WVt5GcKA8JwvI1XZsUkw2+eYxMYG/ypX2k7H3J
3BQJGR+09nrxOZzbvxKy4VaciqyTHbsaMUM27sekG8C85aSkdUDoWqthH3ezrawJGo7HInudzQw9
jJ8dW2MBKo4d89+AESu4A+eNI9Chx/u4Hfoe+3NqBte4q+nP2BFhFSTldsqfX5uFHhcrxgbK64Gq
ev6tjbP3mniz0Dft10r+aHzT3XjaM2+oiy9qiNJdZUfZLiFkYC0HumBibt9cJw92oi5pdliDOFt2
8YZimF9A4OJoOtylepy/oCVrtsL5IorEZUsdMBUFGU5/xH+U4hxQVJ/tM4aBJ5NY3Zi+prDNjVu0
jCOZ0l5mJW+I1RfuCmkgQxX8IhyacpCu28XvyUBhKf2Sl/azRp/DULuEhDewsfAVGfuojJobmAWO
KM6Fp8O6xpHRbXB74LrNOdXOEfbRFNqSBmrwPGqFu7s39Q5kCuChcUIlGodfjHbSe8xhGlVPSvRZ
Q1B1n3okpy6rJCasgpRoDNIjGvKvZZf6ZxUQL3//b9kzmYuip4xlfnGNAqMxw8d1OVNPyAVKK6bH
LqNIizv0hs50wyXVH7UR2tc+DdlOpuHGcxjtedTXjMXMtfSd7i0Iv4Hqa9e2Fchj4NM0oSaqN4yw
yqt0JvrUirM8cXN4vYMm/uwUP6ZQx8zaCprgsCNZI6rwrLuwYu/PxvOIfbswKv+J8o0mLCPAuZ66
rZvN8pq7LTEtQUzYXWzwNHqmtxlrED3AUBjZTCxcc8yBpKqbxyHLxMW0fqEY+3usncSc8FXSvQZt
VL/4w2fTtW9uFzHaZBnZTJH/V5+2dL8jmKNhLdqX0YXdSTPnZkzzj6HL22dNCnTrq40jKzIQ5ztV
O/41slBt6kp8y23z1dUu9hNTJbvNKIlrm5QBoERPet2O4lE20a5dooqiWD/GTvci8VDEFB/bvsP+
objNXdf4EehGbkLDShgJU0pUDjW50VxbaluuZbOzjINpugj8Gh6f0LTO1Deg4wxitAqYej6S2r1H
8F7QP3lJ3CIBiPkkffbDMi3N7GG9jFJcaya6EI/SxsrM99bgaM7w3cf4N/HQRz3jAyPN6Il35YqC
JErLd6OM4JAzI99JIm5KlKTuUF3MLAmuYeiq6/0nYk8uSTOoY+uOROmIVPQH9B1fBu2/ARPD5CIW
0EMVakb7vNx/ur8YBI6fets4oLjWDzrPQngx4Y9KiAS+QVqFD2UwHMlDmxCoLH+HaD98GBqQE61k
n2DaGgNyc60tnDsAtQsQ4+H+gukWjwR6nL//Lpgna1e3TEg8OcYPpvbjB47+81Hr7JaMefzw//7+
/pNlIsKe+xoXBmasyKCdQvx8fHLc4oIRmAqNUGRkoSyxlTctZ8hk3YK0xpw3mjv+fW+t+y49CBrC
m4qsbXosiXlSSr4TE8/TY5HsgB73gMp0IWznxcaesadYisMvvMV5a/iFhRcvGF4SWpMXSNlER6ln
HEgajEoUH2xWhKCl30cv/pZxZdcGi2Djpw9RTodMBO77QOVFEE70Vpjlr3yIPokhPFD5n+gntwwl
JornilZOO4l9LSLa77U8WyOjlUyQdFm0Jw/hb9gOP/L8q+v23yyGf52urcNQ7W2rXhNP9Tm1HMZq
YbOrtXtRE81iajtObS4OkDDXzw1z1MQB1qMVnpyZztkKKk3jKdhxLjoNQ/Wr0AnXRWJ+y0eFzem9
s757zIuopCTGjxGGdAV+0ep1tlVxgjkfUJXsXQBaXUruV+xk6ExsnHY9ePJifJQ1kFLpfp3Rt02e
nxEAnCGp8L2nFNsGW3H94CAGpmzt+mCF9yMnOTdjHA3rNwjKkMMqnejQ6Z4CWuLAJzG/hmn3YGCg
HsPPwik9dCucD2IOjUYr6eO16QWeXL1oGL7mUEZM3Iksu6T1zuma1rGz8hv+TTNdqsLmkBgTBIXi
e9o7EH0dUWz6GXKZEbjr2NvyORycZAlhqdNtVN8JXcLyBMWdgzRMN2W51npQCW2bHVMrzsMZ+Ai7
I3GAeR5FjvgxD8Eb57wlYMB5UYgGozn6gRfR9ZbnojZDgtTwLcjS+2uOKgkYOkn3oT88p2XyQJ7B
E7PjimhCkFtmMlY7tw7OtvB4CjTFmfSxGywKgKpyXn3GRMprafGExJt7ofNTJT+SzmNq2gBBjBqc
cvSOI0Dc7iHTYtqIIEegneMlHppiSxbuif/1y9BXDYDs6mzHk1o1eVNTd8mX0MZfBxDV3JbgZ9ij
gRE59We7SPajM0QEG1Q/Hc8kO8ve2Qn8USLBj6zwNOPDHfJfvgEY6ttsrp7tmmjIbHZ2PoGAe2F4
T8obmChojGp9uLC0CA+izvxhjeLW1XQfSeDaiDxst6bTIryKfnqwyfwm6jYMK5FJj/GmU43G8UfM
VuDVe9vJHxsaPMIdXab0mb9rE/OdoeRXrmtUPorR4AZ3uamK1uc43zKg74wtU2v2mII2SomxPdUD
p3qD7ydAEkHMPdgN0oCOYdscqDmJXNAOQ5iSpj0JJjDgSVwwinQ3TPGtcZeaNHEsYGdKbeigseHY
xZCsRFO/uKiqV02/y+Ghb/uoYG6ILTGHZLKZM4RJKdvhoPELx6BcypGtQnvVRddRsq2gjiY2zSY8
P1nlWhs0ddsIedM2RsJvGclT4cdyHTjpvJ4NtfUixjpTZ0gWQsCzbk5/S1nigXEoOFprhqTrEss4
KPN7m4INh/cOAL4mryUwibArf0xxgSuppGk/kx6LP+mtAAWeZvRSaqvWJFvFL51VkT+9A0P4F+p6
pivTN5RN3xJWtJVHvMIqRFCTNrW7w+b7XuEN3dHBwEEoPnWDFa6816yz2t2c7wLbHw+e116LjFFt
4NKIk1NGanWxcZbzphyc9hi5Pbw6DvGmPyR7ojNrJC/roQ19Lk/zMg1EUogcJSUROgja+VJd093J
JjlS2H2O4+S7FeLXcViM83raqmgI98TxvE7jGeLiV5uVaNMyjtr5o3w2adeHPs1l7NkHGSVfoKGH
W12S8FboTx1PXaxsSC/kAhMOO79nKvvp9U0JPfkc9P5Rl/XXzCXhYBY9o4b5UtSC1mlo04yo4QVk
LamLRn+zGgDQsRFEV5PvIgvidpPC4qL4KC70S3+gDnjXRT8c3db/1c/qZ+Cw4VapsRtq3/xbMfzX
+D/6Z/Hf5HK/i9M8T/AfS3kEZyr/QwxRVWQCHkoJFI8Ia9yXn0u3bGE7IL0KB4AltgBRAy8QCFIX
4KwYQf0b14RCf9MBF9rKBDoMaQHhXnM6+nftnPWBo2H70vMcB12vi8jXkwqaxz+VczKYQy9klnCK
G18c6wZth6siKJeh3NKip5+f4mQRYK3paBFOAyScnIg1CWTzxrA4lw1zQImSWRdoOObenp7/8AE/
BGvdPyC+PVgkKA1t0/wg7evDwu0apYOTpMzTiMM5TeThLpkjY1/xwYESDVh0AyaOd549cQfCFsXD
v3+M3zTGXCbPNC2+R0v4Sn74Di3ZEZiD9PCEmoYhxYzTGCt2kTnvhcuhM12+zDJETFKk6R/kjcs/
/Q/SCRfAB9/FN+ML00Isvdxe/9A2Vlp5Jepg9ySWkXTDuDCOIn/rDMB45oXgr6H/oJABhfDvv7O9
fPcf3tkCCwPKUeGsdnzzP9/Z8ou4gDfkMIKKqkdkX6d2MPDCEojc6mg/gZiorWZ8zWf/V+HNcFHk
bbqf9jIIwEtkXTamEPVUT/8tH8FbzN05jev+6jjFt8zlEI/W4U/yVOH8/rFh1pi+ZwvJLfNRngqd
QbaKk/FJdDX9FWM+DYuCoGDosEmE7G/CguBR1wcEenIWFcmhc3pBgFujAO3hFTXUzgTbYmc7A6xo
EV03E16x+qlsy/bcmSU5kuj3PGHsmRsjIp9/ZIPf7YcmZuDAaGKVIbi4lHaIVs5z17SiY9QTsCEY
TcP+s63Xf/+mfr87fTB23CWm59kMGT98UUUuK5Mr7Z46+sYA1okgMEW1rfruSyM4CUY1DWDLiz/X
bmLu/v29f1/deG/YPoqaxLF/C1lLAxscB9XjyTIB3M5js0OkSQA5vh1vaZv++7v9vlz5jqcs33Fc
pVi2PjyHbovdCbWke4ps4+dQlG9ovFf37n5iZb/GMvj57+9nL8vLh2cA+pEwhY+0GMvCh0ubVPhQ
YNo7SxC9RxhCjI8fnE5DAHTRLc2OZUQQgWRda+O5LOscmZdgty18moDLeLSqPUk6dgmZZ1GTlSom
RJaqagg2RuEAzmLBmlvtPOqGHFSDTu4ffoPfF1DfdVi+uGBS8NOHS5aDtZjgb0rM2AZmmoL2fYzV
1Op8fRo9NR4sy/giGIS5io+LoKrD3T7SY1vkiIOPQqTM901Apk8qJ8U4w72StPDJjkr9OudvgVPN
fzO3/r875n+5nZWtFsSBKdjvP15zZQ8RHErHPtFqoMHvMO1wfIhtKACPVlBA5F2MDrTCdWae//1q
3UNNP3zf3MmeK2hAexII1n+ueR7NW947s0/3eJcqx9Zq+Sh3+jo5W4JpPmnk09VqfRz/ccusa9HU
wp8eV2j8+j/c7dZyd/32adgALGnCnnDEh0/Tm1EuQuVaJ2jHrFeLegiQjL2+cf+F+7mEKeDxwHE+
NDyj+MOT/TE/kZ1H4dJxENR5DGx+X1aYdflmHpqn0jS/0hOELxyK6Yvj7zORPs8RI2jhQGPLiPyB
QRlrtMiaIUnovnuRfQjwXX6vLe8wd4Xz2AsYFXodWXW5wUZmrbUbEw/O4PJxlNZtXpIzykCecLha
56Sv+pPjzER+9+a+dXJ31YaM3Eo0tQ860tD05maFYcTZZRXw+2Zy1TYqUrWJZfbci/bQVSo/R/v7
0uBMwPoDVjByGVDNWpMO4XHbSL8ajumqttjLrPw9NvWzPfvNLlYMCgcrOOh27XOjbCJPjxcd2+5+
GEFb6NK4WKKf3kd4DnBS1oORJc+1wcGNQ+2l6YeZuZhi2NlQUcWdCTbX730iFNIXaBy3rsEA24e5
9Yfb5b9s2MrECGWDigLERuLSf968eUT1OBG2etKD9M9zgk08zL7HYeM/9a15JrDzXCcTmoHYWgAd
DonPcf4K68M5mnPNcJkWrK7QFdtdulfWQJ8ALSPDkrI+dpXz5oAkXeFQsP/wwRcw3If7XJkeqyzH
Y0XU8P1O/McZR6c9shXOgJjekYk6aExmY/rVae18z7L63TemE9R/75rMc4D1KWUmnXc3TKTg9Uu2
UyQ0Gecv1qzIvARptKb7LFAP1uOaYac4Jrqgrxh/0kyrtj1Tvr3EO79qS2YNDWMtS30R8YC83jIy
eRYpk3wXmfqJeLXb/WTVUvdfoHHnkoVRjTY4pogeMrPls8zE00jI4iat/6oDRM+bMY2YFLJkHio6
ePUwqZ3x7osSU0oGLxMdFr8fp3vBFX7MAtgvNW6wQ9Gi83Ls4esflrTf7TrKZI9mFbEED7H9YQsz
qybEes4WlvoHRbPnARRVhVsU/RP4HbHSbTbRiGMkmBQSBEIFV3oMEUUkqtT7OvnD6m79tqW6EAB5
bLAQwe2THz9PFTUMLutpPvH1DkcPpJgPp2wszPohknQS2qekzYu1V6J7HM1yF84o1XOPwVsUFs2l
i6xw84dLtKyj/7HO8pF8rIPwXBW75ccDlD/baLJpHmL0jgQyU3dFj56BIfMGzOq0Z4gzZMppTlf6
/RO5fOCBzN4+C8sTfwhStn477y+fBa2xZYrl8Op8WPMz3DllA1vm5GgYQJwR8mPTVvuIMSCQGr60
wLaRvjL33LSuYW28js9mDOWjTlKoZVV2Y64f8P/p5Kai2qWYjOIzWd3vf7hov+9OLgeKpSjB3ESB
8LE0S0UYjW7pQZeqbWI5auxImTYvqGMB5TJ2PNCAHVhimuAxCNTBUPuq4NFWURZejOhZzEDgB895
C3UNiK2PulVd+9mFyN5ruBsR+j6XgJHWLHcPrWrJE7Td7MzEEsPRQAx7xzJcJE25mWDvbOdCfQ1y
yPcz8k8oUMHOMNsMnVWZK9AQCMKdWNJcXITVYRVku953UBa6zV6g1JeN5xydSoykcGXetrUrMhww
C52dkNY2yrSd7Hxv3zXpoiLzcqi7LCsdp9TdDKNtA0BteuSZzulKDid6owHyRgCoBQCE8ygYC99f
ynZqd0T9yf29ACkY6KF+Fe1lxi2JOyR3H2fC1Db9Nus8+82aOM5jsX/L7PJr2lDiYqzfGrK1jjg4
f9UmepBeQCWg93LVodOu3a5Tj/dFNKZpeDb9/mWquq9mMeONMLYDSqtLZBnPjU2GpiZPMPOkvury
MwP/GM8BTEW3ng73SjoK6l9jjoI9Vj1Xg51gnc9ki1hpxB6XBZBknPEPZ47fb37HotLHb6wcQQLB
Um38YyOIchwyqLmaU5SQBprU6/sZuhyIuhViZ1QMEIbpf//0OxaPvfQgMPDAfjxvttq0234kYsyH
wbQDUX9Nu16dCctI4UK70Wb2xb5towWP5oP9BNpz1ys4netf/v2hsj8UOJJjuufb7ISYwRzzt2cq
x/oB0MKRjKaN18ojeImHiC3YoWGL7HePfUMe3TCAxAX1ZPFrzB53olN46lOcGLuwHhiV+cM1ivLv
HERoHNsG6F1zPRoZZyfFKH8OnwTjP2JjI6BrRb1zkmZbjKP9p5WevOH/XFgBdNqucF3B72IDYHaW
vekf36dMmVRKRNuncKyijW+E1mnOHPMEd5W+9v3PWBZJ+VxekjxdN+UUHQeynk5xixN6df/RD5A8
wd7K0t0kjE/jmMyn+0vEKR6J+8jBs3Y2978iupfmIa0LQM3tfLKhiVcVkacCIRxDkEoQ8YCB4rGb
jnU1M0yJ4UNFTmxkq7Ac/++PJsoUAkmYeiz8jziEWeC4za9MTcYpAqXA/t50hKs0RNuTixquRNAj
W0rBGkgnOcTQ0099LIMTEExym2EwZKNP1vHy44RZiIHEKV9e7j+pJqKgNHOTV9zJHFaF+QRpCLNM
Hb+0gcQtHVT6QC2aHkZX7m3fRGYzhi9Vx6bFKoZirnrN2gyhMcRpRlYzqUBvYaYdgJTY2ZgloBc3
3Ghl1+Hr3Zn5t/0KvSCWO0CMzogfqJsYy5SprG5G9M1q61MAiOFhliS8tHU07gQ2LbLlC33IgoT0
arQkNsON59jqrdc87DYQKUE9BQA/05QBqzXJ+qzwBAE7549T5vsXLxMbes/BrpTW7n48m4byJmNY
MqVOfAJ02vDQYhS7f0pm4Nec2fuxi8AHmh7JF21ikymbcDdQvjCZRyK0cVOjvRii6C4x4ieKC7B7
vS1BZ7X0mtq8vwVBZb7G2lR7oouQ3KjgBc//mmRQfiOjEuxLTWlsQtgwqP3kVec6faxiBLNFggLL
HVz3eLfrsG0ZK4Ip4YjVPWKKNsfePmGXx6114B6E55SDycHZmu+hBVMvNJTTytHFrmn+wjt7aMVg
vQ4yESD7tIEHlJb8VDgEqOTWonZyLk6C8kzjo9i3iFz3OLesVdRSP6mqYfYYuK8IxsiIQl0DERQ/
ZNIV2C0jg/mP/kSP6BGrFW0osuh8oFpHO5MHTbGPRp1oMhLnTlM0wHZbJXllfckz55PMsy8+mROb
sAvxleKKP9pdvTN6zyGPyMLKp4uja2LxL0NcfXVvf0Y4y9k5T+V2qCWoznA78KZxV483PuaqdbHH
/92hNBNkh379XICcHTCSPd+NqdMiyx0r9Wqj72IIQy/T4eh3ycfusbDmbp0bcb71B+RVfRp9Rglb
kU3DbXR3FwcobG/EVWJ8idzorzr8ZurZ3SuigfdDiL5vMlN7ncdhga2Vch2XAffrbD/NKGNeBzTi
qyRKQ8RJ/DGtuitGHovV1nTRjdBd8LoBUUsoxhu50QxB+hh+dORDxarMi3KM/CB6fM9xinlxxPC3
lbDmcWEH4hm9AG8/1y+klHkb04H3aBDhIJe4kpidd+0njDyLo5zc8gUyg16XddUxPJHpWsxMWPN0
0R9hvd20PPkmllMEBOlB6kIhGiKzr5GTRmxrIoGswwvNkvAoY1ahxuSBIEvB2NUiaTYgdMxNzwDr
6tok55FfflbQS6/cCkvuhUChh7PgPOyn5GeZIBVF21dezChalCkYTlKElReVP1GptBdavemWBqRa
V5DYdn5B1nNqFBpcUMMp09XVK+fadeHn8okTE5YV1VzztrMelDBiPBHPGHdIbqg71pimmdNN3yoa
KnIczvz+4cmFLh2Z/niLnXy6oaAKuQPmVT941Y5YTv9m6MZ6LHmYKspZMLVJfIrwwS8N3OHUV8Yl
XgCrmiFZZ34pypGeXD68JjZ5MQNm+k1b6kcExP5LkvzFxsCEtRH+qc2oeqgkK21j20TMK/ctJos+
6BFC3dRoNa+05a2dWU1iTV5BehpTfYa5OSWRh7Wk/ZZOeb2PIICvdZl0mxpZ0rko/OfGHB0u6bew
00eFT+aUKERwE+L3XcRYGya4pVdO3WdvWfLWNYLgLFufI9Tkh74vT0wZ47PhsMVBPCOwNC/RNXqS
Y2XJkvJsJJq0F/QfVqEeixak8Fib9T5I4ieZ0+prSx78oszlgp2uEN3MwzHKcvOop+yNLZ+FCo0q
V9uk0aeaDkMS+rY1Z2KFBYm4kZRh8F53JK5ponmWaWpcoiKSPvhFpNPRqlN7oyp5mk3nQcXiV6Ld
zSRC5rE2U5rAGZ1thGoq18y7Ec4W5ynjuFwFGzeX70E12YQPOvau9R3OzWnyiOqeryEuzU0D6YEJ
8IDzy9jrFKMAbrH5gZEkjTZzVhsLN/EuxLa8xRVDXMVc4ZVQVnKuzavdmeKBsgWtGnyax6EWOPmR
taJNssXWp2e/H9t6U3i2f0FA120LpwgJp8rMPdf10LcpQWpVMh4dUeE5X/5phsLR2lpoLUh3QIR7
48vAKrT1WEKhItcvla3jtdDdiHjiJh3hvFQslZnX5Ld5KvL90Ldww2sXw0kPCB4oO5FXgWltuZLx
1vEg2RJHslhGoksbDajy5jH+ZqpPbvIgo8776sLbaJwqxa9FNko8Dv0LKjUY33SMiyRizBI63zLP
RVUYp+FRGS1xpIa8ZrmctnVf3ygpycqoDn6v5iP0ZclRisJo/IGcA/dh1jx5HskWsG+dg+y8hzTR
DzY97ke7mb5Osgw2qU4vdmOqg11n5noWSG2J/ozXnR6sPUe0bQc9+9BgniCT1ozoxVF1hDJaE9Eu
Vm3Th1TN7jFLKmtTVPLlPpbpWpEcXYIw+Nz5u4C6j/vTvbR5dZaL2HrUAphNciliWR/tBBBhG2iM
1n1LjK8axoPgXaysHM5uXuwjHVoXp3fPs5/+qNpYPQTIggQNnn0717dqJHWNzFOCeYO5O0VWsAnn
c05+3AP6MiTFsjSOTJ6BvJi12iZcjghIA60gCAJT/FwoP7w62CdIefUvVe1u/FmQexEM3+7O8paU
Lp/0YcKsmkvlk1fnKAgyqm3X92FIWwpj1fVEfBCmSKhjG2/HiB5RQSN6yzwfTas5HJO4JHQ3s55K
uiNx95fp7EBSPsk6UMcITckqDErA1SaGe1j1S8on1vdhsTDiEMUnXAsGdeF3pMXjoWzFDUVrvpni
ukQE0AUnijx08lij11bl15cAe+Y+sp1vUSDE1ZmbxagUH20z/RKMg9wxDyVEMcO84OH1icy8Pdee
+6LScp3I2DgFS1yHW1CBJuXwkovGPHdSbxiiTut2kjnN4uZgYfslc6x4prf3mk22eU5n9CoDKdFp
lDqMt/t+O3kifEBOshtm7M0ASryL1bULEbSPTvQfrS2mjPREWzCjYHZurhF9YhmvTyQumI8zm7FA
3noUfsgC0iaEDzvqkdaJGyGgjJgIIrBk7Fc1/Tvdv/LJfboDTnTijbf7ORTR9C5VIrxw3hcs40i6
jYpYCIMnnyybmWRcT6Mp7Lg5Z7mRsu2OiDyajRZ+/2So4Wjia76SqNqghHegDJFJs89D7zE2Zb03
shTTzIzwDmYBQpUm+u71yXwchw7HqsqeaythQ8uMF1PLck9OpGK5jxGfOANm8Cg4qrEqn/MZUIIF
J5idUx+Ckvca++RzL5qXKhs/udYQPNMtQg9VJvZjj8ma9hCAmSkmKD0GB3poEqoWvE1Y8/r5TB7Y
/GiTC7Oqs8F4n0T6iBOpg6z2KwhB8KGt+kY9bGxquyUCneloNdMFbRPrWCc55xvJvUFwRIGp5diU
mI56txkuAn/owa3879ABbJxj56plSjYHU3ZKCoLdpKMExg3oTn+LgBvgBIhHGadiLlq51TSc4Pi8
VY69DVWZP6HGLo5RCI++DbsnX2Tet4EHTM3Ygrq0yU8aceRzSUZdzWpyjLSP/XjsYgzqwbJnUGqN
WXiK5Re3MjgPEpMyrcqmtDYtkrVTUy7AuWy66WoudlLOwRc3RG0zgoYmJeyme8kzFzfiwZvZlWuk
31MUAvMU8lE5Ix6QQaSXCS+1ilL16gs8jsj7rl0FinKY6ienKZunvkcR2RNstl7qh/t9O6AJXw81
DJemQ/nbefcMkdp6iDuhPrH7qK0zoYfH6LObSoAEPfpY+LRdvVHDdJwN6jwq7E9SDfJsZCYGS9PO
93wzn8c6d5jRsdoGsbkuCT88EmapnxakTFkvGQfJKAE0ifEla4EWDEl/cFOM3bQN/ZfU/xrMDgAU
S70M4Ff+5orwWNdko0ds68u4oLOxPXG3YV4sAsaIOeCWRpJvuaS50zhDc5WPx8wENe3XEkRN34/g
APpt0XEeSCsB4CJN5r1KB+gGxH5d2Gom+BA2AqQy/0UrQ22ZqthwZrNubdjjdDQtXBEB6WW7GJHe
VRRih5gnOWcMm46t117sEXLyyJDFd+rb/+HuPHZcV9Yl/Sr9AjygZ3IqUd6USuVrQixLb5IuST79
/ah9Lm73AXrQ08bGFpYrL6WJP+IL3h3m35S+kynL6l3nY9UY9U7bNdPU7apQfymZAZwmBOmHvDW3
8a9yYIbrk3xdFYDyz0SsWZpN95UR/Ksqp2ujkeqyOcFNZZuSeHQIirZxs68asp7GTstpfugWlhHY
4vckIYMj2xy89ZJqIqrfPtVyaHdl5JOzMsSJhWTYka8WWxPxK0j69gcNYhZIsmFmmoBzZzVEyxpW
0usO2t+IHG4GLp3wuTCvDMvGr5wyw3TaFnkOsnccN26osLdHdcl9q2yvquuyo9GFx6LLq5OQFPV1
Utvl0Uiiw2YKVlnMwx6IpA7/7AbbFjD3zF8nSFBXmDjb0mmbZyvlIBmmzc8p9ulWDvFliWSgLpHS
6Mxk7uImYx4ASOlOQ9RZxyJxEMwqimo4DidnpzjV4RxdRhnTJDxAhW8YlWABB3PiMmR1Yr6HJS6q
NboFcbNRHXqvcfdJOF4jDJf70TT/es3kXApdnB+tW61NJkVCK93H2DIDXbO+bRzHG5cbBZemYV4P
fP/2XvOuBEuDabGt90rdHyAozkY6L3xQzpDZHpgJrObGNaSuZ5Bxc9Gc/lXiWly3XVNsakEBYiaT
fjNEBrUFxTZU1XhWzngU3CGONQiwHmfdBsdvBlXLbU5eaj4ZSrR37uc8PZeAbJFc6Vc9isy3n8jl
nqqeukNAWdEN/T4YUl9uvCjSg87DVjlpsTw3su7XeSOfjLqfPvotnvJVrUfNU4sR3Sa15g1ze/V6
5xQNMT958BC0rVXfquEfPqKHjprLYOzLp4yoUGBEuC8lqYoVbe3vsrdeB2LIxIwonXbstZeGYMJg
EAEhbn4WWkwGLTflRfExD75y3rXK/+asspK2yHfEajnmImrsaD4nQJOnF9kWFBZwy2xKaMYL44dC
F+tQesa2NRi9zg57l76olv6QX6UZc+Dt85fQ+mMA4yIeLgFsz85el5X5IcIfUBR/RiOZGdtTNAWY
OflIg2v/aFpiQ8zSCMK2i7Yk2/YR6ZhsttoN4O1DG/vxheTgb7vnIOchDKxcQzqrsCMRhGGatJr5
mllIYobRu7/ntVt+a7MVXSoKVudCGK9+7lLD6X5ZgzM8mUl+aHQvP6WyuEcNFy/bsuG+hOOzmmz6
Uj0t29B0AxE7qcUh6cxT20fTplWW82MwEmejTc7BzUpKCabpzFO+ctvxwJzKDLSEjPHjBFexuhoJ
04sE1zFfkh/kLhBGbyjxlHTRbta9v7GBHkUqk6B3jy1A0TazanGsxh7310qx7Pit9dnyXF/F0dQd
rHkYSVZp5cbXpw3LRLJNOnUyJ0aggyGv/4AgFwMZ8KcxSEPdIuCAKjGmdh7QvWttw4nn5tDjMy4r
4iwZYiV1W767xCtbjIO4fXdC2lqA/61eU7jbcXIOXQIz6YXUGDXO4VyC3iEiNM/jH88FzjfrqY8i
OMZLVnBZ0NvfdZo0e1giRM+H+ae2g8tD4se/KrNXR1eZaj1a8RA88F1QBWAn0byzi8yuPioTsfZh
mmRQnB1dxMtV5gB0cSJ6vb0GFZZrnShp+rEVx24/5zrFFuQO+HlLguWrbsg2ZlSVR6pZfvSdm1w4
ystV4y7Uec5Nh7jqnlXnWwer9dhSJqqsEU1R8pY/05vpbNAZGFhOOWwjNXwpu+m2qsup3M5ctE/P
ow5TKC564xJR6RRGm7jV948dv+8gSVTVsG24bUmLXBjPSWKoQO1GmpM+3dY8JDapZ0+/EqKFml4f
ypGR2QRwCOjKGrjpeMPi6a28hkmpTstJb1qHkEW2F257mnX9eRaZcVUNgJC+0UhsK8Vrh4uoWC47
eRf+bBTUBNH0PJslkA3htFSG+io92qC/1rNwd/kyTNTJ5nGNotTWrOSO+Yl1qIkHrWaIGftwJlhl
hPKbvyP8YvbUySTGuVXyaqrRPWgTAXC09Bv1XU9riC0ualGNOkXS5ZBmlDO1Ri0C021fagp/7nmT
2ofC7pASteLWXF3l2M9OFp0bUf3SRS429WDLncCcgFABYh3F13iVbFWHkqlH1VQ3GkHXwOZI84Vs
CATMD1iap3uSg7fIJrH4N5JLes+lcE5uD9ie5ePmuRO4ACWjNeTzcUUxmnvmJDpMT2jIgUW79CqF
dvqMZ5UhnaQ2ynFVy6sxm54sUm4Eh2vo6LW0njXBYmubrdiHQGZo9STRyF3ZYRSxPHMlVBiivv0O
+CmALqeMGIS39tLyCqOhVjFduqa3zYyefU0zkav9xP1S02/aSyDX1SFXTHPMr3pT/Aj98rt3EE2m
/LUtTPPNHGbSpvgfwXrUJ9MZfnPnjwNCUwUzizl+YrcKbNcszy2gki0tdtR7DeTFsVHeG8fZzCyc
LxWL0RSLo8OhaRuP9s9aTsk7foNPQfU5mN/mj4PeGWVvohTWue/1+GKzIBt4ys5mz/hAILfs6Q39
o5IqJtqQM7mire09DL+4Eb0WKEb3KsqsIImzp67PdSYZybSd45iAqUqyPQf6syqR0zVaJV+aWufl
000OGW9Jt3aoHJB3aFKxG7XPZLzeTY5AF6s+a2ai74wSMO5xirOeaZCkk6hvA5k18kssUYRQ1eOT
lJX+rIzykzxdfZuq9m/ZQyMzVZrvMjrOPmaqqpGBZ+1aTWQ/MjXbW5Or177tfbonLK29RuOth4JU
7bw8DCwvxRSMxLaGQMJa5S6gAocey3ODe/pINSAC4GQeZyIy5HmwyR5wciJ0+dTRxWb5otLxI6y0
cRuD0D1TAH+yFmnEnYaB0zaXuaJqpis+uulqspQF2jii6vbTW9ZH9m2YeMcrm09NSsVpN+8YQvdy
eImJbO7dQefFsfx2qsP+hfIU2831p7yKd5VXGW9RrDaeqRdfDdOVXQ6mYtvQivTmyeLAwT8YXNLu
qw2Ic1xfOoQaUJE0ftfTlwJ68h77xMCFLzbU1zl5R7XwjI3ML5yD10Gf4hYv3O5UxTQ1+3xsEiDZ
ahlJp+QdwNf17mZ3578/f27DaliRf+c/9usNXssdvJCTczVv4jX/cH+jBptU4amVsgj4Q3JhbBQ8
KjqCZG0T0dn4rMLQAaY9eGPK0cRTol7wsQOnT5sA1+zODjab6+b6dSVZtvohVsY6XI2bcWNunaM8
JLfkNryLT+sv2BtOvXQFkUpeoKpcwFgD7rLb9A6jj01WbMXPkXHVXj/kp+mmbuZr+9VgWidnQibK
g/20RrgO24AkmNZte7VDyye9ihOEBIl+jSca5506fo37etsCRCMtxaCyr0W9B4Q47MK0t4niN/46
tSbaNlR5JXZXXUUff6mqGHmhuhvm1tbPjIMA1eYIpIR1PVrsqnOeDepHVQMD6EetukxY7m690t/n
qNy2asg/+EWKM6mKOGMm+QdK8tppsCBkTizJltv2hzW4KGYpx820PFkEPko+iZePZuOuyNhM2xvF
3iQyj7cMcFX4cvOeyVXKmn4gp53k8fEgbcpsJLjPf37rxSk6Yk3qJzWhyntLF1Eo2+b4+O3jV1nL
U6MvirPBOO3I5OusUb+Jcrt9MOr/A1n/P79tlvad2RmCVFjlsXqU+cSP5hiDedl2zMX98Tdz6FKL
7jQoxI92otQ6ewwIt4+/fHQfyKXtYPkMlDK1/+3P69JDhCODUyo6JB4P0dJ5FC5tE//zZ49fgbVZ
ln327JzUsrF8zLZkvw7nUM7rx1fiJDQr2Mx015FRE8PpaQdpo2o3dXnTnvTa7HcVeLfZoaPk8T7b
pbfk8av/+LNUAnAymrxZMyd9m0sq+hrPJMjUxkkXsKFBhFrqGB59BC2xzrxM5x0+RpOlx4xJCDGo
fnQL/M/D488ir8mR9KrTo2Tg8cA8Fu008TMeR3cEd6NhkbB0Vv3BSaBs0ZH+T0OIYrz/j3fw/9uC
Xss1cGj/34H8V+oN4v+1/tFUeVL++D+w/P+86X9X9Dr/sh3T9QBeO5j+3cUq828sv7D/ZZkGhiyE
EGx/toXL5t9Yfsv9F6Z5JFtc1ZbJm/FW/13Ra/2Lfwq037Sg88O0sv5fsPyW8Z9uVNs3iF9YPiYe
U2Bm8/7D++ERsmSbbxfN2LF37li/OWIKd4uzAshAT4mEFz9HqTqWBSNbvYuMwKp16172FIdk0JKO
NIiwd5buvdZQwebWLLfJrJVnNeH1ZPt1YNXjAq+HG6GwbcTq9VKhzK3yRBXntq/rD6u5MBRaZxjK
v8OefnjKZTmHdmV9IrS3sOTaadUlhvcsfUAgkxMWLx4jPCZZZJK5j96FqQHtNg3zBAHP57rQgXOV
0HjMWDpbJEW2fgY3v2AkXGJhaHzmUCbt0iW7N4bFbjAm9ak3DZfUZPxKEB6RlJ1NzX68Swu3+gC9
Mq5YDoeDlVfHESvG2zi5KI/aVF/6bu7eWhgWq6runIB9wF25ukE9HZP6wsl3ObXfp3asrtPM7Rtv
0CDkD4JoYGyyjNv5SD/SIsLA0onBHKGtq83DRQ246MOv0Qs8Nw7kXAxnvzgPJGBPLTmZkG/Wu86Q
7HF1T/35tXILa6M5lLW6rv1HU1y9Kz6cDsoqwATv0QOE/1kOQRnX8Z5ZI+B1mJqe+aIwrFPSW2xL
3Wi3mt0CEavOVPP67/opfdZ9p7wxOPsMVUGL+ZgzCEBQgBwGCsTn6BUN7E5tydpcYq8YjJs9DveH
x63o03HlFnm8oxRpxtqmCWYJNXzGrqL3smuob506YR5bD4hWT5vIO9edwE7m8qYJWB+2NKp9bf/m
dST3WYpJwptc/SlBIwzCynptMy1sNh6l8iJun4RZwAxzwvrg1wPalWOOu9rsxq3DD2cL8Xxn69Ow
dZkdHR5sqQhHFjIpd2cthSHeZUzoNWb1J0Npf6tW/1lrNFhPCG7Pusa4F+HFMEvA2r1fH0be6Roq
nLXpdDc6QkrkGprQUDhYibbVwpSRliswIAy+dbNqUMfgP9p1aOXfmBiyc708eHN3gsiZ7OOyr096
lvO8h66MPnDEwFMdPf8+5555EclIPNSiz63FthMkdvqSJUypeWYdBb0EgUqnowDjf0ssvDBSuM+j
hX5uxEDV3VYmWKEaEvJ1mSMyJOGGcmE0ZntivBwVRVBonkdlFfMUe1Fxq8TjGAE+pKum93IytWBY
ZFkvmSXdTcvPlMtxSjHGzmSrWVkTTEWv56JRp/3qVY1lfyKf8dOianZxcZE/dbt1ScoywEXMyQxp
8zHqmea7SrqTlLV38/SiBBu9fPmTGa9KC2Fq1OQcdLYAvrA8WWvcagEgP3u5gmbkkTMBeDb70Cmi
uUEDenEjBjTLmMyMxHushSjYCjROC5dpwB/zCR9p5zVtiQVDOBdeOx8OSTlWLvpvjXx+nkcT+ZoC
h6nhGl2Sy9/SVh1vYpooAqenZbLvaPsGlAKtSh/mlT6hTIZ5xgttcYg2VU2vRQ5oE1OgvKS0sKZN
+W3bEjcfnrejLvGTvmkgGDumxpfKxDcEN00c/D7dwB3rjrFIpsDx5/dypFXAQ0nHP0AruhppqZz9
T+Fz1ppLD6OGU3wZYRhUrh1updCqryQFYY7PoJdWfaGlory6/jje68TAZ+vV8dmbqKySIu7WuNE9
BDWHsS763VPnNeaznelPpuzKJ6G853mGQNlUTJIo0Biu0idHIqT3Uw3xRlYOWV/s+oqWaFHUYlOC
eknTw4TdbtUbWXIYPA+hAGLBJm8SbgUx0XIyYek+rbWfcPjVSxqaT1XukOG3+guhZY7MeVNt2IcA
4jbWczn1H/rEym/80b3YfKp59m9iPdGvrQ+8rhSgnKNx6HeRP5PzghsWJAOGvobaPFt6P6IFDGWF
U3i1G+PYZJYKyJ+pfZ9q3UrBgTm7hWZuJ93xt+6cbgsPr8UM2vI7dZT9RHrwbdItVGG3f6vo6TZD
2yJEhPJhEIzRu/5vmvg9LmazX2VtFZ+dkuyJplOKXGQgqaXIPvPEoPly1E4ijIMhy7PXZvpVD7gb
Y1O8pZr2WXj9qa7hJM5L32pmwhs3Y3JrIP7mTVEsOhaQjqsZF8doosV8VtP3rJffE1oGpMAiBq0g
oWg5pb+G3ktTZQKC3ecZH3Sh39CMfaCb5zckB/9dRtJZQGc3SqHqdZ+J+CWdmNyoKblTcyx3ZcP/
NMleitgCpwzv0aj9gWYGsNeJLD9DiFNrohw0N2Yxd1zCZ8CxtXQ3hHUPsGFJUMYmtYQA/PocUm7Z
gnpyF/+LgNCiG97SVUDRtjM4eLRk3cEc6MROzC632bEAjlLqKhAxyINmQmZRmm9fKKf8NjFEGINr
vsFiH49JSiApKUBM2a5zt3kORWrBrBnDsQupe8a04uzYqevAzDU/UNL8a07Tj6LPjPfJOOmQ9t+n
XN05GP2Yy7hcS5CrGwLMMPwxWK06vW/Ps9Q2dSZ+xDaTTqwun/XC3bUI2MulBdKvs4tpG0Adma5G
HhP5WAh2xdRjDC4bHQw9e2LfQ/DMwVvhlWamGtttcfPzHEiv+cOUuvOcKd045Nhez2ZmJdtUslPH
1NGsmPVg0O96AipGXL1WSTov6qTY9Cb6YYEOvc9hO54a00rp3I4obM6mox4SIuHlDtBc/XLze87l
5QTPK911hmBWLDPjnuVR4HUYqC1JJw9y4xFiIRc76+kxoe2669jWUAnh9jbAPw4Yz7i6V9ppGEOC
UzFp98estPXDk88CdK5Cq19TFpSBmW3d81BiFZPQKVIgISsvz//IWXIq0Mp43atnWfDMfhikIr1/
6VrNeW0MLCQd3huweVDakNE1r+rORfqdM7E8iG763ehOtSn9sNvEnQHQSaSXceaq1rUN8w/kxnI3
6VUPxjkPd/ycV0MWFdTDuMzsdKpBIQOt3czUr3Qi12su2SWlIgs3B1vXRkRfwo8wyckKCc8CInsA
+0wKGQ7TUIn+aXB7Do+pOoeTNPahCgFeYAIPbCEFahwjEtep/mCsDCmQNBh1dBChbJtkiBLNzdK0
D1XFzcmWL4yNqpd09zhGZBB/KKi6p9A0ca/JDOx0X34OhH9GljZtvhlO9uvf8x70MNApF8G5MKC9
vAE3Smu253+Vzl2LbfVkh/YPXHj9rpj3ugBsohtp+0xXz2rsmPmLHLIZN5izHq06Oy9P+TD9tRzM
FPh1PDxgM5uCl0C3TroIemWRnZYIS5+EiAgGNRpdk3a3gqPWiMNxE6X9jTNrcS74Lq5dj/CfbcPD
AJmdoTTFAJRxpW5zz31HOmwplYSaz6RxXpte5oDN0btTRup5sCpkoBzD8iSmNxsb184yqbfQmmTf
SeozKLN5evhJy4bpeA2ide54zWOeW7tY8NP+iHu0+fRkzXsIagpdaaQqN1aknn3sVIeMFs8+rfZ6
Rqejb0z6keBqteQUZcpoioPMHDT0OAO4HsZ7YdfvsY3ztHdqfJMFe2c93zODeUoST5cqadCwx/FW
ReW6txLj0I62ddBoAKFIbQgsoPWbRlVUE7QkueO8BGPElhtqVnLOSgA8yVRXVDh49hUYC8wxHK87
bl2L156mBBlr3rYVc7VOlx2lzYaPYpHXH4chPl8CliOaHVkbgDD1cgswn+YI35Ca/TM4XYXTAs5M
Y9Yv3hguac4k3VKp/kzHUnrh7wmqCjrlswrwUmZSv4UqvNC2aECwmcA/DmXKUyMOm6jiW2JKjCSp
f9JV8Z1WHUk4xKsz9QLyMJQ6dGeNQKUDSbLkTrTxvaneCKwhTO4Acvdjmq5cpjbpQpFn8uy8NBYo
3YcnTme3xDhBhe7aqNTd8oEn4FvCqYRhLkH/49OqV3NRT7sy1JgH0QES+RqvXZbj2NW7A/ziioFL
3TMsTf1tj3jNEUNSgDr7B/piNMQcztQa4qdIQMbiLsGXptnkiyxz73XiUvqkMXjPzFz1YSPI92B7
+B4WodPhHrByF2ewPf71BAOP1mdPRSr9RWKOAaxVDyuvZqaVZrG2Lm2SQlELoP4B+SZF2QRs98Na
asUxRzk2oyldJ21nXqvaSOcVs5dwb2lMX9gxJcOa9JMRVrQJoWmxxbIM8KPbtPl76sr5qZ1NJ+hm
0RyQp9czdDtuUErt3cawA9OMrr4qy1ejLj/9hhPwokFFHBgDpg5REE5jfLJHPCS6i42h05kFgwfj
csVON3Jh0fPa20M0fp1b4G9JBt/f8VyI+v4oAu+ldklSmDV1Z5hnCzZwppiDS8re07Rhl6fTx8MW
FHYwfPM2VBAoeFo2JmVjyhqORZZdsHh8JASlefqBTRellZzqcvpqi2X+vww/0ip0t6IlKAKvhB8o
7BkIjvZq8In3ZP3cbgfhXhxTK48OHDR+4pW3zd00OtojoHDTlhi9nN+GaAbSDWW4riK4CmWSw8+K
QsW+ivkA/z/JA/pAlgt3IkBqA+F8IanOd3ww/lacXzZDGqcbyoh/TU7NjzvH9MAc/YxRu1iMM3xx
hRT7HsvaWVe81JKCOYea6HFvpKcHdUb+IsuoBKviwtpOMJvWcSP2LczePcaHmKyy7u2zGk08W6q+
jKS6aLZ1dD1OK3YS4ri3+2hJ1f/C9rMOGbIzB4xMXMlds8c+b7TRLs7Y7jvW7W1oyx+uM/1q50PH
vXOP/9a/1EMGpKos/QsO0wNxi3bfjClDxcW6ZJijy89wUifAT1zLOxbhuoUMZs7hZQyHb26u/IN8
COkrpmPbG1z43053Y05XJmrHLt49hQzLqFABkitrvi+IVjsg19ac++dZDVibXV6LDoSyrd5A/tcj
uEQLnhkAK7ZKCcNqhA5YQgE8P1DKEA0tfiJzvku8Wq5B+63YPco7LIeD5ZjUR+SCDp6OvIUrAL+K
oj005XWsTPtsKi8/JFRjIPqXJHQNr8XgPM30evhsfg9+NIihZKfZjAmztlBUPkIr1ZcqG38MuiIO
32Oj3QEOybZR6veBYXHaqShXXvszVM4CxyUsLW4E3a7Hg00Ah5Yfkcw1BsrF4wsXZ20sW+DYmOSb
/fTNbbrxTMRlHKZsP0/NbSq6CXI0HuM0bF8ZRhYtXgov9p0L945d2pXiRjvM/eFzTP33bOTQpbvC
PfRRWHEmKlhUMRYE0OjkR0XvhgEhju1y3slwsUi3ivWlMYe9xzWzKKnZ02bxDITOuFXie2h7Lqyq
utUGTZktzuiKnFegsR0cSO5hJbFPNunx/VROal2Y7rjNoMYFuNlx36jkMBmXnuvwJcnUZ95p7bsU
M4JB+bOjzfjFzpNPWMGQsMP4+7FjpbQyhMjnGwNe1raatbcBIWYGR/0SZ6wvVmNdsiW1G9OGtWOR
Mw8sKxzZn62oy99ji66IyQuUxaCKKVpHSgd2ajKYT0qH6Fm1IcEanuTMjjAhUEJP1aJvGK8zyRAu
IjrVIDyp2auv5vLVjpqlc2u2k4NP8HJnMd04JNOOcoJ2gzt62quwc1Z2xHFOpiZakxH9dWdQePi1
9jqjw/vIEdCc7gw16i/IoIHoUrQjC4+/GHO0KZssapn+xQWtXwBJb5wixk2HxHtIDaaGZNIRMVo9
vrob2+/FQY7TqnVTOsbkrogVzsxkzqhdsBasOSOxaJTepawqbS9F/0IdCp9/k+mHAQQ1JKZyN8TE
JtIsrXCKwynPlQMZEqbeKppGfD2jbf/sKdqTjOMc1X4amFVtBg7dipX8ycbWsc9TalExgwWi0gBr
Vr/FCBwOe8+6WThTse5/xRrfLYE+s+awF5GqmpsbMKk7KV5mrT23GU426ia/hY0rU1kNNDdGOXYY
VgyANOcex5C+Wv0jHjrrO9I+w1DrT4kFJtVww4NrAkVORQ62yVdPbmsfEHKbnZ3SepcnrPPs4lqg
aRpiTKE/ayn1w3XiDVdlwDTNFWquJbKXspc7fy7pIXPqkcJLnrPVItZaqr07SYOYKQiCpRh9F8hy
Seq3ZLHQy/c2ex7dCQK3gyvPigmpaF75BNARNVK9JjiPn2x1gPDknH32ZRPr7t5pyTy37sTVxicO
OLskE4diTJmnihC9kSFnUXp8EBpYj2OoKUwi2bjWYJbuE42zddmTDSqzkJjIQIrdhF2wdWqaLh+K
xUDZFOXnsAy1hCABKXmweZFWbCkoybagbvydx0udVDOZ+yK+Vdp0p1hlWIOQufZjP7xTvz4f2J+v
JEF+DU4FvznFIrpg7aIRbQIKlHK1aQ1Xxl8k53TbEibTegxFmgjlCzllajX08qKi7KPNufayXIIU
Q2egTIkA0VhlGzWPxWHkrIeszwCVQDe1USrQGBAcJwgeFPYt7jZZ7IQyv0xUc4JnFPDmXfLhevVe
ZM27dH4Nw2Jzm2G0MO/+62ZMw41F/hARJ+d49A+em8ljVcuru1AZkO7yZ+jQL+7ceTtOX6D2JvvK
USc6RHoW7/0YR3TM8B3KhIbruSJWFUrTPQwauai+N0jtE6iFP2VDOkybvTasGuGVnI/YKwB6Zsz8
2p8Y7ty1qgEAD5NxGwuLybFW/hAa07c5o8/DrI7sODiyNZZk89F/PnrTPmd2m+XsR66LqBB5apdG
3tUD8XAcMMT1GLfadIHL5XecbBDS/fFoLA/67zFBGiyyaW96RIu6xHnRkVC2XRh+a1Qow9tjmaQJ
ecXhHitcg+Kq8Y+0MtWPTJf3RDfxwEraz9pBf+IEYm0xOPVHr7UlpaoapuBWq/ZOLzcujiBE8z5e
+ahXqwRPI8DD/qmH0XoYY7F1YGYjGyWb0arU4udXx3ExCPNtQ7ttyN418Y1rBURiR9uBTAVvS62B
nrpXYkrZTs3ymaYQLrw5NGutiJimL59nNrgzX6/DHTunWkBn+qv51ZvXV5fUjqBa0DqUD1AROVKz
uNJzgdfOqQIMTPH6V8eifXSXMXU6zWpXTNlBYu4/Ph4ijusZgYDDJBEHlSIxXUQ4uRn9Opjvqyb/
XdPLx1oUnYvW7Y5lwtXRcvK/XtVDPIxAmSI0e+g0QFHp2JMYyLwdPJlfo8NmzeCo0rIztY5fOM/j
ZYYMlpEMlB2unEdP+vIQZVO1iuLJBOFZ1kddEy3svbEP7OUp8nhA8qVyi/lLQDntcKTrIqMhZDgz
oyX0OYKOqGL1s4v9ZhuZ2QvwVGPNcQ+vKZXYhrJJJeqUUZWF4tIwcCOEKrJVZXYvpyYEtVU6QZvo
2HXdI+pgtWUwTokIk/FJjNaOo65FWuxYTpuMS9YC+VSbhJ75rVb6PyOZ/66I63S190qB9J9Q1yiY
GiKGNwwy2CVdnisHTK/t0bCieGvG+js9ysPRtBu81hB3nBiRsvaXSAhJqFG7tRjwDlNN450g3L+O
C+046SOGIFAvyG78IGT5plukNXpdb1eJa/dHEoY8c9kCK+fSL0Nw105xl7aE9lQfrw1SbruHuZ01
9X2wB/OtmjsyMNgoHBaBgye9nhKDKtzO9fQGQsUKHjOSua2aE8WCfKzr2Ugm/aqJPvsSFQN3jdOH
47XasTac11gbza2ueSCRyul9ccUBSO601Sjw34La3WWaYs3GxfM5uQzjDf0YAScP6MpjV+RtMPMz
PuEug9vUjv2OJwENLIYDN5MWZGsl0ekJLh3V8jC1kFS4at7/eV6aY8cKatGBYLtvdjJcmsl7Lfzf
TvfeJPGdEGu4mnv5AwybQrnw+1UJlkIUurOe++zvSBmIjfEqcDWNVRhy4Mq0xQFZGNNg27lY3kKK
eivb2mOOMI8ab4yZaREc+Rm7Zectm/HaSioORQ/jAAzKcOsSs3J/cUwBHbPx2xboEhXr0HLvKI7r
HEr2UbP9H8Ksv/Vk4MVbnoaMA7D7Mra3ORq/GUezFHg1Fxw1fGpl/dH+EvG1MNx+o4VnvaXqc+iX
S7X51ujtCySGo6aQZabhXgvw0DhfY7aE9VIIAkYj0A1oz7Lw3zLqu0JNvMX806MXQ6Cw0mzv+EnN
9lurvZrhumFQl9I6MN3oj0Vs8i0m44hI1zMR6jnxzihkUu4g5cP4Dakr7UhQYGjruA5KY5IrZ6qe
RTYaVJS5EaYpE+svF1Z9RVFNPEcR2l28UCeje2Yu5Qyl0a+LlnAgtOiZLXxKXiLkJ44vkb322XYi
S81BbA2MjmdfXyQN/eg55aqeqEFo+/F36jAAhKoWd4FoGiQDreSrj6Ognqzi0MwYjRqHtDwXIsPt
1N6aqJeJI5uqVtaePGKP0lObYFY9oqKBPMfSTYtdvnVTv9wPin27lpJrkuX/LmIiUWZEjSIJdMUl
H+kLfWCtuSmXSt+/JK73yYE4CgD/PwkWjCOmp4QTNtVbURNBmzfooc5Doogub2+kIlk7gLwoi9fT
EzOUaEPJiOSkpOwj1YIETScdzy/sHs6TaHg94U6rOs5OTAhCcqweIZ+s3HH8IBw4bC0xvdfLm8Gt
Z8MDUrRqtWdOCD0Kc/iks/48trvHQ72s7QDLy03qiJvU49Noxnx9YdUCFsDd1Fr5i3Qcllgc7Yhq
C+/LjjasdZK7ism9MB+OFRPq5bOVId/3OFpSXWXxhGtBQgbm0Ff10VXXeReAqGq7f6q7OYMgyQs9
q6Yf4r+4O5PmxpUsS/+VstojDQ6Hw4FFbTgPoqiQFJo2sBgxzzN+fX9gZNaLjMru7N622XsMUiI1
UIDD773nfAcEToD/eG7xHv+6Si8/+e3ekH7pI99a6YZkiLEw3hhgFmszz17GTxLIhsMbW5YNoUVs
fEu2M7RnXX+NDX+fQsEsSXmIM/3I9WrY1m316GG+hNQQzCdlwpswBaT+OdMXvNHjuo/7V2wrX7rA
GdfRNMxrI2X7m1mWTYUsv3rL7gQVHjrFtcwZqoGd20Dqxw1dCPfkI20/1gO+dkvIfSeGF6W4ZrCc
E+DrJ/TjPZxEdWoTnVZW9jZ1SZ5RaRxsUs/n0pVOgMyN3gO0Yf0kCu9oK/qY4yz3t+s2DazuaDRf
pGk829F4DZcjxZU+KePOoRL2Y4MOZ68b7a9xtM10y5giaES+oH5G5HY7yKsMJ0tUgrJ6mfoYo0Fc
3yfteAbUos62GW4nWduPss6Ifyh9lmJnvOMv2SIEGJ6Dfriys/1EteYudqR6m3mOgTAx/wkJh25C
026Auqm1ntNXlzOp6pBIwRK5DHZ5aF8Ts7OOczPpdY6/DCpZT7SR+QM1NbunApMGK52/j3qaeYPv
P9WUgKjgm/pKR7QmoIs1GdWxBeQew+Z4Ap+/T9OKVXBpzEmN1C95rmID1kIYfmKd8Gkr0sYgQCtF
ACZKwcooAugbNd6LJsF53GqyJYKCjJwMCanhIC2Vlb/HUJ4eAhHBBIgne20Zxq7LlHk0AerlASH3
Rua+R6mbHE3BJkZP156RyLmOXLoJKG66aLi2ASIANiZp3X3x4/yryZ945bgTmkiBYBf9BilCffWR
O9YHJM5UtiRXl1hqzfhrLpCwFFOLWsA1huOo8ChQsGOco7JGcEqWQP9YWMORikdwlVzFnkmubYQ3
nOtjDk9kNLgY6H7DzvkFL910EN13k5iKRlj+UZZoYap0TUqFeohj3rxWJ/VeZHoBzcTPmoHtoZm6
Q9L74jSoH37hE2RoB0dFLbmuF2SYV/ysCz99u8WaNtnRasLkAyiWlwbrmB3kAauWvcNQ/MMrG4es
bMKooX7TvffPESrJlTOPLtCOEgOCKLb8AuRzOjTIIM4s8ChrwwCU0AZPQ5EZQVL6tvPCQbC2ZxpC
YVOSE7oIAxDIqmUy73sZWtg0OFjtowlxcWPUBPYlERs8QvWWrrMZfJFsWJdxyjfHS7yNyYMBIesc
BdM+bV0WXH/J1jDhkRvBwAmeHT108EyIBAC1aQjoND3VdRwckWBh0U/s5h75+0MAtxJ76irzxHfa
9+rBBZhPKXVpZ0EmX1Aae3yRe6xwNN3T9CoosFXmOBtUsXsWqPjgFqVaU0q/Zd2xTM3vfj3Qm5Ag
CyIPSTvDL+LCVL73aQyxWrFLMWMMLhcXSLrv6X6r5+k8jnhgbI3hsMbYOqKBxk+ObIyIy01Rg8pX
uMbWrdLtwZL6R3+ZMWzT/6szv19Nti3WhRMzLMemtzUZoO382P6w6mepJcjEAY0CQZfEZusR5Q/q
j63ZoPUWNLkKicyFvGzEFVD3k7RmoIyEIXMPiW1wOUq2NB+poBQcFKYylPEoavuWzGlrMf4kOeGy
5lKtodABQRtrmBSOWbzpEej9YqZjFdQV2DP21CFVhyXpWbBoGDbDpibJvnpDPWHD4gdTCLNXFZ4k
K/ftQ9RU1Rpn63eXfnBlAqAg2iUIk+e0rMQZTM1aVgb1XY9lpjKosLjMaSQzyMGIfMWzQmBxR+B4
9UiVx0XaTKslLWIrbICbEWpmO0UHVDdiq/BQhdmQr6M5+5TRKNjIqP+qa/U0t3W/ps2/Kcv46F8d
3L40TRkb0XcE89AdzTrcEeVTn4rG2mKETA5tB+fNT61d7EPHi3FkprZswMjx3gVieDTqAFY4R0eZ
qBOD0RT8Ah5r2wBdIPKjgjS4RmeZEA8AESloxDdGv2AgSy03TZzRiLHGBxNIxGZ8pMKpT4uyFY0J
lE93/iCyol8VftXS9BrfnOKCtZOQ2tL+mg6y2rgDVvIu4jzPiv4d8Q+wqVb7+P68M4NgjJj4C11e
skvd8RFWdsdOb0SGtHyVwTHtXVWUtNpQObVFqmkFHWNp4GDP8oc4bb0T8xuH8MzpZ4E35yBzh9BN
L4fVyTiCWnUjrZALL3zHnRWE12QgyMxvbaxHFhCk/i7I8fiDxiYbmaMV1MaAk7Jg0MzcYhPMXH9p
pKzKIdsGRvBeW5/yNp8/w92YOaKwUwWrwbLEDsRxuW401yKVmfR6NRL00fTu0I3JDTPxkcwKrKy5
85anU7dANRC6jE9BFlPcK8LWxiZiupstR0NDim0EwEf5KO2GloACM37uHPHqMj7CDkR/BZmoKyB3
+PFnDLfzDokGZTrHByIy2XwCREIq0zASPYpDp0qdaOdZZKg6/mtI+OoGy9WO3KLo7Ng1VnNFjgxd
/LZxEMZ0gVwDMlrNRr2ZBROjbMKiNtoh2RVm/1CV6dXXsK6F4LBxITMg7quMXZVFp6wewvsaI0R8
Tx74N5lyuk5l/rlsCXYwe+8jgvW+C71qlYUpwfSzWNqQpHfOlBY5mBAiZoq0X7UUb6dAxtuyOreM
4iOL67LHKIz9fPSCgypm42EFa3AWR4cwj9OQL2fiyB6atS9kFLzs0Cuz69tz6XyGsdkesWeXJ73s
rm83vx5qCidnspHoR6jPsWclNDnSFelTELlI5M5Pt5ubUvyvh/8XH8voYqxaCk8igcmCcmnc3sT0
fQyKyRypMyenE/jN3CeTkjAp/Am1EfHbdTKc4rgdTrd74X/fuz38Vx+7PeWvV/yrp9j24nqKFIgy
EipZaSoMB82SNunF7jYQIN3MgnDoaSJP0yAuMMHnQNJA/dke7O/Y3+prFJM57zuJXtmVe85d9O2l
Y+Y7EsoRC/Asu0dm2mIXZK+Ehqg8uRYYY5xxW3KC6RYOfXzHkbdnibV248SepAO0cx0M8ufCDMip
mswVilImlbQ5FKPald1F54DPTyG6Y3Qs4GgONNv8jw+RCO9ipz9ZM8d1YbLMdc2ktk7V7hUsgJUl
vgSx7DZkgQabfKCLJGJWSanZQnUrmu/iVPjWu8vScfRJ4x7lR2n5D1Pg672mhF+G2EY3fLVKR5x9
TAOiZQjqaPpC04D5O7zWXizpGUrEjwS6rSzHJZKZHaXjGy+EVJqNRwSOeG/F9IPmKtxB0/8MlA9W
lJz2ssH6ViRJvOpGdDVzbdlkte6TsrPxVVPZA0f4Pk/xhb0Ll0GzeUEPTV96ZimY3PSe7cKWyNVk
FQqdbCPRPWb+2u2NR1REcsMv9XmonT1VOpYwYdZrkvu+NTQoVthfx93o9RkYG/c5N0LQNHifN6KL
cC7I/irnDFvY8DRmbBxMBfZxyMhaKEoCrAl1JIS5k3s8/eokZaVOfeeqk13gRjJEx56Xim7MsFfQ
Lho3epxcsEz1fdp1xqnydLf2O2dgMPy9Upy4bcUXLJYQvGKMaWR9CujAVrqtz2Q+WcyqVyyaXb0F
sx9toiwJiUvy8m04Zp/mqXsKPbdhvG71m7onR9IQoz45WQVTYQIKh5PQPsaMW5KIdip5EfuEVZCf
jl56lk17rzZZUDzr6MIBPk+kTLZJNhzspcbri5J0vr6FwlejlfAK3gsRZNbZ1vMrheJqbj2xDTzS
t0pocmWZoPkexeH2+4v6Kh1NC4W8d6bldDInh8o7e9VJ8qBG+YBf/EsYvpBQlZxdszSRJdBYpin9
CEgVMQDtp9sX8kC0OvxOxkDLOXSMXUvPoA9BAqDbIHNyphdLMniAms/1T61h7bPRGw4VNJlDP6m9
VObE0Mpiqg7JlzQTmd7H5KAWWcf37enpE6oTENFgKP+kK4MDh/0wGleq/8Tbscl7Jx772tm6QZ06
9IQZsX1LSbGKcQcr8dqOCqeL539pSpIcYwdymH6f8/RtrHs0jWNxwLP+Ln2QeqGIu6eexFpzNsNT
B2pkrRiZYSJH8pxWtIr8N1F15k7LmOZ+NL0nZTkx8acf1cOP2/qxzx/WDE1MXtUPM9P7Okzixw4h
w8qsSNkaAN8ldvSYh0y2ujl90a72LkbKfp3yAXSbCfFDufE1S+KDafjhDtZpeIlbxyOJHpekl9F1
Gey7YvSMA7xFJo44zXyMDmi8w6voBOXMF4eYtrt8/pKjL5oq/TjSygmYOJaIOnbNFH5Klypq0EVB
ZwrdgsvkgbljjOtoeHbh/pASCTS9WaYORel9BSfDhEt2+ZbMb2iWy+HXKlr1XsPbHkDnWDNePocW
dtogobuF+Rk3PPuMvQ/aIgwc5lZl/BqXIKIxK+ebm7ls1i1XMZI4ZlY/i/VPONk6DtABdw5Th2nc
pphX1vgu4SrHJF6baGaY7QzvvReNJ9mNw68bryQnCgd6sC2j+pKLvt8LJhGuRBSUVsc8neOT35K0
GZjlp16oY7sMNG43XYlARZmGiW7QfxkTYDL4DnAeKigSsh+/g2vRa9dD6lx185ktU5EsV5Ck3dhW
8IwLj5A0G0VBT8P65HQmbaflZi4WX2XLZLFbDGDCil7mkudmzWKjc6zubOVL0VND/Epymqu8BgUA
hdWypjmm9RMENdk9kf1i1+Mq4tA4eNAywN3WFxd903tZMsErEZrl/vhaLxPsAjruxhyS78ilwmPv
lua1b1C/686mGRgZL+gVs9mPHhAZt2uI6APVRWLvhobUUt8ZmQOYMWmdbk7UmN+F59n4OdGvp5Kw
z04TOVevZaSdz6L+4ZbbfJ2qPljbg+CqIt+GjkGxaSLGUoMbXRO7uqN/nu5RZOTsy7pLxk9fe3lB
7Lv6OjbyKbDD+d0ogCHoYfyRkdPtPQxqDt+JeicbzFARExwCxwY3bjZM7V4sUBrxTE4l3NZNN2EZ
mEOGqJ5VRm9W573LQdXfp+ZVhwWBP+ZD0NqgSZpBwVaQP32NGDUuAmMFMjTe+r1FbZgj2JJ4UTYi
BHwhI/8H2bboqFvQ6xMywKCY88ukkYjWYvae9CIB94ra/RDDsS2bh9ZUjw7EkY2qA0i+rrtzs+oz
PSoGV+niFsjmHcq4Lyp+INc0fM5rQRs9UpuIoT5nBiubruIvVloHZ+Wjpmxb2e3YZZdHFSAqSYri
qUAjV/pmg764MSlnq8cB2ajtyf4bALOBS4lXP5dheYrZ2a5U/uhMXYsbed5WpCacYiBqaAUQdk0V
MFLbhOkKfmflhLo8Bi49WGv64YFGyolMLZLB/mlV4dGtkXxTvDu7aOCN8jqprh0A+yNLYbe3UVg8
4fmizsXT9EMFBzEb5WFmh0uWLiFCQahwzHTioVZItceasaJ2HIzmWCWLobr0oZwfOqcL94kV0gKm
3XZxHfNTi1wa+XKTX4IqYboa00ztaxMrfNqJ98aaIWMklj7pZUxxu8moCU/JK7C/8pIDZrtkdeRs
3ZLu6q+HNPL3TQvrTLJXmex5eHDb8C2c8HhlLhOerrQwmfqEH3o9eioIvtvUqBabiIetOSRjz1Ca
9W5MtmpssWv6TgvEqHnTi108UMt7XtK5sRNh31WJ8Vl1lrelD5Bv2/Cn0M5yiZxeGAf11KhYynsb
tbRiHNz5jJvYsuKOLhNErul8akLl3/foAWQKpTyckgf3aXASJEQKcJNbdAgkvJFQ9lzALUGOiXmD
LbFl00sizmhVsBgfjCx3t65PGthvPseHX7j9/8C891BEedv813+qP9JOmNDYCj+jhW3Q0pgH/0iq
gTubRmVLDiiwUkw8c2Nd4HwS9dN6n3i7dlBZSV+2Zd4C9sJybE8NV3Em/3OOKYWtFGL2dIpA77rx
S9+4bHCz1AIlHhkH5CvA4F0ng7pVyr9boWQaWuuiJmkyKJuDM8KpntjCoxhInec29Rq8H6SRyAQd
fiEIjgzgiG3pJ4UHq/Tf01wOl4YI0KPVyeuNbPTXjZuRiZkG3XMgKuZaNvukHgWcOZG7wHyNaOnS
FI+d9vx/8zbaf+RfLW+jK8Xyj3Ylb+UfKSBDiCFitsiWbwf9vYRV9A5Eul8nEjoqphuHDkcfvc1v
5dSg+dGp3NDGl4+oHRVykLQ4dnYqH5m/Nldtzzs0CxhY7Az7C83uJ05czDidfjanBp6RV6/QlwQP
YxLD/oyAXBWO8y0VNQh3EYWfLGyISC7Cj7RO0RSNc/Yi4M1s7GLJ7rBDvUb+6d9r0R3dcarOSEIf
Wgufnt1Ux5a5M/uzRry4BLD9m9AR+Ucw0vIGedJlC0iwiGNr/UfQApRcvwjRBRzAgW/GPOuBZjV7
UDT8urE1sZWE4IfiCJaViZQ17Hcxx8B+kB2Ecnu693PPvAuZUOgprQ83A1sM3uFAlKW3BXAerL+r
MguugMzGefqcjdH9aGbjxk/QMhp+9m7Ecf9kLNS24d8cA3zfP8Drv345h1/QQS5MftA/g9fzCRdr
3s/I3p00PSIvpX26GwoZfcBzwgIZFKRN2fwhmF7ZO1k144rwFOOrWwmuXQWbYAiJBztW6TZ3GbYy
P+1XWKbMz7Boh40GxnZIOKxWzVwgXmFiew2kTn+7BzTgnoi29n7q4nxlWEn7rWeJdIiRfXUgUO/c
PeKf8YQrV9zPRZNvwF7pd7/MoL0wjctH88Vs4/eIhM7P7G66fYoD5mDrznpMEYIDs+gRYkI/QqJu
vNL1cZ6wSiSk20T2tqbmWBcFKZsVc5PDlDpHR244c8TZCh9q1wLJFgj3iYveCWl5tx6qNLwrPSe8
p5hlQfDxUtbx6J8h4bwCOO5/9Ay7fLv9KLppQuOOFNRSj22PjiHRqloJ1dpPJb38fZmN+cmloCYh
ESMp6MyCXVLvvFVjcRX1rH6wtB7ofvpnxxkx1Ea+v2o7N3gmXSTddkI599jscFwY2QHTZcR1gh5k
uOO6Xe9mA4vKsGvmsnnH9oZwvDly7uLfHTzQd4D+crvncjTU5VuuHW/lIVJAi2VDsVcZ7PF62qsW
KWYfWxplVSu3KduMkGCtf5M882cSH2eY0pr/SfEyTS3+PMMY8ESGxJN7uFHATKTLktbmRfevaW89
RNpPkETWzpZmonVORVLQ8kuCAxJ6Kn53aLf1MnOMTOtrpujz2szu9lD1PrnmpJj0QnSePewdVoNT
oFtU9TNASN022Tqb6EE2tbuVhUf/3g/fEbYh2qA7uraz+WK2PDN1B3WAm/9vTr7FXv97mgy/NmoK
XG+OtImLNG8ZY7+FHhiqMubO0uFh1sUVmKp1taYoWIOoj+4D1Z2z3CKTPMifC8tDJt+b3TMVzdUY
OgrMuukeGhuPZa/BI08quBh+6izNSolMBs9y2aP+DrIe5eAihJzHLwL330oaOACDOP7MSVRuPGZi
Sd3cOzI8WYU60I5OdunoM5/WldqkVqZ2ldo3zL82M+Osf/MW8Av/i/fAsRVZaq6g+yj+CPKA/1vi
CAYA1Vtlf53SwL10tWReZr05um0/zYETnqog+kY2Of7VqHwdIh+qZTDuHG3SkMs8Ik+Sa9uLp3RK
UDFnlnwGv2qvqjyl7xuNZ1XV/asXvfvIFB76of9ajaZ5sCAT7WLDNl9krOHAOpxpTYxfZSqurfSR
7zPGDov0JWfwdp2j+tUIQLJH0E5OjVF3T54++X5ePnd0hDYQVctD18GQKs3hCuZ+vBuD6cM1mx6Z
abYDaIE6XDkvzRSra2vZ9pX18i21I3PjWILDFCbwI/ohSYBYc29VnaI0zLCHDMalw1W0ngMbTPYw
l9eGUc2mnazLTVvCmn1sIIWsenOEIzxV82OpxCMYxOLcVfWjlK17NyKIeswoBktvRnGMXhKE9XA2
ihLPyYL0dDuFm2J2993snVuzYlQwmBFLnvtJiS7ZGw5AmrANYPgbCFKxKQaljQJdl+6dpRrivtDi
bUekZTv6H9/15JlwOclIwAKWAyhJ/Yc0E1c6Duk+7tN6W7ooiZs8qLcR5fvWFBkEM1cjviNQeRdZ
Sf4AU/mA5BT5XkRd7s80u5UIEhBbQ3xG0w0qyaBprkLX34pKWABWEpaCFzZX7P/SJQ4lxPjcfFWi
pPM1k6kTzP27qWWzn0NEKDgj2ft1GBzLHJJCH1M31HP4s0rhtabGRSDZug4ZzVEbh6mLMGdVUXY9
1GnnbR2t5HacaLhEk0gYredoATVqiykyn/GZF5/ScITN4vDK0HfYq8/uC0qxldTUfShMnbusm5Y0
Ed/4/H/eIQvrj6C0ZWnRlrYd4drCdv5HDm0oDBpDPXgvpqkj2buxuKba99couq3VNNvfe4rox7yM
/c0kmnRbajs/DaH46HMdQE+gcWcQGnEpPG98aAwrPHYel7Us9J6V50aHGmTBrteDOEjpvLYLQK2c
sosCRXZtJwPpXtUTvBem7b3nQ41XbkGB9zCGSfiwjPs+sSHFWwGHbhvlqH59hvOuacV7tydINWt7
XhfQThl1nnIVksnFISJp3auh2wxYpS/KJlwjLIRgMlx8YWxOp9otLkRalaj7OR4jJfS9lbYVgeRR
swsHkPGTwLqdTe1rNlj6YUiircRttvj0dhB/M6NrvumpOUKoWSO0fLCsr7Qv+oNRMC0v4t3MJuJe
s8PlSjIMB+Ah6E+ceDOwIG9hTzcoJYH1mJk/H6QTPLR5jOSGEozR3HSEe6E2Nx+80mfp0NZL/XI+
ZHRsVqkzeC/YaC/JVEGnsD8BGsTcPIFfCJWHHbDV1QH7fIgzwZNbGxs2cCkIkUnO1hxh0h06zLUg
TGaRuZ7qFGXMgDUJ1nlg7pCxL6K2RQmBuBq9i3qOcd6cZu1mpD6gxYyTYj54bgLjET3IDLZiaweY
8VBJktaYffMShAFQ8VeC5LqzRZTYr2yl/2/pPEtO0W/n5OZL++U/fuQs0dP9l+zHf/3nJYKoxH9l
Gf0TmufX6/6O5nHdvwnTFoJsSM35CgXzv9E8nvibY9uKE4AL5j+YPOpvwDolCa2K745zkRClfzB5
zL/BztOCJjxDQVYe9/+FycPI9X9sTZTyUL247E2kRyzDHzVPpKNKJSXp7WlfYOMf2o/Odu69rEV/
lY/+yRX0yoGCU/yQ3xZH+TEY8bGpNsRwbqEhsEs8l/hWklq2ZLHNVyzT5MIY5ZcU2f46EN2PMWNk
WwQQkrFsk+AUDD/7YuELTiWLFS1AHSTzDjCruZLxekJIMum62yLiupfxmzkVu8Sy6NCN1CkmxTlp
LgilWvmzhl+1GxXW8SFLz+oBuipj4bL5yCqo7MDs9G5iHEUPH9fPtyBE1N269pOTjwhwIrAm1LTJ
husNnh5O5azHjdKVyR5eC60Nly7BDSUQJwzUZiPPd3GYIaX00/vEUMnDqPAp2jPg5gho/2pOyegT
WfDNqIV3srNWPtNdW1zF/nso4+jeK3oqID+INq0gDQHD7HQX6xlJXd8j64yyI9GRiODzRZhTA2vY
Yvqn/6cD85CMDTkikeaHq8jVwUZ9cP0uwd6btheLFOnJa5u1SvrL1FB8FoCtMx+jTBrOT66DyG6p
u59c8+vYF0eiRvsfNUENc+NDJe3A2HtcPShOQE5CXN9Uw6aCUk19iOIoGlk9Esd6yX0X86eYFt8n
w6Km5gst1kgDMVrh95iDVH92hwGqheYPWspw2hfoLY5LYIaajfTOY7Rd1HxhJFmSfNb6i6R3env2
1Ib3CmHqeYwY3KUALGwUvqXBKIMvGGeMHFzTw7HuRw0J4jGyrtLwDhP2U9/DwkNWM1tcKU5UduFZ
u0EAajX61ocqPrfLjblsJm43DUXFbw9vn7097/bZf/Xw9gnfjk20uvbd7ZHhcAXI+rGgKGQ7yLz2
n77H7esBp+Ezt7tzBj6uCpzH24tvN7cfgyUbhdrcvVayyRBC/9MXuX1NJBvo/1pyym6v+t/+eLfX
3j5LjpTYuvjHV7dX/PWJ28MgDtB33u7+9vP9eqYxvyiH0MgAXwEorP9+4m93b0+8fZuZlhXZsiXc
5YxCzS1ofiw3jbBadFWMExyu4HeYepaaBvUy1sT2pDyV7GQwMsu4g0yd/HZjkAh2p5dhkkOw3zpI
7QWoyMfGgWAw6e91NbzfXnP7aOeSxSwp3LEr2Sc1NK+1mRbbCntyvZFx1Rym/i40qgtTNyakHoeS
MDPjzmenfXe7J8PM3c6+ScsKEfyZeJvT4A3zEV/usG3Jvc2TIluZ4uBks8SQBcjUWG48FVl3CPMD
S5YbWHmvSpvEhS2fslrLOeimv/O1MZ1zQ/FWO1aw65cxGhJT++52DwgwwtBpeqTeg73EH9jgwJqt
WCG9MXpsuLyHf31Mh0yHOrM+jcsz8F18qz0KfWJp2ZwMzrnMcuccDszDRIjZ0V7e93kMZUFAD4ke
TLRzL0YWg2GjbEAizCl9+NuzbjcmuUO/Hko3RBA1JG+WIwsWz/TL4GOpkhlQb9+bcrYS3cFyPXVu
LP6fzOqw2A5bEYCEtvNvhKInK1nhnkBiQ29cJy952Tp7fEKURkQwM67OEL11bOflXIx3GiXc3US8
BrPG4jnLp/GuWG7G2CJiUoAhVsszrPph6GfgOKz0iCnD+/AhgrVB1wwfhtmDBxqj4hhOeXgXLzc9
9uNTs6Cd0Isz1zOQzoM7yOkab/sIQ5ETJcVF5h+ONNO7GQjdgPi7bhDMDERM3RmTmO9Mv57vkHol
x7n0T+hy/v7xeQiqlWm78e72tHg56G/3vlb2iSzX4o4ScDDccBcFjN7lEqoCZq5rgf9aVxDz/bFs
M2dtuvVORITg9H2d4uLlJwmA21Ahr4j6e2LEh1Mts++mcUYJsAzii9YpN8pL5DYvkVxII1D7UqqX
24FVS8iwTogPliyK9FLZRXaZG3bnZIPVu9tD22ia3UTUMTUku3jsVcUyl+1QO5KvgsUVb1bwiczu
hxrj3LbQLrSnBCVbEjTtWsZlegT6gi7SwNyJsURctSJcVcr0NYLTcJB+fLWcUBxuDrVRMaVehYur
YJzmv9uRJh+UW1AP/W4emPNXrURUdHMeDA1UyNu9Xx/86zHFJnOlm4bp9vk/nn57aPHn2XmSdKLl
ydpqNc4HTHV/vOC3L/3rbg4NE8BduKPv9Y+f5Pb9bt8eHxMfROpcrgOHsfVvP8Rvz6/zBpsG+YDr
wBSQWIwKWuntxjU4af96ePNc/fGx22e73gYWZ8P1dfeWISyk2qaDTFrfS/xzxpSOWyI7OOGcr1Ue
fMWJX23MrPrqzPoDBmp/6RA7beC6UXTPb8o2cdIF6TEdiUFXNlnYZKxaG5Sne1T1/aH2E70pEYYm
vUU8CHiWLXAbCLNpOh2zUrwaXo1XFo1ZM1MSLxPXUARrpcvH3gFkk0+PrRiYAQ1MZAMjvBqg2LrE
3iRqocUUAvJbD4k6ALOEeUVA/yoiVok5PmYpYYaRjy4SM4z2i40QJy9uiBMb3OpIR2xj2jBlm5Yv
X5BU49AS2TKbfBtyprRGGGvAWduszsyLxveyrtrmWdjEFiLi68HYcF1uD04hyUK1q3GbzO49Uupd
kiAUZbj8kZVZT2wraRLB6CIMSSyyxUS2KYgw2bhkDt91xFGaLIQrE8zeRhSotWPzCHsA41PfeDCZ
+2btaTKhVOEfk5Z4M3NgeOxX45G0aPDgEU5FCyQk8UOUUgU4/FD10wo+50j/gpq1mFEiuA2j98ob
K0gFw2u6CM78BUyeSP3J4O9QR0188DV561kSmJwjDaOqMORNwM5R9s0xQdACuqFBPvUd12K4y8wn
R8A6COzyMi0GdCtr3sBfk6/m2z3tiwSPoeed/DSrj2VNvERkGB46+OS5tMgJHGeozu3sfNA9Cc6h
WTc7pGjM1HznYVJddkeGy0f+ojv6j3Na7gejaNbwKN4axweSMAJr03DmrbHcJKSD7ktnXEnQYCt3
yIeNNRhsKsalY4vZ0W3KD8tEiexdtDs80F/yEcV56VFM1noeEvxCSYl1AAOc274S8/4j7DxYA021
0b5c0zJyjt4sD7xj8lLnwbgyz2Lu00vL4dhGnkm17lE0pPCgC9AyqSoRZZn155AegZfBJCp+artG
KoQT6ExQ4zDkX4rcR+xuFodaYSIBoXC3dG8QGYSX3EzRR/EOoj9at7mTrLyoB71Yg7WKevIxmOJV
Qn4w2Zk+OZK+apjUl2jgWEJgesA8B5Sw5QBddBK10T9lWGX7SCDodtg+z3TlULbyl8LZuBm8z15o
dNvKHhXyaZimUBz3EYh0kIw1GjTgFGGcGaiqc9SdwXiXDFoi9PD2oeJfz90JK/gsKv1ixzWnlB8c
GGvLQzdYhxCYyEkXJNLn+hJMeYXf5FQTzrQtRHGFL43boz80uQpWdJ3sXRbE3aGTw0GgdZWYGMzU
djfSZF7gTy+eaj87MvoyLvOPkYw4xOaW3KfdfSVt1C0ty4qKEnYgwOlBhabGhmxUvTUN7zOqDDKK
Mbz0ZUqfEVjYHuuAE/Peznm9Zhe2VzmwCD+jBmSoaJ/j5OqIBG4Wcw6iIXMQMWB3RlI/KY5iTsvg
ze9S8zg049tQFRVhoe19SGbNXTeW7y6oQWWSlNumLdrPgdm/g7LpyxjW6S4nqs3Hrb/JkL6u4rKR
a4V8F3sObr04NHcqSF5Uqo2tFS4zhhI/BHlGNlPoCeFtbOw9yIM70wzLTeQGFkKZ5rJscchFWDsq
RZpCJMOqQE98ilDFF0Gw5A5N84bc8gvsfwxa6zox+p1YBCLtEDwSfOGSB9Nvy1QvpibMnYjY6CML
fXNoPfwv7s5suXFky7JfhGuYHHC8guAsap5fYIpBmGfAMXx9LShud0bFza60eu2HDFNESiRFAu7H
z9l7bW11ak00raYPDOwlbVLpHQRriJaaCYUUSjFDp5QvTSjZYesdpf5phm54SNwCOjeAXN9GArgr
hxRDBfQUCHJNbBr7ssuL3eySFqTxaaRijBCr1D8icZX236SFydom6jcok+mdE+vku8pICc1grZL0
6tbSLjwstYfTJMQfkFqYSt10Y6aEGeEy5VE73boYA84Hz1HH3oPLMWbjfby4b+Rawd62pfSZ8WSY
y3EP9036apRtj+wRUDz104Jcg/rbjrEv9ABhihzzirS2Am/9TmmrPveEaTB8oHuMSOy2cMrwHM6R
9OfI/oxpYeCfoOtspQz6YufESjUyYnqz1uD5POaYrmHb0Frm/9D1CC9gaW7e2pJNye77TzyVmC15
o3HUKDNAMcz9aI6XWCOMZMmTxxba05bi4dZS6BgTvfgeGuyAnqXTWYNI1IgiPYylIhxVEsAi7iBN
HS3CDux8bIl9GAImlYk/zBhwio7JuFHq11wFV5YsbvRE3pdjdon0+2gcLjqBICjJNcLJorY/lznL
iW6/Ybx8JlT5sDgGmsgJJ3oePYtFOfsSFf9elfc1J89GhAnVZl0FNd6xNW05NQzCyMhp2c6l8w6d
td+seKfUgOjixd/NtKqCwUbR5TXJOXRp+qPrTcDWbZrMYgDg3HYdWHMopshpJNLo2ah3t7WswN4x
kS2lfpeV3H607McgK7sfeRkdsPYQsjqJ71CJ9Xtb+ykLdRi6yLufGoG3kNOQMyHfBIZXC/XaphQW
EqC+GVH5F9FHOXB5aRk+tiKGa8QRp4LgYtakFVYJxhyzLQJGxj/Hxn5zevomLCLT6s7LAHTw7WF4
ziv6WphY+RA1lx4pWQlsjGXgKJbdes2MLiS6aofczyqN39yEgGci+HxrorFlWuVjXNK0iTBBLD/i
BVosTE7kv458XZzaOFSxhu1uuakqPtcYj33EsQEc2vTeYy1HTDoTJAyDPZ7uk6bfGFH5HaZR0NIp
R0b1VCMFhMLZk/uIzo+RBjN5sJQt2VFpQrIRuWBAQF0sIfNyrcI2YdxXvZf0aEo9u0cc9K4JIheT
voZKNbf7fm4FnbjoSaY0qL9KLjND9oT6L0LNyOk0X8++i/CaXeJJtLBIuQy5K0dxQbik4wvVqp0n
1K5xYHIw2N15Wcj6gbLaI35023bLC+qg2lcOR6BJ7zZ5X3s3QPf8LhfWWbkkeFjEgtsjnr6m9Zb9
pEIv6NoQYOV0M4+fwurb3VQAbh57dINyIRgVxMDLgA8e758NhkV/nmOmiBKnUZ8OzHEq6xxZJ2GR
mvmeZcilPaflbW6ZKdjybE5jiTVXFFi1mldv1QsWwv2p9dXPyGTZhD/n+XWcwA3oKrBchVnt8vC6
8sAdzgWtDg11DgMKTp9gc4/Y3O0aCYJEheqHEsoaBW9/1d6l3aIHCYr/AIwUwrMF+l4zkjnVyBnf
y+Kcmzp+Olh69V4722jJQfqNoJRhUmz1wmP+0q5HdlfsK1odZM6BkGSfxIvJDc04KLoZYQxkNUAm
cLEPyYCIrtCVPyWRYGGbkXqWZAt4qd5dUddVmfEtpmgaiMhmAtSKXdq4jLs5lO78xJ6WC/YW5A+Z
PCV2R9+BX31Op/04uC9Z6FFdm4UKBlhf28y6MvIsKKQQp2pBi848IjkCmL/oWvRUVoAGxCLxB3k5
SlAHTYuYH3rVJey0DREuXvtGMxztBamR/c7OzO8DnRnc7Uty7C3zeUTywwCPPF/IfXjFbnLDhlhs
lOy6w9lLBzZFLbr0UY1sDVUD3EYKa1HZW6turkwpwO0yIo1IBJ4nRn1jNaMQRafnq+ZWmfG97tlF
IFOT7WrqH/XoyjFKqBgdKvNuwuhjrtMvU8N/6w0oeLEjbmyodCB+Jgzfw0sXYmDvx/Wj4ISD6+ba
7egEjnV64xQ6Rsi8A58hbrFcnEXRXwx0FPTH0aMiriX+6gb9oblzevkyT50Ipqp7rr3xPqvt58Ya
qHh7D2S6lt3nBj7KuMbBkW+NBG4PkqkR7E4CKi3I0mZfOV5Ia2M/T+N9kobMNrX4whTWPS8D2itg
2wUDbEmUN2wJqyuJzjPHHcD/AWCVODaGSq+HobzOO+IB19UCdTmnOSu0Dh1d/ng3KvPVw8sK7ZEE
29oyr6cSEynaTotSOpJbTzN/1I7mnjkE+XZI8x+KPWAkUW2K+thOPJwb12ctY3RQhJDqEUI9K3rX
Lw7yydNkyWUDxJwgsvIHBvkBCSYt+Ujue5ndJ8hst3Pryi3RIzYI0p9FPYxXiPpGiEabIa2nQHcL
gfZScvgiOHBLWE/Jp1gWu6pMwC+yKYIToCpaW1j9QdIn33LqcTYZNbFd2MJvHI+wFlT5YYdBymHp
CBuV4SgwFaXLTeRCA06lws9YYIqZxkcTq2orO7kJscrjLNMeXVzLAUZLDtMdiEh81ctAddQfx7Q4
EBJ1llXco9cmHhC52NWSOy7ZkPawmbuWSJTRFJT5tEiJJ3X3HCuPdh99hrrKDwlZqqzkKwaAzG0o
4RQfi3dCGE7Mn8MarNgLt94A7KnxSN0cqv4RjzB0+5hDTwFc6FyolmjnhDGFjpsyAsiArmhHPOKj
4QD+8pr+fnIT6KoKlCcoHXpxRCfjpGPmK8sAVhjYUQAdQ1fuXAAmOwGNhPS/nW5Y9cE1y8YHxEOG
XGIX23ms2QJrxCPEJmxIlSZXht2yyYkvkob46eomGMYxAht+kGRJstnZ6S4exDsZlKwfueKIEWLv
dd2POarzjcwBwkMHPQzEGnn0m4EppmSeVSk7Vu6hCCVsNrQcBt3jQU3OIwZdpNUDXMi610nrYemv
iSyKVlNfWMrnKGwH3uOSbo2nMTAeODzrJXreoV51EvFdbSzEiiUMj3QdRlHzjvL+ZHTPbY4kAMlh
dVkSDcdq/5rNwD2jVvvW0qQw9Mmi7900W04kbg2ircAHoeXYsOm+o7SfatqAc0gbwv7pLdHz3PUw
8OOJECPiqNCzrzk8XbEGmD8vzXWU9tGlxfZ3Swp6w5xb9duyfS4tugZIOYPJ1fJdbzc7kevsH1NJ
JE+RAkfEUbVXY/FoReGwnXrKUlMvXzqLHvBqNl6y5QdHwUWY+rZkaIRW5S7mE6PHnbLP31ojJXSv
04OYsAEPnnNnN+knmbA3qlCPRBy6W9dh5GH09UJAu51y4FJb66MLJ/BhjUNMb8KBdLGcdmPPyWPO
yeyI6vJ+WMxT6U77RJqXVocOzfwPN5zOWTUhfAvdDMPJZ7qiFQaY/r5fb1L6kQFiRVznuX0aweaf
R0Ilvi0Ka+w82qQ0jjNjOiv0dhjCcWdqyWaI7T0c4wM6WFDNmjvvvJ4r02OkutfdcTem9vPoREiY
RcepLF4+l5F0yB4xXNjAs2q+h5GC1jc+SAXbNpp+YLee9vGsnVrZkH8dDdsSjwq+MOJXu9D7LAZ3
2tWNeF+s3ADxjLSRZFeMA5G64bLokSFA48PqWOPlRvPfrbujnLVbncGs7zXfcgBRrawfLRLSd0mI
7nLA7NZCitN1+xG2P5dXh4KNWIaXBrXMLrVLaI7G1tUjzsDLN8OujO3UtOe49YhiFBwVoxbJTqiX
29x20itynXzXwEI8jtVNzSXCfY3RJR+hW9ZW/tpaFqTw2rCI0bQ73zDp2tJj0TZN6XlwWmudcMfw
FLkwulqX0loP0sj+AYXqEYHMTa6Z6ISz6aOUUI2NWQL8sjZu2ncX2pOBFsGB0IoH1WHsicdzY1nv
JAVsMQXAkUmAgll6px+d6Qc1JrIsh2mjGNR5kQiPFWYU3m4O5eNWYVnKhODQlgyUz3TB/D5X3ToV
/bngRnaRn12bmKgRr3Z0Xspb02PwHNsaptoWso/Bil1LJa89qzIOIuXXz3XrRxYN5Q5Q4Q/iOMjF
aIYwcIkjDOYBS79Neem7LJ7+pA3Kx7WXBFqv0ZeMSiRESF0z8mt1Z26PFXnqGuGu+3oFNk3Y49Jx
OHnIk45aXO5kYicHxEpcGs38NPcdfBXTyHczYQx90hCpqFJsaTYzqEoCBhp4xeCrEYwBw7uytQuC
W6YqbXFjp93VXNI8bN2MZDlaxydL0X3pLDidxI5NZMAfR6e9hhrHCsF4fCDSstfGW41gmwN3DF2D
PrsjAoI9cwRBgpcGG2yBXzk1RmJMPXKQDe+2z/U3lI1qAxB+p1Tl4Sx4yhMPo123Ho9SsrdLfcAQ
rfaFXn5wsros+tFcNHkzNt71RJQcbUHtva/phSk6BftZFtbGyruLRpj2ZsK9vJ0FaLkqxpItymtV
/oBYnWDqWWkYcKwsD/oKgD7l2d8TZyiCuHqw8ttxgHnVhoiy6jDqtzVxIiDf7HDTiLncgHC0Ne1e
Woexg5nQonyiCCwCmkD0zfVbSbcUpxDGyUyMFPW5dUls59F1272Q/bBvEXCD9l5cbHdkQiI24gR9
5YDz2agBPpxVG3elnM8iJfSxnlx1TPLpYqKAC2qb1qNIoOvoNd1okvm6CflRUt4tmfnBbAoKz9Gs
5mlXtOTHEV1BF3oUuLP1b23sRfeszZ9uHNJE8Rj0p6mpdjkHJQxByPnc/DYpyFU3TD/ro/KqHKJT
hyr4aCxkb5uWumXyD9UMnLqfpgZVQ+jQyMlpVCtw71oEo1ef1Evc8KYtfcYbnA0r4Hty6KTHz1Qi
VmByUaPf3cRNnoCaoaU6a+8hfI6ws9WrOzt7TVfjbdLZ+QYCgbYDhD9vQCImm7B1SSST8XIaNYx5
jAeGPbs47c9u+nC5EhhIHHo9VlwfAE9sGwKCY14Ja4RGOVdPwzon+soh+/KxiWJk8PjX37++aldC
21//9vUjMtIkQu/V+/b196+v/viehCn2ZhGJzq3AI5TIyBc4XGm+06T58NvD/HrWv31ImVt49ufO
DH590y+3XV8zhP7ryX/95BqI11cjWRU1wTdxGB4UvG0K3vVX/Ov1/XqcsoeTT/Dh7reHbVtCbRqI
9H8+8tfff33j12/SSfERk2S6/XromNYTb8X/fZa/nurrjfv6awyvF3hxOG++/vrXO4pwt9wnlnFO
Wu0pVIJmAwr4TZLW77nZaiBanSpAXNPSvFPYUHONkwv+R2sy4TraGZuuaQC5VxyKqZnv0Bs7eiAn
04NPke4BV4CP6OmEzcvwlLPCpb0Z2Eb0nSN/hMwPmAFb7LhNnZllvgA6AAkMkq2vhQMM57mjmi/L
J29oDrOFnkUQ0qq+Kdx3CEwKcj6G7FrX15EJfgeicN2SNJkrwj7Pqkm/ryOMdsanlA71pbaWj6xD
Ojw04mo07b2HlsSnxHAFbELt2iom1vsFKZ6VRmPQqT7d0KDA+x3e6hYLauqiELBEwlU/Elqz1FhY
YwpA78aJWCJxwwJNFecm9U7onottYtn9JsGjxyzehz90mZJFbRynYNCNjxoLwLel5e2tGHFZtbuN
9AlikdU99aXZYnRlXONy0WJZno5sbAetlnsaaXAInfnDopc3j9orOh3SQczpCmnOhugGzr1SzzdA
aeGcdOM2jq0doYtvyHI4OfS7UAID8ECy2lMHo2BsGZnb9XOROz+q0ZoC1cw/YMP2HBBtFm6rggQW
sQcaQ19s1fIaR+ZjlVPe1qxkJELDMK9eIGKg1lrA5hlb09TJgoIcCtxvCLelkXq+bBmgpwk468KT
+0YnPNXIzmGYGEE70xmwLZhkA3iMQOUcNwbXMLD+YI9ctOG1GfFduXb2OIbUFQ4IAIY9bwuUbBpp
LuOo9tscREP+bWZT22pIPHaYG3wjcUZCHE1MS+KhocXZTG20Q+GICnUht6jXtt6EeEH0YFxT4B++
gzZaX8K7mowhZmQkdE6d8zxaYD9k6Wwwmja7ft7xfxkzgcAlaRVB+eI9d0t9Eln/gcHnFmABvOR4
eNMnaLTCyMGU9KTSfGmeYMn8k4npP0P2hGMKy1pT/iiV0PWhw//NaxCH9gxUh+YUmHl0nUrzTm7G
ZCEx8ttcR92R2OGjIIR4i23PZD4ThzsJ13NfDJWx0axj15rwQXNjA4Z1OBuF5t3ZoKOn2C1uMi6E
yu0eWAqif3BfGf9hUOKFYzTGnCSF5dD3/+8vfEnKFjJyzY4zwgTTHBw0Je08lMFMzoa0pzWIX61O
8vhGpHFymi2v+qfXsKodf/kQjz/wHzIEd+h/8N8qhZRUef/9NSRNkjpTXGDnGvr5Bk7AMTPSGFSx
wpK6uNqhykcJjeJBag0lw6Cf8BrFZf2/9snwOmzX9mx8XNglnD+Mj+D8ZrvN3IigVxAosWzt4wA9
vtNZBMcufcXHVe0rPImGjJqLzIzpkNBsUTXsbUyeF0TfDTR4y29LOV4iBDPsVzk7ukGKrx2xTKMI
NS4hMOzQFifZj92l1sixQshvBq3GTLrEabCtEuODmBF1mIj1zrzKvfr6I1m/6vPl9Tfl7N/4Pf/m
2nWJ6bCBkhlShz/zhxh10HsZ9yqOjo5BVAjZoCvTLJu3RuTuamFuYnshtr0ZOVsSYi3M+oixivl+
vlC2w4IqInUo9BEgpSjUMbSBo6ooBhdUh+RGLLGJs298wOVn7b5e+f+vqubV4sh7+//OHH3+2Rag
7H9XNP/7Z/5P2KjxL6xMFuxV3EwO0aB4Kf8dNupa/wJR4eoctzD6YE3jmf4tbLYRNhv8s8TWixRz
lTz/W9dsm//iozdI2BBCGrqw3f+Nrnm9TX+7jU1PCBTSLi+QRdC29T8Mr9JQw5JU9IIjx/suB9e3
krtl1aukJCv6v70xf3PRWuuD/fZkxK0aXLKOzXgRtq2l/3GvglJuTKsitnlujWxnyoECX03kXzdW
siXHt9V/dJxvh2zb6PPFK+Vro03HvNAp+VXxXrjFqcorgcgIEcxIXHJG3zSws4h9skyeEqk/1jnj
C8exzkkuvKA2kecOCLZaO5ObaaKTnwqmvZHktKObW03N1VZp7e3//Iu6qM7/4xcVDuNxFOncos4f
72qMb3SyMgbMjFAPUw9pGgNxBqdRdPQlN5lBEwZh5Hdbzz85sRzqqcXZUxa47cp6i5EbcmlxiPXi
s7CLqzxXBK9l8B1pRm8zHHCbGYXV1mS2bBIuAVHPeMmGmNnaPhtyfOjIaJRjd6s/ytyivrogG7/k
KQpp3UJ9VFknzdSZSbnp8xfVmRseXlK8Gibq2NIJfYqDHKwCUGDoPcLmZfekdzHr1MHeZFqJs7h/
xZfRMZ9rDmS3PpW0PAGOoPoGyXFIqZUoyCy6/W7yaaTzARXerXL4AOLOygJcE/Pys8mb20wnzSFD
wUhqwUM9zGhfkJzza8kAPetb1VTMizz1oWCHb4iHHYN/+Kz+lPWvF6Vr8zkJj5Ld/HMD0YHOWgW1
yCGOV9lrEz6mFmhJikRVghAukUuxNwzDJrJTQZEHI7Rq0WA54tARhYYmpt8beXyIiDvYuNkq9ned
Lc1qMzCT8VTHJcVMI1+piEgpQPyCCJPoczQpzNCifVvTtyH6gUbofGe8KD0XgRklnyL1uk3NmAuk
EfNhRsm04JW2bdHqbBfb+5bH9D+wWL/mcXllV5X0qRzTQCYAqkR2Lsz6mb7IbQF7BP38KmdSV4mR
vUM2ugWP3+2YSqnxOJsOQnXQPqF2gw/0StDtmooTjSa16RVZwXwDfTY+RbvUhR9L7043YNOFeKQQ
1qQ3njcHrp0/Tl32KZGY80HdF+Q2/cPi8Xe3FOcgz5BSwpc2/zBld7Y1DEDxPCahEPZafaG/G4mZ
SB4E5eZDb2f/sMUaf/uM9FWFTeIzDq4/ViuhjA59H89oTRYUOOd2IaoKaia/GklJL3VSXlsaVKlE
DrS4uYKTlYzoViban1KiSYs+ATVGDXqi4R+qnr+7Zj3dlVwteFs8i33j98rVhMJRFlqOyMu88kgj
27sxL42dDNSSICJ1qByFxqT4h8/gb54WBoltCVciFrf+NMZ7uFhkjlr3UMDmn4R81GvWA1mlnx2t
QJrr2T7r5OP/fIMa+p/lLneoMPlnBM5sU/+xR6URXr+RG/eg9wgMk+gmGqfWj0eEwDUdN7cGwmer
jIy8J8hGj+S95H4zMZYic+DTMDxGO5wePbYlbrvi4qQVJ00WmRC9zx6I61VuePsZ7wgER2LgeCEM
RXI0O7lT3Nodp1bIGC9lq90RJXYqFW/17JIhnTlI6HnebT7FDshMZ5fWY8+1eYsiHJ+/g+cly4G6
OmwAkXUumXz51Xs0m7nvlpjKrHgi64TJe0Mkiu/I9nuvPxFnNAbhMOIOasgvCKccW5v73iOOyQSv
bMzcLMiaLmVZzLAeSftzGsTZCOFvpkmvNljotzLLB7/2ka/l/rwuPPm0XNkorZC7qM0087HVzQ6V
FDLmiZmslc901WkqGev3srX6Hop7t2fPaYgeRgXqPdoRNx4jbvqDjfW6RrNkuIAhiXMyGxtOoKa3
02WcHVqaEdUAUGQCleCD5/wnh7Rp/8mfkFKHlM2FaLrS8Tyx3ru/Hd1CE9RNzEwdczbH/NHapaW6
oZGz7LWwq+iA3kmdk1iMsN6yICnGvXtZgM37eRMd5wmKttqSZmHhkCxb9Aj6wZDEJudFOuyKlI2I
WmUjxhGRDooTTR+iq8o0noZ0VS8XWbPJdwMLetDDZwhim0Trshk0XyMZzIXZOhcLM0sSr4UcUfnl
ve5XrtiG5PqSQyfZQUhogGL2iToSATZ+Z1t43yr92MYjxPCRAZMyavKx+r2Z2e2lwp2aaWReheH8
OGGO9VmzCBF36EkGpCA+WHp8lcMXko1E2jbRiK+rjDhvg7H0kMO9xRUviL6hK+9lW+KRAoHmi1AC
SqzIKI49oM7NYMy0c8phFyvtBc+OT070vKcL/QSo4i2sBkH4kHhpSRL2izx5SFPgik20Qb6rBWno
XskcHarTadfNMqA1QiCqeveO5yXoxSX2bmiPKIMI+mNohEL+QFsR802REHo4EqWQDoHkHXJz3ir7
uR+RB0wNceWN+JybpNoXbb0ra6yhJN+mgePyusM0vosprDeugGrqZMYOEzHKgIVsmQkm1RSa7E7L
BGGX+BIIYeRfCt69ZBm2oeUdtYjiq86O04QsTvCzG5MOEaUZuBePvnAPt5/q1NjZBhM2YrR8ulzA
yIm1gtmubsiOS3aKA/kmS9ugSa0KmhJSwrLhkgAJGnP52wmzNIsS0CqQpqz6iigzz20J4LteN2ea
d77M434r7RrasFG8Ilz006mJn5cof0hFc6apeEwdgDuM/Uk1TGJGTc0hx+jUh/VuRPwCpJ7Zbmkz
58ejkIJE4rI7NLq3qm0qsICzd+dFDm0k9LQR9pINjpGngtvVV4Z1F4+udlRddjYAOSEROxFDiRiE
Y/++Du1n0YhrR2+ybWfAwmUIuS91dpdmBaFnJgl4WJ02UsyBqJKnMpvOqYHwe6x0wMl5/TSZjRsA
Mu3oG9GmKAYQToXZHmziZmA94u/wNEaDMcyqiOwqWc6sKHOM22NxbyqCIpfYukHpx+xC+yiq6Y6i
FXl0huHOMqmepgKESKjelFneRzqff9Hq+lm0E+H1zFgUFaqgWqlAyqDf1B6skJV5KVli7ag8dEmM
eDq5S2lV+Z0c7zuNfiTMSYQaGiqEtlu7c9zVPRBQMErLhs7rG9kvhT/h0aTtQG9oJMIzxd6ZFfum
qd5aiziDLjFBSBczIvYQuP2UWx9efwrj4UfDagO4n/vYm7p9B1iKoTl6P3G8241ezLDZMkkdLRlA
ED+CXaF24+esUD8bt+GgrocHVrbrbjoPTvPWN8Oj15nvmX3KmuXUzEzJaTswAZwBrPdtiXnRRTUv
BCSMkKIbyCmu5mWCpLZg8/FTRRd4xn5Xx8VTmyvXN3PvI5NwSQUE8pwpvF+48JytAi52pZiysNSX
jAJu+jZfUMnF5jbKsMSQwbHXTDsDrd4FpAuTNxw+jhoNiqlCa9dFyAPN/C0teXdi+xksBCG1LaR9
mpPMqMbxxTPZTbRUz+5qZk5fInYfK+SdHUGwrDgdZGl80CYkAcMM8hxebMqUBUWps0Krex5fH5/k
2HWcPtQ9Al0/BZbFaoharbH7J9cr77S+vsmsPg1KqQIGj6grkJY2uJ4YObtPLueb41IWNuOqhDUS
MYVfFCEJyhLQUh+jMVrDxbw4/QiRr3YeMEDki7SL73CW6xy6UA1ZSDTxqRgxePuGlTRtnROgAYdF
AUNHjVYNYCjqatVUgXBtd6sGy6KUBKk+jk+1B6SlW+PKUMicBsZZY8V2O8MuADbpZ978TUvIQp+g
A6YjqkzPex46724y2KsjL3vqCCG2J9SsvU6m8B2jUDpFXQHENHG3mE2rIK7XtAo17PRCv4LiNm6o
I8m1GUhsXqzX2rPfyPg064JM0Ip9M1HDWTjlqbai75ZJtzn6XtjW5EPoYUgwqae+LpJNn9dpUIuR
0JDuRde872GBnK1GMDwDts0c7MX0KBFfbEhSxvB6GHT7VbXzY8Hy4s+5vEldWvnElR485QXZyDEy
y0+D534y3tN9IUmF7VT1MnrQEVya5mMZX5Ox9hpGrx0gHBIwkXOS2JFa3t6oGS339LK+fnYEJBMk
bG/d4m1nEm8ZG1IajIaYNzEBPQ3iIDcaX2JnNP1WI5IbdCitA7Brh3ZYnrQhh7gHmrT08jyY+P8l
AT5zn30K5SREnWTo/mfjpSIDNiA/fGs2NhpFuzstrHH0IjBPJlKep9b7nNYnY2zPrRaRqFj3xOWQ
Vzs30VNsclzD3M1I/K3XEL6G7qsZGeJVQyyZ6PcFOX9bze3xKWuLt6HXT93aFsVbVml7gz13nFPG
R0R1bUWNHlfzjJ9xirdqmD/K3rkdR+RNLl2Eo1ZPr70bXdHXPqlS7TyAvptKaE8wmuzjpPerTAml
JAXP1rAXO2AbyIPBtW+z+mz25dFmGnYiXlV2cIeZfu/1NX6KA2D76w9G8r2Pt04FvSPuKFeXXWWR
nCqzuQDGrNHXmQoUNaYHHXlVAKAsV6evr/76I3JsYoFSYi70AaHJ5MKgUcgG5hIDmCNI2gATXp+c
hvq7X6rrecqWU9z0C9DFBNUNc6n1vUTk3pvufiCZBHrwwZbeOZIFyk5wHLHhtayd5XMri2SHeL4/
4TBg5xjxdcUurk1S+khRNS+10C96aa1UVBSHvXlJzZgrtHjiEmfbZSTs99B5kMNQjQjV4/guIH+a
PRoN9L+dkfmRlv0c2uR2XAokPbL8yaTj4qKnwp/uL3N0G4bT5UtA7bnxLbbyp7LLHposOTN2+NmO
0zkx7cCQ5occEJ2f5Hr8pIvtD0X108yjWxMqjWGOBccf19ukaKipMi5qcNjXh6dpyH9SQzHkW8sU
mwRIfWHroxkGTHhlARP2MWcspvB4giVBNEjCwTvnvvlXgM24wmaVy3Sxcoyi8AWxSL0JLBlZhTrV
9f7Lv/grGsycwq0YqmdnhaP3qzsh44POOnGOCm5RQhSxEK304a8/yjHXTnqSXVN3h7twtQMuA8sY
+ME9TZrm1OoZQKoEGa/ftNVjChWtWzOjvj7dr6++rpVkESRggSKXBNWCsQyNojx9pcJ9fQUOz6LN
Q5BTDDi9a71HxyQsVxTLN7PCf5c58TFp9bcopfszqvI5JDqyXBsaepp9pip85MB0ID2PqKhS4GKO
nvBSItdw4AMNuljJxR1LQ9H7BpIDOdPfiXr4x4nqIVh72REZOccupI7w1Tis21a/0fRSbFH2/rDn
kUQOeph9iq0DpwCSSQ26pMGBLRG7pR1eObVRHunkSDjLBaEF9aDYwWuatqPD8STk7Wn79FPZNOSE
0H5Oijli2/IL9CZMonpCP7AQAGlTYp5cjpetG3IjzrO5bZzPbN3W19bf1yExZGZYO8Siw2ggNQR9
8deRe1E8NmNCxFWqJ4K4kMG0Pl0SWuDS5i04HK4PWnhfbS6t8B4bPX9vFrwraYZoUs/T712YfaKn
3ro9kYwTvx8K/VhHrj9GwPpNnXCgpNfvUxMDVzjyTe58g0akAvLK7opzFrkl6+F2QF0DBmZTT9FC
tBeMa8yTgeGQ5+yALOoVvKGZEi5N6g/Zhw+iLQ+k7Lib1soObj58FM6M70SZx5wW+RVmIBLTZFBA
KVXkwmxixxwPLv3U/qOrOEGtVwwDWydo1j6ms5jbIt4pg+5B2xf4L8WE4H5O8LdKQRuBj1Li/dyk
uOKOk+AeH9a24lgxbAnH6a532x9o6Ql5HudzbcBCChWNCiftXkJZ792ZDofQq2cDTfnGbkJ6GNl4
RrQWEnjOrj229rayKJrouZdB0bqkXGq8KEfrbyd1rLrzYHBzf308MStNEoNqd8L0HV55zVi6fGau
lvopncFRVDephyov09cIxHC8X+xpxOlFwrrIrGvNknfwo7mSG6pp6cl7RFKxP3l0JXreFTeli0FU
xFsyJHdaSK/366rLpnhbGLryQ6Jw/HECoWHon8tC/RATprQ2QrKWi2exIiLl6Dgyf9B98MGPeYrG
Ll3/H6e2hgvqKIX59QFY8XqkXjsxyJrv2tb+ntf0hrywRmCq/0w0/bq0H0jnAnAUe7uvtzRJmxF1
EUEZ2ecccY+KEk/h+nFW2Qe1LabDRcVXbrH2cTXo+E6ng4VGT4qn4qGYJtyxdOdVxVmuwHXlDzp0
9ByqPvnHxiVfMe40G3zBRrFduOD9qedz/WpulzTj6GxDJh6TjZ6taazkj2yrbDAPxVJQL4wpZlAa
w6DykwPO6J6mEykxEWLqoR+bUzWn75FNF8bQrpRBU6JNq1NekPEnG1LuZM52HLvnZjQQVmgVlkAl
d14BAaSzy/7ghQ9x1yX7OIQEUSQ0a9pDOVToB9MKut3ISeG/uDuv5bqVbT2/il8AuxAbgMvli5kD
xSSSCjcoipKQc8bT++uea6/JRWsf17l1lQpqYCIRaHQY4w+LPx1xXjw2mvM1JPXArKDa1gXa8GH6
Q0pTHNO+TlD+W37n+nMnK7ATEVjT/PQ7oHskgQEBLgUXSYmbGY3+MFbuPreIzuE+mkk8UUJciJAF
FY/4hbMu0rPKyWRa8pvwCq959J7izLxFnP6hRdhhywAKeh0yoYhXmxpkJFXHFhuOLLIFOyOoZz7d
Rsok1A9tCxsxKtPf+kJL2zefLJrKlR7n5ibAMn7VG+g0mTaEwT2aFvUeWwMfLBYqk3pLXE2rjjMq
G+h98Or8sn0LguCTjOIG6U1Xz4/REH7RYXOsJ2FqOKhVa3/AMQx8AA384GHrS+545nvmL2x/1eD4
1nMcnRFawziQHN8hsQmQ4nF90GhT1hEqCcQfSLWRi4UD68PqHeNHyFavTT2c6GI3ABRgLoeoU5ZA
qfhQQLYzSgSsLIUKgr3ZaXchsNMyPpb1odFN5OJQALLHfVhV5ZFMwZfY7h70djyURKQME8krgtgd
Wbe63BsFfrx0zh3ivgAYYAGLb42RkejI5mfgqAcMul4HT3trQCGtGwMcj8kIDqdGgXYcwLmYUJSD
Pznzm8pMvlQZJovxPH13nRE/yyE9DkhXp7nBvAbld0zUJAxKtLeI0BycznyqYex5S3yr19mthf5Z
X+rxNstjbN0xYArQ5vEbPTzXpfhh9NlXpP9u8tjLtnCqkm2SUR9R5d8E+jLQFzlfjQDF/LGtbzXf
rveEbJMzkDX88nT6ug5EKhW1PGMdMpxE9xDbxDNX8BrnBft2cCK/gsWsvbUe1MuWODNGV1a5nNQi
1Gv4l9f1BjhFViOEr7Wld25qo9mjL/HYcAeoGmVQbWzakGFC1qQFlUpbUm8QuyQgumAkWUYWEncz
ZKuTWvej4M6wsOwDXpgTXbSKm4CELNgOVP176L8EC1ZRbIbbAnlAMWYYlGqo93RpalEjZLGC9X9S
JbVIUyCuMX33NkMS8aQW4FQi5rg4u3WSlHL9YYniG2L+E8ZPxAmbElpjiAJ8b8U31Sasxxr7Ly0t
zbVNWORQBOQnCZkyNcbYju7IOes+FyrptVeBNBK+LhwfdKpl99MW7aPirNnNSaUG/n/FEpiWMMkE
/2cswW3ZdNH/2LymZff6HlDw14F/AQp88S8wL8S8TZmKcex3EmlIp/1Lt4Xn6yaYHP4j3f9vQIEv
ldIEfohCN3WH5NEVUeD8CwdJ3XI5DLQ/TdF/B1FguNY/M2dMnajfrkCIHJFOxBY/pqdItFQt1iPm
jUUkibmZWuAubiEnay3oL7rm3pQesFolytOA1AeJ7L/X1cZOp7UbtAJ5CzlvmBu8gddyXpnbxhHt
K3D3WSPFG8cZGh11bNniZw2ak6hwcWpS6VMTkdFUMFe5GEcizSQPB58mlXwHyidhgz7xIZaiK2rd
MYOzRdgVpQjCJbUPq2GdPxYDRlFLlL9kpfc9mq1HPQTnXAy3EwwYfDhjPNQwrgiGO+JG06ZIoByJ
unpuw+UJhE1/M445lEVz66cx3s/MrdBG8wzE+PH0DW3vYaShsokKrtzFohFAorT2ZySNwIMguGof
OgPNjXBG5qnMIehGRf1mob6IZ5B7X1koI8MAa+vwYdY7gnxEWk0HaVQrS7aDt0Ary40Wv/rYZEIa
3NQopq3RfPgtJgaLJGpQninZ4Bkr1Ic+gXPfEAv6ZHeOttUW50udz3fYQT4YqF87lcg22Zg/FJW7
KUjBHBb9UWB2tvP674OPCIJlm3TMCMrlU4IPNCfsovYLQqs4voIxnQoM83JAnOlIcgbK8rzL48rf
Q9dCEaIc7NVYPJaYp60RVG5AsjFHsW6irvheSSM17LkYKooM2oKxnKO4+Qaj9CmY689G3dx7rYsS
hPHSei5MqzE5+Ln45BsBzz0BZ1I/wFGHTYZQEBmwZarOwPmTDfCFn3VHD15axU8CXlOJS2O2wBYU
BYO18W0c8UK2mCDB7t6F6T7CuRag9yloHVIA8W7Sqp2lx9PGR4g6dcWx0e1pRZycwHrhBNvSrn+b
4IIwxiE7FfXwcMIH3zXvss74hUbCxsyqp3yQDI1iBqAaOb/R0VljxHqG2YQXjQt7QYwVBGP+aA0I
go/a82p2eypeEzHyYgjkuuW8Q5fC2gFIiGto7fT9PyqUFDbN2NwVxddRp6+gPW7WBvUB6kv5GcyI
yaPyjdyHcyd2+hDcWBPSa9SnCmGPUvceQoNQPAZx0dpcwNNnx2LU7vDhwAwFC2hX3JnD3K6txYH+
EWM7iSEGo5/552JMt5lA0SnsEswpdH3fpUgK9vicMHh9aCaoprWevtBlfrEK/7brMXbt9RlbXggj
Y97DB6jMn3an32uIf3RM9urUQMLCSw6OZaakPaNS4h13XlU9O6P42Zdts0lzQvFDQHfZZCj4ocAP
nxXtk+nO8mBsl2NZb0wrPmnDuK5r2IV9a98XLrOGGu6ykyHRFaZf0N4a1z15TKvFMGdGedmMPzVe
94TuArx3P9/aBTVZmBAJC4G2bhcipg44BcO7rESzqYM+3nweB4+X7ELrD/XtOKPPijzppk+hfo1O
+NCBKkAH8RzhOMFDhVunExgjrJRVM1iL4htzjHuNQNYKCuYPO5+O+pBj9tR8DkTyg3K8akdx8JCl
IbzM/R6reEAvLkhu4jpEk3wz9PtxIG6M6xVBUyfkRZkMJSyb2KNpY7nrOBYSHhFCIkVy1xpEw8P6
d9JpZFVvC5xLukZ/9EPMrBAtw0cnse5Rd8mQlcRWtEW5JX4Z7WGnQZFa1V2PjtcIuKUc701EjyA3
yPk01Sv5PljMMPNW/G7hMuJ+lZIC06azyPTPPhNPtODxeXS78ZfuMDicD1Po3bVZ/CswiFVU2fiI
8HrETXZPRmnBGJ1JdftLEW0jrF69hS4l6oPPQzS8tVb5qFfD96niJi3AyraJx3Gn+Xv+8o1H6DLy
C+imOIC4ff6qTc2zge7MYNrPJTbprb1465SkplEA/8n0x4BOwB3m34ZZPI1jvce4+vcUFudkWnaa
WUGIRf5v3eFmsyYy4cY+WQ9g0ga+bgliTGZ5q9UxLu9o5LR98axzetNzk60eMCtKEYbJcrFt0JIk
Iu6/iYS2okcN2HPeltmetlOEm48ZY79D/G3ryKnyshTeqoMlHw/2OcyKA3CHL0Gs/3ID81SWNgr3
i40iqO3eBPBh/Gk8uzPJ3SFf7uOgx/i02do2bpUmHH09n9aDmUGJQIwlfNSl7i1KPpZ1JLN1b+do
TnkuTqN95Wyb3j/FBL3MzsAGuXjIhuxXmFh4zGG96Q/Tq2dNkr9Q3g+1QYiAr2ta6p2lWUhyRNGv
xUF9cHSkQCOS64nfEKjGRln7LiRYOW39Q+0hjxeOULZTWMuMV269Ingb0EpBerjysDf60ZnhyzTF
j6GHQ8GQYJHY1wj7gbdbker7WgSdt4M0DQnCm49TDQDdhXFk1s3NpKX3M1GbdgzWjksjX2jBhlD/
XneWRwPV6VWdDAdsSNeNmDhvahPohc2edOl+TMShGo1d7bhfcE+J4P/0R7yNDFJCGOaFybwLJ/Nb
OKJUH7bWj9xqHgaIDmGcoNX3tQAT5s7TLx+Ko5a7n7A1fa4M53MxIankTv23BM/A/eKNp3ZBeaAX
sNm09rEO50g2DWi+HIyWuOw0lQ9WaT7aS3T2fHjkZCAtk9m/34h7w2xgybGTVzz5mNzjW/NqjyZo
gDh5qYiLa3oCKkDk5xY4A7S9ivYOwiRCzvDjixJdjQWlwcKh3qBvC2EMKEm/wEzwsvqrM5Ji1cnu
riudmgsdJrhhSCFTvPRu1BDLbvYhsnaisk9QV06D4Iaxrn32p/zcjHbFG/8WG0N8TBbxM0rNPWpl
Gdk37YePF8u6ciRU3T+OqfWpy4DTtHUG5oWcQlmh69Fa+yEdmZ3pqb5DUzDb235hnmOU2vqeqRNg
rCeBfPpG5PWrZSdPxUyT0zT1L2tGvd+rn61U97fgcwh6k5esOsZDQanxOVjP5cDnGlXei0survKe
4wEej+UGX1JiwVsnar4R/r6bRcl8qEweRR78KopG30KGowtKUB6Zv6BScArgC6C0RBZMG7uVlU8/
rApqthmiR2P9WEpjZY/ZkyGFat1v+S1mQ4wFjGEA/keLmNvtExpSMOVz/YsmcyMWAnJQU1HEbDlE
L70vU0WW3zLclT50OKF148mGPr/q+xEHXSzaMPL6bHjVm+Pfg8AloOf9bKOSz6cdb0BmmSvfxmgp
IhRVls8B/pmrPtLvW7ci+krAy7OiBk0MgfvYaOMzP5mryQuRYThga3PsdVQZpjT8llkp/NTwtU6X
W9R6H/GcuTUCROYIga+LXD9brbHq2lySPqmIJmlIEU0vc0GSIl/qz4tnfS80cS4RXF4Bhf2MSBo8
Pf7GdgrKdawBwRnJfIRfnHKaYV8TRKkt2l1CkzR/G8iLT8iv62SN7S1Gmq0UV/rqJABa8q66DxhY
86fAlmWO3W2k5bYfhXelg2A+3GsZfMhwYjMM4nbLKcxdOi1vfksE8jyhqxEOL/BiAd40k6hgRK7Z
pIkQjdvJ77wegyfE+TuU1kiXBFH8CYgFLkpoiUG+fCgtqHxJSwM3R9mjtKda+SSE+HQK8rdD8IoO
05PwFoYpBSojEDDpztryS2pI78/6rWjtR1A1Jmmp6HXyxq9uNPyc++6XuYgNI+0fsV+ERJN4VlGA
fyHeSEB6UDf3kSki/X1Al/gRRsB+dsYbhMnPMGACdKKb77gZe4w7mh1AGsxCqjYBpRuTWkzyc1DX
v6OOLnY2su+jSbTX8A5IDBEtMtMHo4fE7TXeW9RpaOUU4yeEsu58A5yAG4kfHfzzoHB7GPOyw0Px
bfxV9rq3hvoGJlLkR09gLon+Kd1//xm3zx9WEkSMe709De6UL9itEn5MdZvxP97F2LFPbzQ4j1bk
rPyAKCIhbYTBig5ruBIX4TJOgLSm9QN+hf4abksDHAKh7eR5sosnpLro/hFCc7K1nwNdSEeEScgs
UF8S+8yAYNf0DmBaZ4Ilutjrsjdhprh3Y6DfmRXmD3PdHrt6YhLUinXsIfBg9jeEe+DyjGTHhvIA
R38D+PvNDufH1soc8sP1/TwaL3rl4cKT3GiJkKxyPjAPxxGB61bWCiovWblRM49DzDfVpQJLPOOB
jMu+IS2Hgml8ExW0ULX/YhpBuCODkhCxBlOgu/ZdQ+w67YyX1I22wnP2dTCgMDLmh8TNz1PwlIyo
dAipmdHb/WoUCR1gjBWEFn/qMevdxRa8dqucDtZMG+X7nbcKvgWj0R17NP6MEFGm6EnThbEpcBlB
cpfEnMhvrBFzviB3ny07evECUJWje1vxXMOqX+Oo/avH2Mmoh5vC/GKbw684Cn6Gy4hkkPOjj8RL
aDPeRhaJ+fe9Xbm/67R6CDwPf9eYZCFOD2v8C1e4SuPL57wlZnE0jOmmie8mg/4yDMq9VyL9mwV7
w+oPtclgAbBWsepHsPuxwBgnLKuntq5OXQKSMUWlFMtbwA3Yc73mNZPIJZo0ZnzRt6i5s8k+rsOK
bt7XopsuTh/NBVUDf45+JR4CdeGTQ79niu1bPxr5Cfc7l5iXDdI5yC9JxFSFGdR6grjoSggj3qrV
nJhyVFHXceqacampxnUYzNJzGA4tuj7FyQ/vorgmC1AAf/Cr6qc6Dj4nriFNDbuwMwlhqI2lvHwR
+HjxiAa+p7y+2jZVZr9PNIluG/rqck+eDHoMg4HvJPHNaaubzatKdqrFyJfWI7yKWA7YVxAboyDu
WpO1mbFw2moxpw59BNNBQ4bfB6k1C58agp+wUSfu0vbzICmyIoWq3g8TSUgVjBnj9OiMcI5lgAZX
KanIhdVx+/dfW8i/y3FgTeqOk586+QRUqTI8LqaKfg7Y3InM4ECgkKj7wEOCfAbmUhXlooSKvUm1
fY2BB533mC5r9WdBrLcXMJX86ZeiOtqdPRBasTTMvhSxSNmKQsQHdb2pbdGuauWw7gsyH4j2c/jl
KcUaiEtH2orLZ62eStrR57dEg989f3WEehNqv0t1UOtqYWVgYts+OtSATLuxf1QvPlZMY/VorrVB
/dJMI7NPUAoIGvAo1E2aA3IFDIUJupod4Y7ZqX90YH28Fl6GOolduMOCoJ+1y/0A9F9FCKTojqEV
7YqlXDadOT8qdV+lz5snwt0vpEfDsOa1YhheHMKlRSmH0E75f1343T2oIjZ3KEKYAFPULV7eXgxy
FuIuUCCV8FfSxX2jlQfRYor3mGX4DapHNRHug31w/Wo8hCdA3Hz4oC4PrwbMg/GOtrQ7KyrwyUy8
6LvW5zoBZr4HteATOQELLujjqFXqlkp85XHYHDAGp6IOQX2XiUXfVbozLOh+8aGPpkY2jAesTqGO
VKX/uM3vq4VkUoQSgPw+sCojloD/uLpvcxLuwSZDfK0+cgdRI48d2QyLq3DGIoXKCzR7PMx4ji6I
ExcuYanAk1/af7yuKLNjENkklworXKlrq0uqu12STx5DN4aGpWiOl5qk/mIV5pQf3nVb6dpIwNV7
UAXuFvHBcRchieCGkv2vap5aXL/Wd1X0UlS/L4RBD76Mg8iHfTkESfu99tKhc3R5q0UdtnuU5I/X
L1z9eeoQtU2thrIW6qAH2y7lMbnxTv1mq8qu9rge/7EKqnX11lTpcoxavxQ//K5WP2y7VNuqFujR
qp/KnFGUA10KA0ug3+bBgMu21gchLs8H7ly/Cs12Zc7mLgGI5jnACNQbHwUmPcK9K5buwU1SwpXe
jQniftEho4wpghfIaQCycQa7OhFrfCjyc9lOIJd9KfhfpnpzsDR9U9Vaf9DmqTupRemX3akxGqGD
wWGjm3kkkCsdTr1buh2jscBYewUy6Kmo+UXt/+di4UlgMGINaVYteNw9zXYSnUe5wOuCXkCtB6bA
r1YVe7NpDuBe9lDZxxC5QhGe1Q9hSEchvH4nclroXH6GauHLz+K6et02WeidIvnLz5ei+slT1f66
/3/x+/XM8eSWB7sxk+nGmZpldz383ekuRVde793Wy6Xfbbje4PUsf9p2vbr6FbDP9yJoAJxZrbP9
8OP1+MvlTNmbfDj9guLyroq758vprg/nw37vbvV6mo4QGP7ZzKWul0qoXAZyM1GR1Qwae+JW74pT
3NcnM5/9Qx84AG3+nX4xpqY6qYXapkoqL6NW2ynd9YGu7fU+hjLiy7xMbU5/LWa1EYIbIccpDLcE
zelGItnHcjOAq67r5PYFaskhg1DV7hdqGCMXYIJo90LZ7PuQ3kACGg8qPeNclUvIwzPhVjo0ahSx
JMQ0YAVd5Eq8Eemf6ZLTAUEtu8h0AMqXelvmy2SEijaK9K1K6IQyq6NDycBQVxzg2DBEsQPyTGlo
lie1rhfoaqlVXJq/5+QOtoY7kK2SH60qMZLAQGdpiFTGILZ0LI5DpjYgpgrdRvd4CDdFvbSIc9Xt
qfq79GFb0+gus9AxJ6ZBBqszxr8WY1g2p8u2RJ/2KdYg+mKv1A4DjPd9VDOWlO8TmHt9UiVDQi6v
2+LRpA44YPzmOSkQJGgZ/cIbRjEQ/gJZNfn+1bpozJegLIOtSq+pbBueXjwQ9Zqv2bcZsfM1s2sJ
s2VcV8uFKqk3/WGbJcePzH3eEtW9XzJwl7J60UNBTK3zfFQt/ilEI/srobqiS4ZOjS8Xhl4FJrAq
GRcrDwNVnJWzwNDieZDG9a8hrqqteoNkpNP3b1RtBFxObJaxaq/pPIElatq9oJXXEkgbtny3wYBo
BpNB1kOwsrsaXwOEPupTNqBCc67KpDvO4luggwr1JQzxuvjTNiIwBy1ujX1kWO1pxjHtsugKwgCt
ix7RdRsA3w77MKLLvh7YmyasutMS/7BCH4J+j4Dl2A5fHWPhG1TvCSw3r0gVe5qQwIQ3ZLQtdf36
JtSLub6dqDGYpLrzvFav4LpwZeN0XVVfJoj0Ep4AiFT5RpREzp9elZLIGUuzOoSEu9RLqYS/s6tc
7NWXdnlF6svzkgFkzzySEonc+oR/4hoiwnxIgwJZBdREm5McnR8dhMIsRqEkE9LqLSCTsB3lswsl
GDfz0BJeqfVL0Q/dYQ3LBOqdfIS6XFye99+rhj0wd4RMoL6WGODgtk09iNE0kOqL8ecJ/KgqXr6l
UsRHURI/qzxS00KKFlu8/bUpW4ZIekvoOAQyKzLTw1SMW/KXBJrVr4tsKYJi0gBhVi+qLtUSo1rK
xXVVldQ2R4NVMDKAUDUtko9Bk+f4/xsRYQBS+K8QEZ+QVngt/gmGuBzzFxhCIR7AR7gQUw3T0lFD
+Le6gmGIf8HoNlzdwvsR+BhX+gcYwtd1WKMSQSG5vf+WV7D/ZUnzVRcghOMIAfXwf/+vt+l/hr/K
vyQO2g/r733ZTYKv/9QC0NEBgGHOP8vxTA865j+pioTeUxPaXnQn5vYhMKDmISBbHOgkQH5p+nEp
SneXZBbwbqI92RB/90iTnRgnGEgFkgGoo3OvA883ljDZ9MVvDxHKrOocotLdo101CYFHuP7z4Jg7
AzKG2zG96/EzaJ3yIR+dOz8yiYKVdFNP6dz9WBbsCwhbI5UbzSQXrW9ROr0VZrHHqby7y9JZf5BC
w8QiVykNKaGXHhNVsTDqICc1dLa1GitjY6X3IHpfNCf/Ys1avC9/h2NJorPZNx5ZbqPHQjJq0mVf
ZwSewiDbhxxGLghmYRKHX5E16JHonX9ClKEpcLCtb3AUXwYwezbNwuzPp3B4BSOVPuRdue194iDt
0iQYX7lnbYhs4nDMwbIeEYhlhAce+/HPuvfOxZBJwW3Qm8PGwOF4r3towEy+j/5RvyXQjmxtVk57
jOgJA6bipEcd0Ei/I4ttQHOAz7Cyp76/QRG3Ch2xExqSuWEFzLkfU8BiJbB5c76PsAMgh3JXF0TU
q9TZdLbUmbT8z+AtiFXDBO4GbN96rejWS0rGWlSfW+rAVjMcwp529tVoUIpmLP9q9AInmDgK0RB3
SGBXgjCH5wHsbr/5CZJNAnTIFhnvkwlB9Kaq6Qg8e5tI4HGeNeUuFk2/J4zzM0MMn7YKt5tseBQL
tgvEeKWzNeZo3mB2a2iy8Dy8+a4eo+YMou53kmoaUTU860AcRp1v4wfGORDKe8HYABCsiydZlJmv
YekQP0RKd0qi4Zil+NljJBZgLQIDLxITGOEarDPwYahTGIAgGbAji2bscVHY8aV8yhf/h4FLxl6k
7nemT8W6jBDiHmYYMPotWnvJerSq17yzE8Qji62mt8ktALt0I6pF7NCOtUyQB1CRV36TjDI5BT3b
/O3jJXGM8v6rHmfLtpngrqGdtJ3KJN5YICNWHfMZ/Izb8i3VuvyUFLidC3IjezBW8w2cb6TbIvMB
QXYIvQ2S/1H0EkR+drZhbQCQwbgdASg8HnKD0Sij8nqCoxk/Tu1aF8ht1vabU++hH8FTae5Imha7
UCYtO2LPyBlnrgHPi5xUCkw5Qo7kOHvlF98Ch18hHZfHhOkbvyDaYLuveRP8hLhF2HcxtHXD9DNe
SHDOU0zuG3HgYvpk6TINnIyk7eq+R82ctKmBBv96aMFKVDE8ZkzVVwNBxgMOcZuZoEGIg21jYJ9q
JF9rx5uOLsJu9w3xp6kv4K0Pdbgl17FtYh+cf1Q2W1hw/abPgChDhkW8MdwTWAX67enfY0J9JZpx
swfoREdk33V+8sQBzyBrd07H+w5vy8bwpIuzC0gg1NfQU48TdbYJcb8iPg4f3jyn8fiaCZNYdz8d
nB6IMAnlfC10Mi99nIO3GMrxCM0GSlp0SxKs2UQeYwGMzGo5coA6nfXWxsMAwC9tyeQstyiGhjvd
LqY93JW11gfjztd8CKDZ17DEfWPEX36PYsFdDc4cBfe+ackWIyOZ2fYapHoHX1ojn50/pqRhgInf
Fbnl3GmuVL0LMGEhNfuQ9POn6DkGsZoZ88ZIum496Xheht0e/foSCmSMQVVEJgx11ENjz0SFpo3W
H3sna+6ixExPneggjvcDsX/kUxjwZAtzg7hklpD5MKlI16ARHurn6ya1R0tqgQnB5ZjLb/LAd+tm
FGFasiCrmXjacEoXwKqqBNrhftHET4sQTBJZxl7NENRsUE0T1KpapA0UGQcLkG6AOb+u3Xbaz61/
ZyBaw8Sr1JkLOnwLMNzv2qXFAwtlbrA3+ExF+PPRUG9EBBuBcJ92G0la3gKVIYYKtAZyVEg6FpEo
VVQLKIvpeuExrBcZalILNUYFto6Z3t/bjG4iQ4GD31qbFvcBLyiUCMN2E8mWEPDdoxVjE5wHA87D
y1NJLtBKS+8W+MEhauPsMNv93RUqq5CzdoiXc8tYtkCX6FQ7Z+pVisuwuBdh+KUL8gemvd0mNCbm
k+EnjxnN0XJ1MFtNhR95k5oghuWbc4x613Th50mUyCyqbWp+lzXQekZCAIT6T4iFe2k7H0JJjTQJ
DkyT99ox4u8Sqz7DdvqNppmz1TyR7BO3vcNyA1c4NfuRc1fdvWV4iva5pRXlQQ1GXfPNH6RzEt4/
oQiXDfqkDqllBtJqoeYvfd5yw6podDSPTVh229qa3YPWZJjLCaQCJ58OPCXfU9klLe51gqZmBlaa
pif7AbTeZ1vPh1NeniIcB8nxRRksK/0mTHGo4eP8rhuoC+WdgLda5zsdteccGOU6H1sEL+0wo56k
+G6qGmDpPTlDG5qOIUGZ6krXxYdtJhoCQDhQrM4RgWSuL59I3iaQKeXAXT2lRs4PcyaK6tlcF2rI
fl29lJK82bmO/jjYTX9Si6WbSQHGDeqNS0lCxWaCAQkFIJI9igmvWCBBai6qZjsX9GgQO1vXML9C
fc9UdVgkETK0EYuudfM3AcSBJCwBliLYjx6sgB9RFr2RwwHGUsvqPcnq7ckQ1nU1T4ciP6hfJpfo
F+ht9sxVAHNRQVN3xnjksof6rdHsnT20UbJuZ/twPRPkzhwyFChHdTZLfn6qdDnN5RLyDlTp3WXU
ep/3MKpr6unfu6iSOs3ldq6Xuu6jtpUBUg6zRvQsT9zvH378j6vqhw/nvNzq5XLq98sG9cze/Rnv
imqvwOsXRiBTirmUzE58OPW73f/4l/z59z/u+uHMatWVIVOX2KmdMTCvrTY6TzIEW87GFO5q3djj
m9kc1A8IKhE6U8U8jNMSRCq7q3Unf+Yj4ZOPnM9ui5ZmCHn/5Kno8J+LbcUQT6sTc10YAXg0H90s
a+rgZ7mlINpsZq6+VoeqdbUwsDrG7tDYwCI3mkOVeegOyKC1XZ+LUf4R9oJ4aWvqG51udGsPg1/D
98p3it85FxO+EDYd0SaMqzs3Jyz5d9JSRc3V6iUddF1XG69pjg+HlGPWHYaOYZFMpqhFIyNSqoQW
AFw79DEu2RR1kjKHWg+zlC9pCCLyTCpvkqutqvhu6+hZXwsA7Fshgz+4/WG7VNbfhAq/RAT8+0TL
johgJcs68XxtO6Um4KDoFUt75kHya1QLlbZIGAxLWzpoXHP2o4B24Sdo9evLdE7tCtaa36NCwSzM
IOvYDehveFWHQnd4yWBa3c8coQQ0ODirSk+oEpnKzrPdo4jHn8vo39c5BED1dwSp+BzUY7orVIOg
tl2yLobuHjnuen+m7DFRugPK8vdTrHKX8Xkqo7e5lzubAFz2qpERX0ZKXwfYAttKoezVLrYk8DZW
9hXyqLPVm6yV+jbE43T0L/ez5x7nwHqccGBiSDBtOsxE8ySbDiodZ/Y12P3YkFpAMAYuSUQ/7W4h
YFo7dX51X4GIp2MHFsMqOkZv1oP6c9RCvU9VgsL8lkAWAqhdgoIuE7LB6irXxJemctdqPV1m/koj
R3AhneHNtKO+NXKAPrPTgWPpgVUcYHvWJxTAqtMoQ63Uhd9VlKPY+/ebuObIri+GENavDLqeTex4
40Q4dNjotP1leuqRgcTprNxKywD1ZlS1DvUByA/Ti6C03yUA1Q7XjOT1TV4qtIqdy8zlh1W13/XB
qNU/nQqswcTY45P65FSmW92MWs3fZWVlp6B+uWxcYszwwENll/cVar046JCZ1C7qshfIgCpO6lO7
FFXYX93IJdGriu+y5JdjqwI9RsaJmt8/qRy1Mp+NtEBbtuozIWxSLutwtr+DyK/2fjSkh1LF99Xu
l2IgeyREpZ2eMYXCIaiaqkrXxXUbXC97NxvmtjLi9Yc2SP1hncJQqOI7LMbl7qtlAqP4aSox/xso
t+W87MQExgjflrY8CvuHp24EnpPpIR+gHrYCJajS9dlftyHWw8w8dLTVdWd19evq9VhVur7G6w/X
8304Ni6ee3SjaMNoM1XD2bsR/Ge1rr48nnjandX65eaXCg3hWBv1dzCIa93yl9dQBjJVdY1N3Z35
lHgHUd8zlFFf6J+L6hSXpmoq5/bgVVBJ5OAtkQvVlqhVVVLbrqtqm5Cj4P/WfmrnMXgbsRE8quur
+xtUBVVFtfGSj79UZrXVN4t+ueANPu51fRCXoz6e9ePWdxf4WNSMBqCoeDIWHYse+Qyv2W912T9t
u+6ifr3gRFTxulDv47qqSuq4/3jWS2b8eoja8cOl/rTtw1k/XCmUDf6kkx6KeubocmhPJMEa6mV/
NZpWpcWzqgUN4397Wl9/vm7DIJJPXK1D16F42UklidTJr7u++0UVAzuEIEoG7VKjxVIAL7p+KO/W
L0X1Xb3bqtYvTYLsPv86EleYKUZ6PV0MQnoMjus3vd0KU7fvsyUVTJ46HKAgN3U1wTd/fE6nAi/e
tkfhDxV4hJ8q94G4MKwBoCHPKM4f7RrPy8UQ87fCLg6itrRnYIA+XmySthIMn9EOi3dlM/lbpChQ
qYDLrgvnsZggOBlWQFCvzaqbZYbejT4rBtKIxy5uTLiROMk6mttw7Q1AQkZoPwYmUDtNzcA+/sGX
5mTBOqeXk6olnyQnjIemYGCqY70uLkix6/qly1Xrf9r9w7YLXkdm/y5X+NNxlyuMqX8j2j2yEO8w
CN7/A1Sg0vWj/Lj+DEr4kM5Xq8LpkIwTboXgu2zU1OG550KRUTn4Ae3FnTmBPpXnndVE7M/FOMSy
w8nKNyNuxBp3TXhh8yjlFXGRR9l1nYzRm1vc9FrFiy5fcFxycTL7muaZvYvb5kDAzj2NupWtmUch
etPZL+jNQa0XN97k31rF8Bp7+E14mrUFI+B8c3rnMZj0t8pEh182z9uYof9hNLxSSlvBg46LEY7+
0m56I9IxOdHaTd327bpG9HyTJ3DNauKM+07rz813EUbOzgwZGdaa13GJe6iP4QE1jnSLmB5yRksH
wDoi4QohCI2BFuUZtGfR9s0PYcVfIkzMr5A+3Gha8CL6/lsYgcUMMyj50Lg2E3E2onxSPpFA+Kr2
ZAQ+mJuV72KF6U6TRaRgvkXnnCiFAKWPrEq5C9JwjUVvtp0rSsgtwLAaF0zJ0MS02yDbFnb5UzP8
OxsD3dUydHtRab9zDSx5joXYtgLljjz0SyZsqHME5uqqdO/xTHqNZvAE0DBlBnDblsGXXtQPXg4n
MsHRPoPhT+IAQ+MfaG10t/2Mgppf4/SWODu3CQTk9eLn/+HuPJYjV7Ys+0V4BofGNCIQmkGtcgJj
JpnQyqHc8fW1cOt1m70yq0FPe3JHmbzJCMD9iL3X1kHLbnNCS5gqRYZgNUa6qB+6xgzv6fv++MRV
n83GD4CbNVs85ww+ZvbTuONb2IfMeet23zmM1xYv31sxVOgkKOGZGWVE28bknCVi16BqAC3IqnHy
9hWmnv0M3DA3WSLgFar2oiVbmYSOGgP/oUgYWwhH7uyBiadR288Y4YKLqzuHnAzCmbr+NVxwsvh+
EoJmCJ9zNehtYfbZY+6OHylZCEWljJcmJNttCcSL0aC8BlPubDigchAj8V2N0AX9LPCj1p5Rlmbm
pZZ4fupJAKSdnUMQdl+6IgGiJd5n1yoIGppEj6sv+vngGfXnGNwg/+mtVQ5gPwqDQbnwXystvug+
6SqdUuxRsR5VLGN+XcDhcc2YaTTIUBTTb5zxAZRXDMWl4V07mwBHH+/aevqn9nrqMW/aqXpbormH
61hf5Zig1hMjPk/cFPaJ7SKm1zb7dFSi9gUD1m6UR0KkMCXR57KrCIX8RC78vfKNo1J4L07Mmqev
v/1WpL+1bf7OW1U/y6nIz7XbkMTbiB2PnLgNmlk5+5atI+dLuGTB81yKqz/TnsROu8c+f1VIdI8z
/GXVsGHD1QLjavxJ/Kx+wHf4HYj5mPX4wXJJ5jUkr5vGiWR5yNJH8/fi1dYdJ0XBBGGcwec4n8DR
gWZg+Yxk132s8fBRFkp/a5DoOPX5CRbNKh9Kv5YBeF5ol+ewwTQsY+ej2VvNTDin1//yZlYJuf5I
Zl9j3bOu0NF+GcEYRo2BpzecIrN/0u0fKJ3pY25WoAHaWu0TjLb4fo3tZEt59QNJTq83f1q+x0PC
jFhnKGqgPv4RceoRQ12RVr4mO3m2jHy8IFvb9JHyE0AKkZJ0BTC4aOKsLVJEwGdgH2ROCta07hLL
Fitj24bfFaO2Ss0QK/VyhYr96HfFhXGsinz/VHj0mqJ8DzNuwwnGpOTxM6TxHCT8P0J5bCzmnrXr
Hhy7eMTwA0Upu3H9eW6xGrr9U8L3GGE2bkxp/QFV064YuhqfJV5UTEklQvaSD9IQ5WXOJ0VAuSjx
bb9h/nsPZxLDStLPCejhS6nHh8qtLrPiILWNBbxSW6XHwIEPKDre2tGxbf7RLgmgjXnu4vdlYX1U
gu6r+jeSoALs8v5K5rEugSTm2MnjRyvOokbGOWbsod/NS3uR5TokRxh1kY24C8YMKV2rbo7C+UZ4
LTeE5l6qEryHLAD0lXpm003yr9M43rGDgIGee7vEZOdgkKro4ElGcxZs0ZLM5Goe61Pn0BECPSA8
RvCWJyShIaTU82HgS9XdPN/F7dBtApbM+5alTRa2iAxHAhPz1XPAyc8bOM7ssxns7uWaabT4DktZ
5Qy7IPxsB3amlmQVlICJN5LhT0J8HRAB7HW2f7KbCSC3tPbKKYptim2vdtPkzl6sV9dsEYvroriM
hn229VfXt8attBYel7S8mw2DoM8qn04s5VB9T95W5c6BpOYDgwLw9tWEZXL12A6yvwSJ725G5v3v
nI8XL6yw+Zk8qLV2NqPNYWUJo41sv3hiMr8jmTE7mHxiu8IO84NdpL9y0dxyIF7YHNnYDXKFORKf
bRnTwzLkl1ByvI2x95uO+dB3DGvD7I6lOPxg0p02rPVYhMbJneVZ7XbsghtKvWxrS8x5xK2wrfLU
o5u56QHcFL9Wsxztug4vZ9GyC1a8jhfTeC3JrdwkjOnx1HjO1s7e4cIEUfkVx2z1jQW6ocoprLNk
JCHlbTKBxU7GY7cKuS3Xe1QYoVnMFWmC6JzMw01gacg0vOJdEEY9iVB4LMZfbLd5QWN+UONU5HiT
juNW4pUM0OGRTFH8ZY11CNL5NJZ8QjWHiwxVfhFmF5JcFcn2Oqs+fEqyBEKqg3yvWiLLA3rpkzE1
VySq48k95qY+F2yUS3J58sR9IA9h4hiHyMUNhfxxZXJiW48mt4hqi4g58jJVRGoSR9+SPY+WhjZZ
eVTTHWEGONP0Rhh9ElmGR5HWda+xePCX8lbME/KKX3a4FFttT4y2rA5+5oLFAsoygx+gqmB02o0L
cI7H1liXlqvuFzN3W1wc40PD6z4kNnBpqzTkdsr6zwW8VSft5UVpg2i4jo+hLmYQXM3K1TQONdTN
zRy4nxqlhqogFRilADJuwBDG+nLMpvkt6NOj8OvuNORSbT2/QKxun5B5G2z2U9ypHjBe2HEHM0sx
4hoP6Qj5hbqpDRNYNO3yBD6JyXCZGs5mwaHoG7G6xZCnSZEBXUmYDDDALyZt8WZy0++2Xq4KT2TE
vpZPIhP79NT4CebybLpfKqTM9jMqCURfmWvs1MCFWnprFJekwGyh0tojm+Cx4xXMsABX/ceE+mKX
uO1n4E6nkOCqjQkwLgzTv5UuPlGagINiLnGV9fBkkWC0T93JXa3hv9OqeHEBskYIYkxYocGw78ks
2ALJfE7994r+h3V00OxkSWS4aLNr5d75xi8/SbtDNqJa1sbFmJf5Oq+7Km14+76hbkkGSjFO0wbH
4VM29Re/WfyTHyds7cEzZ5pDuUNvudPCZ+s7E/Y4QietHizbzqEtjW+BDv7KzgNGV5HrGeKynlJ9
NyEDKGSXoqIe9EGSiZEuyBdI0j1lxkNoeQDDVwdzYMmT5Y+AJXOEq4nyyHUM3SvNBT1DNTFdRtWZ
4BkHxLc3PmBQUqijAb9YmFnrKjhxGzrPGaeDH5w40V+rBe8ZY6qLKR8KRWReWc1/FhLQ4xpUV4YE
KMuRD1XOarnNd0s7HXNjggBBEJc3GrzCbqhPcxzfSIOwNkl3IkO8jDL2nUs2zoc67+TOTA3SqrG9
RpW9nkAcfnY/P4xKnUPqIKqq8rD0AE34IHnuw5kivDAPhhrJZxvMo8or57FadoheWISmR3xZn7WW
N4AF8gYTAylJKo37MhF72dZ7L23b20ADLQKzvq2cF2dYW5O52+Y6+FXBld6RMDKALSQa1MyC19Tr
dpoKQMXtE7DgQyOcgzMNkExt1TKM7XNA//O1rBfcZoXY5Z71pjvx7UPfhmWb0ywASCRVya7w5uYH
2oaPrhlQ2aA5IFS43xrF7G+DmetTLN0xrOVBjSgJQh/FoIaFu4yvM6KFc50/jCYAgzDAYBzU1Rcp
bFc/YwDkhh35xhqVxSjc6cIcHhNCcipHnsIZzsQtLKtnNQZ/3MCdP5ogfO9kCWjMLr+z3PDICwCj
QLl7VDbPV+ncZOFab6Aa3nuUPSxIRYQNtTwvtYXGljhrY+jx/Ct0STEBFaLGI07673OP5RpweLVV
C2KnPDNeiUTI9r054JbWVWSS6kivtrx7qewiU5WQ5/guPRczqdH0u0RqLFlqTPdkOqBcwT4VIEzb
NszuRLqbDPs22/O86eyyPbQa73MNdBdL5Xa2SnFIfOgP3pJvwLTWG+lB3cocCh1LKbx0rhnsfJkb
0ZQ8Wtw3e8Of2cOUXLkFmi+B3J3xJmIVon0XC/ukG49cZwPo7Q7za4JkFr+zX0QIr1GDE/kuZ03W
XosReABVpQeGz2VwLcyOVI9xcN8r2iXUuua2QZUGfkiW2xgJ2zJ1iGDMoSJ40TU3krWYkjN5izke
uypBPUYdfA9g2lMlzQcnWVn0Z9fXLtD/ErZMpWPM0fOqTl48bHZ0yVPQH4DhEEFQ6aPu88fK85so
hcnHS024F4gHcPRYTuKKFDpF5LCHTcRv5fSYr+jCGPFW6jtsTiTqNDMkCobunBeOJ3BPdnCN/McV
5zTEIhbr8g0aAMc8l9acegZB3ynbkQAQsGye1Ny/BdlT6gxv+YB7HMZFsy2CPWpu78S3IRO8rHEO
+C/hy3OChTh3hcBq7HihEevbDTGKQRrCNSblkb33o7AS74CirD74TodcHf/uKLEui0WIe+zKyOli
ihlBwMhuTiLtp39LPkuyJ3R4aLPiJ5u93+zv4S2kMST88ZfLlGsTe+WrVDPTMD0c3SEBtgASIohr
2BLjBwhqotnDaxbuE9ceycwY3MvfrjOKcxzjyeaKeLJoQVAh5+3eSSqqowRH0MJX2rpAzrmFk6RP
b2PjLxu4lwDDR6INazlyDYyvizV+VCKxbg2fHmmG8maqbN0IND5TkLqPUB7XsBns5zxYd7Cen+zE
sM4g9P3YNXLfC9vcZR2JkLUtEoAkeXkJcKX/fy0JtoUjCID53yFpz80IJG37JZsy+09l8L//6v/J
XQv+5fKjfI/3QBCtRoLav2PXAvtfJIcEngPxLECTK4jP+bcw2Hb/hewXahlXNq8df+r/CoNtC7Ra
YJJ54HJ2WQTR/L8Jgy3kx/8REoYB2nQRLPNDiVG0zf+RaDRmVlHLPGuOsuHRJb/AB9wzvlSOBX9U
vWNn7J8matGtVNNEyIhwrznhrEsVb0bXCw6s2MNm7wRxdYNuFVPA7cIlXA6NIc6krLEaJ0k3Ynym
sdscJ+zqOTLElUa4HkxrA4EUYZNRgG4QtjS75BZUZf4cgqU3ZW2/6njF4HLSoDwm6Ft5Q+QSlHkA
zQYnIwmCbYktak9P2cC7wo5q+vR0bl3nR5LJwn0LSwq6q3sJgbZ6vPcFebeR4B8KKTclU5Xr/NTE
2ESVUjtpcoPbMgnBhmVYEhyorUMSQ/LybmQp70naKJ99waVXTTbtabEcM+6NXZeJ9mLSG9jdHJyq
TLuI7hQksGAlfeTyariHUQXZpVUWVrdw7j8NW1HkS/uQ5Hm4R9rr3OKBgyPmeTl7c/0tC423tWEO
PIElPZD7DCdFKCKoPRcmadZ/UOVc9WSkbwMEnpxADqS7nX0AvHKyeKouHBniDOflt+yzYhvAmTuJ
5ORnwn0Jux5ib9adiKp19nWVVtdExbi1rOSMhSHZxhERF/prmfor0Stu6IYXGyYaV8D8ZJt5fVxK
jk7PLIM7f4I86me70KueYjSqoH97537WTnXqQ1qwgozTbZz4hGGMxqXwdHlOiyG75VNIBxO2r5BO
hr096g7Ud+pey7YhNCeNqDviK6gpjdwRja0NH0jWjnyEYfKO9qy7mtJ/45wbtrYLmF1TcT7NBc7G
iVlc3I0aW4U3b8NxymHIr5XvwKgzi9030tI2gxXbJ0smT47O7H1X5tuga4FTVvUDGdww+DxmosrK
ih3AnuWii/V+HdxHiZfmiQ90Z4QeeMx+fiEjArN1CKneKFNa+yn3qGKxnhRFQ1h5QauayG/Br7th
8uQ/OAUo7Mb+bCvRfkEBzK9lPBEIMaXVxqHG3Upr8t7TNYE31y4OfgZNjV/e+x74pUK1Cc+9x/Co
03dV6hsP/fTiJWZ7YfTwBCs6omh4JrBrgVeYRkGapBCdPRK6YvvMStU9IhFg6dP2R5DZyUnUCWAV
2EQZ5Q1Xp2OfViZsXnZjRCKFucrZJBnLY3+hMnkEkFccl7DoLss3xdZypnLseYCqZ08NN6vM9CPZ
it/YCFCj+6bJ94pGuE9GZPhdGG9y+l1AqUDnO2qVwLFQo7Y1NFphigvoQ0GHpCF1Z7K7L2KWAZ17
4ItK55EovjxgVU8ociN6YxOQNXEuZPFqVs7WIHziyswEghmumcAe75Wlyvv6kNxIRrw0Ht29sgOD
4C7TjJzcOo+CgUFo9BNb/XbeuxSHsWrHQzHladQrS97Pi9qGA72oXacv0noj73ZbrcyI2hTZDUeq
2OahtVXC8B/ixnvhCPIJNhj/pr0NF6eO+22GEigifMW7As7lzGhtQpzHDBCI4x3oW0DPYsNgKNnd
VJL512YI40MZGHS3GakJ4zAad04wPlVth3QWieMumHW9nQGjRkZO8o5uw4zPx/olfGr9sitCUnDG
794r9ux9rIORlMUxt3vabkf++KOml59pLwZCEqI5D6oHglOK4DITH17mMRrvtWupWpj4NUiJTaOZ
EqWJ8bCkuY7AV0xRagd/nTB+kzYxi62oAeuCwDk07xjMspsOgIfnHdBiJ1CYPtptmunqqat/CKAa
X+WIn0Q5u5xo36Pp5CMUu2ojGOzBmdkOCbMwSSnGoAllPOAlAq0n2iyG6giu6ZZ8/RO3dcZ8Csmn
FOmCfbt7z13IK9kkodPwZ0JIg5JWdxP4SbPtHPVa+ybiczXATYc+mTLM3c5m/WcJCFBqxADLZ/5D
EQX3toBDIvMp8jX6xaYsI6w2gLbpCoRpMQ+3UdBRLCGUGBImGXpv6YyXMjXfWo0Iv7GZ6maYLEha
s7o9//SjCtMTMEP/6jiGegjW6KJ5OSns1efRJ+ykXjg46JdkBLKy4phXznZxoAH3xruTJa+6VxkZ
GqF90msWo55/uwpgmmcH6hAiUj/ZS/dpJcvvIC1jIORg7J3pqWfqrgv3Efxg9pBkRLzjKyH20wPd
qBt+id7JHmW6Lm81r6as7GQ3LgaYI+fOjiFyTbUf7gU7m62015jpIjyXgnQrAuz6aIGGvTPNu2By
l/vBz0GItrV5DOocX4+b7GaBlmRxmHHn4QGCI/i6DhsNoY+3ynHIMKrg7SR1XkWVZ1lnv0Z77ta5
G+lUD2dv6UAFOPoYFg7jPFu+24OXHq0BULqoszoCnPfFJG+rhjA/LUvhUvYvBFa6kNJSHrCyI2eH
2Ovw1LQPnpcnr4ohYKW6iFCU5dgvzjeteHq3oD3flLbL4TP81RUbJXYfZlN9CH9unypI2023/Knt
OImWgWeGmQ7ZUm5/38EDJHk7zw5hbBhnMcrPwCu6Y1dikg9bXBCxmzOy632PpmapnoU1nIqY0VnG
+Q3BLSYTgF/AloF4DD0vymsj+9CEMhDqfgwswhstX5h7p1bxGQ/88F5MznOQqce+FilDK7GtXfhM
bT66L0FsvHIsbVo+kndfJN+pQ+yVVxT9zc9GGYVUMNtkaMxj0ZFWXyCAeHaI8tkFJWCqzuTMMzum
Cnnaxx/K078sPQw3kRHjFeZXL7Gcr8lMAvZ4c4x5RdyCjq1amjI/7L3B/3LT4INkqa8UXv/JdCrn
pR7hgzdJ6V9TuTgvky/fJ4cEIACO0z4I4EK6HvplmabVcdFMFYcMrHfrq+I8uurJqabpzp4kePjF
aI9eAiYkTn86o4Mj5Mn8mRDa8TAFQpziEUdEPvN50J56tDkQjewuPZFe6PxtkpyjsbzOlv5hQHD1
U789dYogFdcU+4Wom8OcAk4sMhEfpBZIO2F9+ICurl79VIDy2HRpe2YgIl/gFPE/D+3pD0MRpjrd
UxawZ+5isz+1mma6aZ75qLCX9Fl7GgcbUkG8wC0qZXIJuvwrS3xvm3fByJfi7hopup2rMjBc+cNa
ZwFG3Ftl7JGhCaYjrLpX7t49zJ3iRNgW9hfTfRrb/sGaT3Ejg19BzHauF0v4vPi9Ddp6qe8yylXO
atbBJUApJ4t/iIVh1zewqWtre9kZ64NTSAx+RP+RE+iza3Jr+2/eM29JwUcikDcfYJpul/7dwffx
bY/hZ8z27sMkCWE76ZYLLnd2xeKy14T94yXNGxlEsM8S+FjkI2RRXzG3U+6SfsYPtZ2RWT6rnwSe
cOqky6fu7WcDJlMf1s1TbU8njBB3nEecIIFdAuvsWO0F2b3gscQQNLM1n+H+iWBTuVSluDbaqFmE
/IkHvkcfaNN9AIISMrIRmcZfOx5RKwf1SKAMRGHm6HjQeq/HU1+guTMcVqjWPJBKGmcPnsOYJDPe
gtE5U8eluzlozfsmNtKTYNXZBkWByl9oeIzqvWv6qGtR4od6CT+LSd6R+zWdct83jy7hKipzyGgJ
hq3P/m+ukDBQ9zBuHM3xbGdFvadN+LZrtUGNMF5YIFsbs82gmlvZ2z8iT1qPBbweaxd3/Tv//MV5
9QOkTjVvgC4zB1DxczsjlkCWGG7osQhSv/Rm+oaHyd86k8L7lI1RbjVMcPBSML5H77Ayxyg8JkDB
yfzf/+F8PqVmSwYZMuqmXPJzmmGZ4Imzcu/WQAM8UIDdKWtEGNwyCQNtDeVv/c8cZurM7P9TNMyn
HAS1LEkh6LkAFLdaRpOHyadIvBDLFBHR8H7AOWrcIKY/AAmQqxs7Bpm2K9rWJm4qf0enAfZhgJjf
+9lBuCzH0wKAXWa1q9ZqvCQ+0hA3JYVjdDtvh1VDI20kCmimtmQZOa9lMwg4Fh9RNeb+mrZEPl08
vHRK57s+QDVhQ+VPrBLulPYJgtLpIxhNb+8mY3CiPFk6/6kh2s9Pf3ukL1yH73QKCStrkNsgZ8F5
x7Y4Fv2lUWVygqjnXNV01nVmHorBC09J66R3wogBHxX5cXGD/D4gFmANWI4STAeY1fzwblrKtybF
iqkKJ3sq5hJiGcjWkaSVPi3yJ1H5h9btfrARms9GTqjOnBuIXGrWAkWca2Zp06eBQHvrLrW5L5Lg
g7VSt2kGhA0hy8GZV7LP+xRjIXvT2R6eiR4It0YSfOaqIfCc3DCzLj/G0v90cu8wtOv2Hx+IG5Id
WTnvhrxLHdQ3AzPguMMkaBE+xke53I+D/hyKcL+YRBDNJcbGzgA66sVn9pIeBa0GJjCdaEwucHzP
TnkrM5cVCxxx8kkc19SHma5YptN0rBXLsxFE2T90t5g7CyKjS7lLD7iRBZzTEXY4/E0Doql573jK
P8fudapm52yP3deULyRrZO6T0bO1DU1QYW5cFZeMeMI5+PKU/cC7+1CPxXtst945xGoplHlzPH8k
cuT+nx/ULEocycc4drE8O33LxdHaIorJR3P95R3BkXWJG97jVAa0hdMQwxlFyeGuj99YVDNdEOOD
1ZwZh6F1iiVZMIxND7qyCcUsPea6YXkgBeF+mvEWufgOQ111kV+tRGqL36mfGOmJ0pp2WRj0O1OP
zxw8j9loU+NUFJHE/7AqlLQjkT2T0DtX95lTyEuyonPuW5WLU9vbxnnskuQi3SQ+GcM3GukZF6cP
Nn4cDZpAeQuUDvZZ4audriB1/vP7V4YY6XqCFzor9+zYnXvOKd7OYTraB5ef17ZOgG4FgKEpDKIi
1jMtHOdnZ6k+0aHcW7AgkNTMetcY1FHUMi+iwwlUIwrYmzAlcG8mf6iGJHV9gmkUYBOJAa+zQuMT
TsZTHZMLNj6JQBRRAbBoM/lVtATlzVwGtiALqU9cr2+mh4/b8NI7ZODfVVAK/MM1qycm/ia1srWG
DM9sjhBRFaBURnVwphbYpRm/+nOWojHTP3P92XeqerasH28J3yqVJXsLU/mM2xT1CZouWwfWoUzv
Kz3rDbQXFj5Gw3qY/JNUiUvuD79FJ45Ya8kNZEGOZvGBTOhfo9j19eienNH8xL0mzk0wbFy9+Jth
HPNjg9Athj2X5sx+bfEVMpHYuN1wGHoWnElBbyN1p7aJ9dMaXXiHnCsMfxGLwyR+S97HuGaJbJIg
uXh9gHGu1xOslIGtgsY1ijRllyBtGAt7vh8UWaWscaw9Y3iILVV+tSj1t2gHksgsR07tvgUNEbkI
CghuQXniiu9ZldhV5doDMBnhufQusZGQaZoHUwQdp7uf+VO527yaLejLBW1JV7nLrlegEucChQm5
1T4QuCS99wkbZk4zF0C/rXEXF+RvFU1j44QB4L4yQzse66OEDdgCci/WxbFqfjp63Y1Kk2Pms98w
SnXfvqb+cJjJpa5S+RaS2cGKuHzo1/DWPvtlpWy4TfipHBvFwYUKmQ4caA2jkMUiUlQgFWrPuBV+
2oHHwcLQ6JDRw+pkvksNeJWsbVH96R0JYpiF2vrLlAQId95zZ+blNi2HXRGjgrUcU62xDl+4io6T
zS0X2v3N4i7ZVLRxvoc/cljukMhwLzTULDabaPqPzPkO8vSbuSHxnM8qQXxX2DZfkESLWHzO3joi
JreQb050DP2R07mx+5gm/MJyKr+aVNxNbK9ZS1VwD+ZdkRonYrCPiUk8gOxOqlE1qSou7A+M3znM
TIdKeVOZBK5Pg3lyCOS90lRdzNx4aJuYQKv+PpH5Sza1z0HKlokTfp9T31AcPfGODAl0sGz68SyS
EHvhvSeTuhEkv3EYUci8fWLAdM4s4zfZat7GQRnaIi4zg9GkBOCpGdBjmuTy4rPkUDMAMdsPcmAp
GSpO3MlJqVrfl1D+gZDwky/9a+V4LM4VZL35rY891pXqD179biekvjMy+zeWnucVVDrl2fdkiicf
N78ZTqelqD+nEuZ03jA/ghy4G8fyi/wDFCWz+hYDOW0Wbq2A74FGBfQ6Y1PahFOYIeZ0E/Fqe+4J
zeYpAdIS9viN2uGz6dyXmS5gbvJ9yWEOHO3YT+hTWMUsqXGoKp+9VsPU1T2mcLFtvtCUh7vFx22Y
9jd7Jsxh5NUNfoZwaijfXK/h3xj3Tz5diInefDMERrcrLWydQfubMfBDenKq76azN4YkJUrOXKxA
OTbLrHmpHH3XDAAXLecSuxrnABzcXNVv8HChuwl85AV12QBEG1P9j3ZOkMR5wsu1uwkq/MUHJYJv
Gc+fzoSkLRfUj00dRF5b33fIsgz7oXQiLK5vaObIHhseQp4pwBFVl+3ijszIZeaLLUBbuDF7KTRL
g80c15pIZO4zG/AcKQ/KKZGByh5L/0htnbrGc53SBcW581bYr0URANJk/tHw1/HybIfaEAxD1d/W
KWijivAVtyhRYMHymQb/iAvs5WTnEHoKpi3oev72tX0bXBweHVPtMRgjpGv5Diyjedc1P5o5mEcc
WmanpEGPgXH0xqcOf80J7EbKjAPZT6Ejh+S+N3d86kMEfCXGKGjm6V1c9CldebknaQNpU5bdo7ei
MGWYU3dZu88Mjl7hCmDX9XyQk2mfRDqBdI3V7wQ9Vd0RVUm2lp+SAEcXTkg3UXiBlmeD4ekFHWiZ
HiHxAEU2Y6Ij4mSXVwSTGZiet2vK9mCMsDXNHGRfyI0HcWVtiolAzvTIqIpd99XgtbLKLthlVcdM
lnV277fOaY27AZUxUnhWJBXX+ZeXIlVSJgv8Ksy2Bo8+y8KCMAffzTZW5npXYr9sRaK4ZRgMzCsG
/P6ZJCtqoBEVweS+JoJPeb55rviqyz+Afe1XIsZPtQRMaMVmfum1EABtXUgITVLvy4QNq1HKvRgn
4uszixpDMJe0nSgFxbyryWoAvJ09LfnYMC53QIN2DD+7jEQAmZAREKfpRrrtUU5yvLn3y/gHprSz
nZcm4JbTlI2p2FsGQcHzNL1oy0SdZTwt7ZqRTHINPUVI/MIaeF2H62JnRgjTwEhrC3XgXnSOlhqN
nQM8dhe6PnLOuH7TTOFkkry0Idm7aZ69F4Nk+jQ79xOHViignWVe+GB2zotINbEQQZrdkXFiscQv
7e0wuU9tn8uTTkmYHovpt0yTl8GDsuX0CedOwly1sSSC1P45KMEbj0Po7/xd2dUbmsnToGsMEEyA
NnnLDdEyqN9LIk6JMgzrTe+Y1CJ2Gj44db/HxjhsdNLxpMTmVYbLFCWDdSwQpPDvCv7WOWQJqPmo
FQR5qJ13TLtGo6d5l9poHxz2y0LyGA51Eo1l1kfkgUbkESKBNN8ocCWrex+OKTMRKpDyz9gY1qax
XpPC705FSBPmhpV9bybLr95ds1ZKu0EHL/dV2b1WsQ8f1Y2JidElTd7c7owq/mrHpWQASGbtZENM
bnUJ3YEfW0z02930xrR/ZDH+k/caP0T1PQ/TDnEtiRyG9+l49f0C2w/K/aGbUFzm0/JB8iyqhrB+
VghoQ/MxQLIO8t6j4p2ph39Z/vwc1IwwQoGzsnUZKBDgvjVqgh/oKrqy21St8nbOOPNRJx5Ifg02
3cz2uUNYgFD9UfjjSvc1Ns5A/I1GREvACSOdTHFw+zkNnGkNMBXjNVHyubfje8oCRv9kODPGBOWZ
I1vnHScBfabXBPcSFgwU2EM8aTAru9Bnlt6bZFzwhwsnQV327Wp555uxtRMtaz87a59wBQi0muAu
DpXOb20lf8l54IktP13KXU+pK2ieLfPfbWu0mmGYjzTUnh6KtTewSbbQJaG9755ic5iim14R1D8r
ejhM4auHjLvsQ2GOj5aa39kuRhWUXGn5kLHHvwsfyeQ6P4EqkVO1/JQ5IYim22X2F1H1kVVU3xW2
7CR8bLSntgIVqB/OV8v02L7GQ1RN3qOEPrQANgqTIvK95K7L+l89WhfZ9G9UeRhKkNePyr8zvByZ
Dl3rxhTlyzQOHy3CsvVnSbe4qxvnQsV6GOyPLpRbNhY0W+osuFszZz7EWU12733n1x/hf3F3Hs2N
a2ma/isVtR7cgTcRXbMgAAIUnShSdoOQhfcev34eZFdV31tdXT29nU1GplISJRA45zuvJQBpFPUH
q8ejHHj6MrzIsnHgnbTGzJHnwtOSwGk1+m9iVh/FnQvSRlgikXn1TlNqbsYihTybkVhcmk25cNSp
5qNSsVTGuXQ154Wo/eKFlgwUv4kzGcMh16u9MpaPmXrjqpFTP+1iCk16+BBsUWdt7M/r+9ULa8tu
cuYlT2Jqi6V+Cbr2baxAtZYE1ZHec9aexk1eqguyUywtI7HohM/IWcPWkrMzqmDrldLUwPT1Rc/6
59psuNwtO4D8QK4Y9iByrPTlXk9Q2Cvlqk57TTSFmJmkvlDGXkj6qZ6jHWlYqNYyr2As3oy19hT3
8lbXaMrri2PdYF+pUuE2UTvNlbskCUiVYJDAU0b4qbMseZqE6QtWEfFZi6ytC++VPn0QzUIHC8cN
0TV7dW3yIA7biVKyyqtBPdfon5I++irXOpqoRoE4xU9gzxErIdEWhtzJZOzIZ/0UqG8AW/tsHmSn
mACth8QXrdBDXuivwhekeSPLo9rfh7jeO+4RQZqPsUqmU0JsShLd5ITBW1C2JGd4aVv5QSCQldzY
gQ7rUhGvXaEvJleAIuVwk2n9NQAE7gTOtFbhTWoJb2OJB5kmNYpJr+uN3wnJe5mBerCnlcOJpHd8
BLXTKMYLNvt9I1inLNXctjMfIdpfxrR0Em3ac8JmuarFZwn17EacfwrFDNms28vMI7+R9JA3ZxgF
e5SKPaPHoR7UHbXsXr4Wc6vBTQZ9qJhfylw+TXF8KpLqHfr6tZ1Mn4QfuHGqFYzxE3+eU0B7qgLl
HwwuAiuq2Qkfi9R+9bn6OMvmY0uYOiug/oVV4zanOhml8k7v6id4zLeFWbEP3kQtuKhL+5PW0SMa
4G2qpRc4592IpzidIVrRV1gYz8TBE8r6pkeomCYeZSv7kEV4YF25FmHsxlr/CQzjL50z9+l7I4gP
WPRfVxuZUFSHPkpe5Gp8HTvBoHGOuqPU8NM8v1+gYJUS7juUm22dsgERQWrm1l1kJA57DM0N4aOs
SPcl7wkNWl/8rL9MLFHbeCWhFDBpOvtnLeX3yXSDX/oOZvNUo4lqs/QNpf0mNBI/i8JDvEwnU0dz
IhTHRVH3jVJ9x0OKSWLYa0L/ovBQ6SRT6DNldzGcaSpesjZ+LXL6KxtqbBIOuD2LCQ/YsyZoBy2O
HQJZN5VRU45ZnSLD8pUBMkXsxrOyVOdRJmZ1obU4l4Cf2S/N8I7O6UMvjTfApWvDnrJZYERKCm1C
ZItdya3N6qkhkZ9NHs9cvu8rzk8PhTYKm84OMUHaet/tdVzbnM8aN7sTF+OszTJCXw3xi1VQ2bPe
LIGc00NyLwXNlmIZInLAr1hniLw02lVEWABakUEa5MqMegL/T0MjUXhWh8y3uuImqaY7KPSIlhqF
8mXtUjZCl9js9sZVSUasOwriBBD+UH6hQ0Tx8gkIyJivBlFkG2PsQdKa8zKox2SW7y2h/lCmyA+b
yovy5RDAorbLcsrT9i3v44cyv1lRRKueYTwjoaWBi6Lq6bOk2U4PJPnUtelDQGPA9DhK9fvYb4em
PYxt+xKp86vRS26eovUzeeQKdZOpbfc5y/gXQMGhRTyq5GAxZcYppSl3Ex6sWAj91DAQbHcwG+hi
YoQSowUWRxPtlJbHJFq8IGVGYsVwdSqVlxEtnkHoOpWQkez2UrGtGbPItLvSeRA6gyE9wm4dLewA
qAPuOOP4sZo9qQOP/biEfPdlLwI/VErrYzXk9gN40tR7Zt7vmf8PJNO1qCOcpLNe57cyo81IuUxL
/NyOzVXXtK3FGAE7AFyOzRYLCTPkVhAiAGrNcnVJ/VlfN531i6hY+6iOjpEELtzISHXWF6S28mrk
WuzEkXWYwv7BivC8ttwpUfwo5/KWoMAnOsml5ahJESXgk8o5JBq8TDP3QgT/vH7SlNfPvRFy3Iu/
5TaiyDfXb8SyXhDcEmCnjGSLF1cTSYnao8rMrQ+5DVBlKtoD7YPs5JazcIBDy5uADE8tNOLypCz0
SWjtthJar41NW1cBRYQGkJthh4o7GYC5TYUjQRTUU85sB9PoN8ZwxkcCTKjugrE9z4JxnENlF0ad
lyzKTn0ZekDs+YbdgizA2TfN/qzGr+EKZY7ldzKaH6CtO72AA43oxQyNj9p6hKLxSYr8DlTzSKZE
gjC+3pli+74E+kOQJ+7YRzuzAMHpacqSoHKEFj3+whJZ5akHhGf3s/FWwKY5Ggx5lhG4gjqbX6BX
Ea2rkm0UhuAY0Kp20mFqGpANwEAVNrYvZttcfl2XzLCdXvS8Jp0wJ8tEaM9I9xH0J2JN46dvySyP
qCaO2hz5HfPEXSH8/63aZBNYg0//a9Xm6Xv80913037Pfyy2/fVlf1NsKr/RQKsbloq9DUbX+A/J
pqH9psFjqaasyhIH578LNlWJuFbJMExZs2TDUFBl/umvSa6K+RveCYRO/I+IElTS/yeCTUk21qRW
Iv/Dsth9/eXPtI4g1zQ0U1pFo4aKv+CPSa60yBED2GuN3064+6JZOKJNYNm2pshOmobE7JCGrKJR
yFXLqdJp9IDyiDy/a9Fs9GlQ30Kre+jDWqR+JEkPRYs/Lx5BG1O2a6q2WstOKJDcthMic7PX39R8
CsjrF09NOWlb6DoFNkbfSWKb7mpLrzzlhVzxZm9h8mDzxjlXsqCjMh7yrdpbuaPIMzRNrMzXmkKY
5KMxy+TSqqgc1JYcuRwPTNmkTwQMoMAXLOLn2oGhvaXcPEsEYRuNgur1WXVvFigTzCG7mdVynLWh
pbIobHchwaSCKD4h8QRUSME/omn+oSDagTLu6z7cyNUU2rqg3nUqmA6hi60XTvl5iK3g1hfqpzAm
bzUdTqtYZbivUYZXNcmRXTYwYSO17+f0zkiROolynNjHhjWolJXkmDRC7LQi9iKzXe10U5lvZ7h1
TGPFLVkkAw91SoChAj6i1oRDhknuNeH4OPcNTMnomQFydHnkO1NrO25I4yuIfSN+sMRyOQjhS1gt
RLY31q1BKbOJjFtZJwBmI3Yi9Bp3OKGFIorxlnMo76FgUaKS6lQunZsMwU1b1UvCSAkkHAVsi8y/
GvRG0SzZgwWXXnARydwEKMvCYsCFL7/hzk82Iu6Mfk58mEX+Uq9d713X21jAbbpFgTmnfAt2QC1r
kO4zRX/trL7wFIWkq658oEKd64ZElnP00OGUYK7NWcD19StG3RCQkeLXMRMJy2/Cx/IJ20antfdd
N/uizOWgid5iiEEgPKgE6zZPhDzxpkS7mSghR1FK05ks1V/65amIIIo1XGpmgu5/mY3m2gF6jXFw
lBaDlIK0o/5YQqU8Uww8a8z/ikT2VZriikk5FUwGNS4Dl3fIH2VjerCaRl8pBJRt6d1sWmsJntS5
iD25tNx0oFwHOPvYVQI/XQDneo0+9eUJtCncNGrmcQ9PyDnkwA42YreYdx2hBjBa9Q4Rq51MlumF
JPagQSGOlMFPBR6gDQ/nmdE3tj4qwnmO05diOZeqaexJl8Xi0NFPryFJ1CgnGyfqc1OrBt0YY+75
YfzQ9ZcqkYZrLzwT3Z6sb+oCZS/wpmKtwGFlHqaOi5Qu0UvfJsIdjOICEhLqhDiWiZvLJbUycvlU
G+mWKEsdCmks/AmDta3XhbYrpYZC9ro7mIFIaScdl1KQNDh+RTtvpMHT8+5SNr3sBaSEgAyTg2Dk
0COU8JibSBedphEqouY4mivAB3GaemVQrnJlnVBSbh4abQf4JEGWFr/JK7DPZhMNEfgVhcD2nDex
S0OvU5XM2GBMuonqsUOQq7CQxE12nZmxDvwoHC/u5xxrbWUWYHAU2BhzY9mUKWRu0JNOafKWOoSg
fOtlYDmJKXKzaHxaJ4/aNhV0ywsAC5dpvGUh+HaM8n0TZBFsBi6OdmqVDRKJwqvU6jIZI/t1wUg+
5NkHsWxIROfkCwAqgTutbylJEJtAy0heXo2FSYNqineB6ssW2VpDdDtNoThcpd5neDPLeBuMvM+m
tfjzJN0tBpGPGietA2myChKpiBpJY7iS9sohlsAad2g4SlEK/iToI7eoKS2XtHDHUfhOxfQxXGbT
kYRhp+QDJ/C2Fan/8UKQc5P07yootL0sCoiEYwiXnJrOKKMRruKI2BLABCqHdFxwY6pYxiFWwFuF
gRuakUqreIAaOT1DUsQ2Gn+e0ylHkd+bW+xwe0xfOVwDn4RXMucKFYi4cuy6dWZ5qSYRlbt6QxET
uYmPMLF4kxW5tUPI5w1QBxN8mN9MvG3bUcHgq3ArFKUr7Ogi61jjVJOCxLo/ppKFXwAOdxyDxFHL
Ktj2BaBYSbuMnZUtFvQ4/E5QkfX9uqjGX2E0HEMweZuyjsERpNJtzblzCyGfnVGPe/JkVa8byGBI
w55li4ZEENbwlK7kno4zn5xB8yc2BDIISnnwlkJ/bSuRqAdUpVgbQ1TiSiBycK89Rc0ppsgZ8nFW
SocgJg6xV4Zsm8tdfY9y1G6LjJ7jprqkhkpa4SDEhyLDjd7mK/1Ixq9FuOzUI6zAJCoczLC+y6Um
vTRtZWwSdhWhFOgDDoXgMnTzyVKSeq8ZMXl8sfk14TkPBTk4zl00eXUv/yxyoh3oJCQOW0ZejHak
PdZt0dwtKUtTx+NZyGrBDQe/g1Rt35bTq7gWpCP4Wm8DP486BOFJgJS5INRi3bd6E3tR0p5U9LUA
LHzeXLPWASoKEc99qZ8info7ZRJFBAEf7PZrNDefNuXDdWrQFjYkpKdwquaAR22Bwtj2zcSIXMYP
1tKld2F/7CmP9BjN+IXj6LGtKRLMu5w8dxGp9K+HcaFpc6g41zVjQOB2NBGgHrpVqi4+wiiKkCe6
FSbpFY+/RROHdTKCaYaGeJJb8IjRQtYyc9RYc40o4BQF7mIg6Xg69YVI5rwefJqqKiJlMoEP0FWB
d8MdSmTlWFxPsskTkZN//NAJuF2V/mpMhqfqmWx3IzIJ1M7vi4zWYpTov+uUkbP9GENdTpNrovIE
acBdk1LE5NRAXlBB0g8bsypJ8ynpZ2GLC/GUJxKePNIz464jailvXhWl48ZgtU3he0GPZow4DdHF
s/QBxf1cgtcdCGT6tZVx4uruZNJ/BCTjNPrWhjOxm2NmQVUtyl6hoOWRIgLsx65wgtmqNiYlqHHy
2sYirWEJtHrXRzdLbU+AlNF2tGZ+MS6una4BUmtMrZNV6nMlDAmlGaW2iU1NI2v73CxdcywlbTtH
Min3gBMscswmsPgsDNgL5d7Nqp0kO7raCE40i/RUcZ0TzmMEeejlQQBxZm1BRyOSSLWGw4w7NkVk
AWVcnptWDkitnq2H2ew+adO86lUw3Etasm3axHzIiys2GmGjy3G7T6V43I+AQlavHUr25py98aFY
FCQsKSXHjZjhyem2KCmsTR4b8X2l1v1dmC6sqDA3OI0cWQ/GW2Mq1iGtla8kKJZrWh4QgIvXfrqj
pWu4/fpjrJLHGQ3aaTQwaahTodtsuIMf0B3sAnzShbcEokd7ApQMUTmaznfqECRcBIGNvlRlp4SO
Yw0E+a7qAm89lQsETops2lpwY0ssT2oQiNtwiGoiCyfjJoYyNIlKXZaZIKsn3Z6IikDWjl29vOoT
OIFUzILb9qP0wKxMBGSu3URt1m5Bmm7FQmqJvFw/hHaBm1ws9vNMsgDy0Fsa8nC0OED8Ev4VbSRc
2SwIs6tkgMl91E2PksDjK2UEgGhEHTGHE0g/U18Xjby5cifwW3y2lYVYe5KLYyHSfRBWenyyQNga
kGwUUXQE38ULHff6BIszirg0Q1JChnoNXkKlWFI5yPu2OdRmZD5IEgJDVR8eswxbWak0GGoqaTvJ
6mU20rPR07QtLMIdMqSEjEMp9FtNn+1l7G6KhdK2btsnfYoBPVJgAIJkxp4i+aUnFiAo4qcsnBtf
ldeEe6GOfLa4eDsSmgOWJj2PaMXUiEL2TOYEEPTliw6dDAHKVhINst/JXrOAxUF4EzVCwbW1L4gA
mti1dpJVPI4bgcIlfS0xjXyt171c5wpJjAt+0cj9iQPHpQj7bS7hcaqtQXRw1dBOnm3wCA70SPfG
NoopDE3UaU2eNG75RGvwGJOvswDYIY0JkfXQYFHL0gclMviC1U7a5EpLCqqu7nuem64AGQyLpdri
x1bJLqohmSlnSF7iPmFALHv6XclPcXHXU8+gm/Y89Z2TjHCjON6+kjfgm/zCLAIuxs1MzMpBU266
ZhFdYGAA7tYJZRCqA0zTrcitGv0BtEykfTCcdyhXLJG3ur9LrfGjTSvlwnKzJ7+Afjl5VNa4goKA
9rA5cJqaJALCM0VW/EGgQyKHy7OM9CePyAmadB4BvU6vSKA8Gc2EyWwCq6pxOFbMb8iymyhymswx
9zhtXfmmYG6FfLwQBkx+tcyji907jhRYl5dQwwcRxq1HEV/pdG2Dcw7QqWGKc3AqXCGmX8yKdySn
ntsdEFKD7KqbYAiJoMIHGAwZBOJwEJrgzdQ5rMRTex2ocHMIIfgK2XeX0TAxQhTkmxjyi1lzQE0r
HafBBLNHxCjY4WC8zdXAKRYh7pqeubiaGt7rAu0OOPGRGlDea8c6pwhseHAXDBL8diHouJz0gN2D
E46CsWtNqPpQocqd/vOJ1mdqkZhlw/inCslYapdV7Rug68pIxYq+DGPUvA5BO0oJefITXR18g5/Y
kWDX7CCNIKy6QtzYEy58/NMcb0vDcEfShfDaBY/IUg17SJvdtICUx+lo7Zsp4b+iiolSWME40wtI
iSJbx5D8AMXzWFnV3gqrgy7R/TKW6ivWWDrjI/mkliU0QRmeyYkSdm3bHQOxH7Cdz4ajqnCQsOs5
Vi39XE8c+iypfGc8+EwN/EMS5wdMesZEFo2B5kU02hvM8GgzwmHOVpFMZWkPpK6RGLSowpNWaII3
8nDh1We5oB+ZHT/P2eYalFVJjf0xlVgkWyStQgjPCfyderiXesBX2D9UgsZxkeVji9jloDUfugFQ
r0b9UanNO+owGBtkPToVMr0mTIc1qiTWh75ezF0/9rQRK+poGwEjNfJawqCY8tLuqAv1kSSzZMcd
GXCHSsdAMCCcJX1H5pkJtDsOxEhVPKO99Sih5XQYsL7hjT4WYaLkAy4YJS9KzWhgChupnbf7hKaH
3BJvWv1pNmpCjFNf+HldO1hpcoYEfji8dF7Z6g2m+d7WOcigMuNhWsRXuZCsu8mCh9dGRd6iT0PS
2jM1qvgS9oVKRp/cSzbxEK8kcVSzjha/KcutHjqy+TD3re6rInoqvLv9pooQ2YpRuunLgKi9pcWc
qTJnL2FzNw1uVcODznCDKUs5U5gk3uYqjEhkctChI8dUOeBlreUtVhQypyAzLFvpmNaZdDmtMYIc
XJ/YuX4GvMQEnliXWkHZloj9Jml5uIOwB6Iawakms6CahQDubiQtUxDVKx0oIeECjOSLGEm2PD1n
kQiz202eJIGgNV3BwLB8q3KBtVCP3wIG8EIoLI9x5H3oSoTrChv7JSmDN21IOyK/sPgrGYcJrTVZ
NRb1c+Ac3ic4dRS9Qs4XfahSLqHvmASH+JPWNhGdu0obQ20yGnL0c8s8pA8cltnor+Q47fVsonSd
UQhfXQsTL2n3ZLPztCM1sKM6eYpbzjI9owGuhBRLUZqnGKTeFkNsXtNzoYoa7aFNRARJ320XgZJ1
YKk2fJMUvoHFnO8VQulINMq6Fm0tBoF+zkAR4zJwetVlncMBnWxbsy44lgBnuc1sucWkqSvn3NrS
wtCk4JcZJ0FwwwybWMSRWRaBYkjP3hd6Z6FWDvIVXwNGq4LbrOFhmeP8+dcpLqFQySG2I2Azo0N4
7h0Nn6/Kdf51lDDbgO/KxBjhm2nEaYsr2CJgY7qLlssoA9sIZS+QjIbmFdVg3lJkEyYA60wTjbdy
RNU69xOxzl1UB3uOZxrGbx5f1Hm/HIBoA5RNDlSTG0XlEy0Rb0K2fretR2mj5zROtJ36kQgDx/tR
vFMjzsiFjATQzHdGdhUk7aWZMdaIBkfios7AwmQnXKFKsjsjexJDOqdy/Wp1qeCQ9wSDlCE3DtX6
RrB5uO8TqLwZ4TgCPxJx2rxy4io4ZxycjkOJzIHUiM8x66O7oMXehc9zLyfJpSNSph8i+YAGmJ50
Dt44obndignQxUqj+SFX4ue+xri+HjWyttq38WTil+0jey6p6+2lnqCKClVsLiFxqqZrvJjuyD3S
JlZxCFGaYGLT9r9g+f/9TyrMPstqbuDWun9vNPv7P/+P912e3vPv9t/Wr/qPD//xn3zRX7+p8969
/+EfbtHF3Xzpv5v54bvts+5vjWnrZ/6//uefvn99F1aU77/8+f1rhV/jtmviz+6PDIJo/bfEg/+e
kzQSN9//5Cv/xj2Iv+kSencdv8rvoiIMGd7B1JlHZZ2SOWktivtrVISq/aaIuoS72SB4QtUU6e/M
gyr/pqNqMy1FMdYsCVH5nzAPmvIPvINpGHwnne44UcT2rfMzVJ/vD3ERtn/5s/S/VLxUYW0ai7/m
eaWxfqQ1yjXJMXysD5mPBWSRtzU+DdklJ7i/de/qJ7q4J86TZHsSoBLAay62ITx31b4PPFSVEhCa
hSg73oi+lTg5eZJEIj+ySBJUUAUPmYeFfFu8K6AHiislyLad6FH6qveWY+wsB23X78igv/bm/b4n
T1q5k99zK79+R3KPLE1TiOawiOT4/e/YBDKx7IhRyZg3nnqJA1JPcZyp3Cej+tk3/Y8gCCNCmfhV
i6WHf/3iqrVewX98dfIzIJbY+0SSZ//46mUeTHUSKotvPlrjXvwpH5ozXVLiW7fNf2DGCyI3foyr
+lCS9riPALCvwtY8WlfmreUMxq9epOYoHYiee89Pyy69kIrQnmLI50tf2a2LO/vdVDew0TR4JGiQ
HKpIPsun6KDccwo1v2mZQyFiLU/pdzq6+r36CoCG1YTTPV+DtGzDkL8RCDB6Q//3iM0UFyzTQm64
huWwpxGZydDFQEpaGcERB4wgXxwfFB/rtVk7heFQGmo6zbU+4diW9q1n3ilO/lY+IneIPpMbv852
ei5+Fg+dZ7xFXICiF2nnZngPTZ/F7Jy4orlNvmc/d3pnQewYsF9sfuR93TILIpIWdkhe2g+OhT05
I07+AV6O4xxO5o1dK5fd5hFEMlOx3rmoFMMbU4z1CCOUJZf5fgE9Poac081beUm/menRSwnH8qZ5
C+kKm+I5H28ihjwONkhWDvNL8a5vOa0GCG5/kto2jrq+GyQ8cMwiNsv6YHJi5IIgnUPcgPpvo88v
A0OAclzYUNjOC/Giilsc28aleRv3+kd5H5y78iRfRxBTRqLSj9nHO9t6QD18yu/GU3g3LD5ngT1i
ztnR8XODDr9ndzV602gTXUoHW6eLyYXTI512SL4+cG+kw5Yxi3gKtvsXuXWr8j6+ddHR3KukTY82
+ETiAobuF0/dRrBzkM0uOhjtVfoKjvSH6MflhUoSy8nPgZ29RUeZUxKXtkX7WdgLR0vE9ssm8YzD
JG2KxJv35rMFjqAiU3ey7+aC4WU6yajtzkyRg6s9hDuDMZ1JKLZLbPmSbSEHRHPJ4GsbxgEluuwn
7/2usfOz/ABhZD6GH/rpVxzFJn4OHs0LAhxubQ5SEJzaBjr/xIlgB82VKwcDopFcDrfyi49xy2kr
8Ws/e7HoSttYftTbydG6t56QQpW9B+qPuMzOeTo22fdw4iDQs4/egGfqM90K5zbbkjXK5IiFBuHs
+EIHlHFRCbIeNjIxJU7mdu+6H6P23UioLu0FG79NDeRFA8bcRMe2svWcoXlHcw0qsc/GntdfUN8W
rrEDN8MoyYgtjV5ynP2g8tFfNHZzQpLS76IjpALNkNGjgsRKJBkUt5oNIzKELqF20lf2SGiKr7wS
FYvodjP70z3NxLrHEUPbJY/d2+z4sx89qgy3xD2Fdng2KBTDr3QL3tsfob1DsiMfB1y5z3Q3u9iJ
rQtnlgnQ0JubHTzJ5HFObXH5nJX+0boMx+4Vt6G+MV7nB/GZ4zARQRvxQTpjnv7X6yPs+h9XRxKS
NIA9Q5IktjlN/+PqKGeLqY26XPstJWgFCUNybjybcev865f5T4vw+jIri2+JbHay/g/0OhzV3IuB
VPuaNN7Wl6CvdzeH0/fSojHDBEcdYs0W/3cRwj/Zdwjf+U+7qympsmjSAqsaJhw/2/jvdx4lrHE5
Wi1KZGEtMo0DFx9s4kNbQ3zoivAmaXCtVrYNqqcktFRHMt9LZQSoxWQzGAJ4YDXfyiAY/MWUedQy
4tB7oI8uVsQDprjzFBL8iXq03UrKDJ4mxqprTmj2G1mqtgvdfJu0bk8dWAOGCFI0Vg2ukiVnoNH6
oI4QSUqCuEjfBitmJlcQyuiP0ZyJPWbfohRcxVweupxkOO5yQwhnX1Y4l5rlIwaO/hpqrXy0smJf
JxVAVIpNqFHDamd17QEGNvbmFTiAW3y1hnIXaoQt5sY20z77cLRr3EyA4ALeWWLrYdnLmv7lPJU8
RVx2qLeJPEuTaqMSeyjoQW+PTWNXFtwlaB3PRjHcx2D3Dm87LAXngMJqt3UjCXelSHAz/h00l2DP
aOwrh1KMn77p0pM8NkQ2lOI11QP1CASJsGIBCShlmWR1TbhLzdnX6gZlLuYWcc630D5MyZjq+SHN
H/kWSciTcONODrccWGfWralVkrKRhYUAyDo3t5OIOVzG7YnvxTh2rXFMyDcGkx/Z+Az1PDfKTDK5
+jFak3qyQMwyGXdub2T+MMgCfJzW7tJWItgluVdK4dOS+ckKbblpVKXy825KM/9qSjXwtUpnP1vk
czJ0OOG03O7Al7dyrD9hp11clZD9kZZgwEGGhIGAPalBmrzo+lVbwqtYNRhzEDMTkCnM2r00fQG6
4McQFDio+XnSq6dqQuR+7kVgIZjShykqrkkQ3kDevxJzqnFDVk+L2uOjbZ/Xv6ujK42xiSpKWDFj
LMXTmjItIsMOUtWnr28sqMvVUJnayHIcVQZsyZNEwZYWnqJKe4zl5QiZR+SwxTttyndlUgqekKkC
mWYNMgiwQSWF32n68amo0GaaY2kTowT6N6G7gwoWsttUyV+Bgad8LhoWvpSjaOoJKYZknbY/Ngr9
nkBTjqvsDN0JazsuAShYrk62HKW5cqoq3PbjFVLY7mAXTBkNSZ856hx5BS6t9T0TkSRP2beVhVuD
iGQl0pyxMNxmyezOrH31HnMWO6iFEXaBdCRPHEOcCc2lSej7J47Wza6nsAX1B2Z08ATBNnAdpwxe
hfadkKE+XTmRO8o0PJrtCG2KTM0gRqSK7TWbt11AFhnRhinW97nR6HslxGuAOOg8Rxqe4jAw4J6M
ddNoeuUQCBiuEM+eFsVJSsojtU4FQqm0wUG2UO9IRJ79JO/9FsE3HIE0kWxQNw8CCVCeWoahM6VJ
Y5eApYS/LBKKSItUQwWvsznIIfW+w53UE1SZBlNAKHDhmpIY381g7EYryHe//tBnEmKyuGFmk60u
8urOvA+6obALQWudRCLiXZ2pOBwjMaXXbkSoo78nvyipXx+KzedioFWKDGci0ddP0iIr/fe/DfIn
T0SyXwD+bCOUUDLUNMCHlIxtoi5j+ZysLKBXSP5GTixsZXmI3Xu0MpRSnZeHdsQNZTMCgCU77bGE
ONnE3kB2Pjfvq/y4+PJrUrkIbI7ZcTpK7zhW2z2woW45FgWoG9bu9HW+8uzXB+Rb00/jSS7gJrkh
J/N1U15gUMVXNOrqOXpvD+p2oi1sE5zKj3zPyC5ucPaBHfcb/cXct1fcZkSqbwxUQObZqDyENaz0
mDZyApckJBtgnk4D53cS70lWxrsYpk5D8TRdkuEGNalp7KQLQEsIwbBpXiX6vI0DXku+zGBAtIHb
tQ/z3vwydzXC6dcIeSe0O/hozxcOP1Bz2hOWkN7GoCQAdKzkrb1Gsp0sz3gqbwzy4T3o6pPhGZ54
jj0DCxKbGAj/RfnJ3pbEA5T5WN5gHgyvbt0SOXgCaMPYDP7sdPvOl2qOKts1nvauDO+ygQXUgus6
GUQta54u7cfUDeXtPPoTxdVMV0Ct7V5SdxpCTp62bm8FtnjEf8BaqmHaV8nahpdy4UZxKDCfC+6o
32sS9h4nvdSsTfvcHd3Y3K6m35EFgf3Exhg71U7LNazc8DnrPOg7htOTyU8OaLSjH715kRHHURcB
Rz2T9IXtwBbo5zvLtGzu+OOIUrhEkhVsNBPwbKM74wvXOOX5mj1iUxvFl7keePf6LcYighLzwYXI
RKyH3v5ScrWYLr9pbVZQE3+QLMHbUyNhcHGRTSzjZ0u/S/GPhz6JNuOwm6xX4bSK8U6adqe/khc/
+NwWubDjEq8d3uHVOKlfaEXE1OVI1lUUdhElge2PmdG8/V/uzmS7cWC7sr9Sy3N4oW8GNSFBsO/U
SxMsSalEDwS6QPP13pDf87M9q2lNuJSSUhJJICLuvefsg1oP3m96gWRo/8H9fJ9fwiv1U/veIMAv
H7oneOT87uiDo+9beRJ7+YeaDJey+WMEycU+F589XTD05K/DM6omdK0ew79VhvB959KZR+z6LILm
EX1wSbcUW+jK+Coo1lJfanTKedMoN9f18xIT7VuX7NniqDr7una00w2KNpi2r9KB2LgT/P0H/l61
P+vpUsZxhEJ2gF5ZXT0Bikc759Tb+pm+1hTteZr8aClvlfbG7ANoneueIstPMpr+a15Eh0LygqHE
OmlAHI6AL6hAgdJVvFMBP6POfN4gosjDlz57iWameVCYtnl/VL7McpM8RNqun3HUbWsOYhfvupCM
cbaM53EvGXpCTAq4chkiKat62xz7LBgP3SE7p/hGmVT8QVacvqneKT+F5Y7a1kaZwmEbfOUXsLOQ
ag651LqiGw4WZDURSQgFpV83JC7u4MN+9V/pxtwRv92eYhgcK8f1s7d829lrDgMUYKByXmD/Ztdu
GxJYje0cxJBcKeR7oK901xANHWoGezOcYE/J0p/PUJy42FmaQRZ/oOzShvVoreM7FXl5yLInueWU
5z25CKJfYZ0Z49ZdG3sawm/4Orf2c76lmfNeIPtg+9jn5yQwnkv6ChvndAQ2OT8OxWa81QCEb/md
eua9C9J9guDonLGMRb7A17l2/mDFxqt2ITb7Tb6R8fLBc7hT6dLPjw/Yb4GNCZ51XvjzBigYfKJr
pEGroR0bEN6iXsIHRoXQLKjqxHrwKcu7h/aqvKOmeYRN1r25ZLKvPuJ9e8QbuOGYcA9HUH4U2+tR
PqZT4G7RaYZ7L0Dtvile2EK7GxAW7TQG1SW64Hw3VpNDdcVM27sqxtrkuPUsvuhkn1lhzSfjkjxn
x4hh8yEyDuYEM3WlM/iAtJ6dRLcX6s2+m2fnsXrB8ssBk1ZlGQFZwHS0a/5QGsQ0VJhTvjntYb5S
0l3YYWiFUCMmX52Hum3lRZCiVi121B6H+boofMEwYM/rAkz8SLyBIBf9TTM2iCGyq3uxOrwAgaNs
ZbiLlR0KEN4nIDc8lyq7q+OpwrmE0I3JLx2FPijPtFUgi6XViapS+9PWX5wqvNqvupN5R4zMlHSl
Be5d33qPkLiXVjbYdhWIB/68dbJp+lWzj3UfPDleR2KoNq53qS9NzIZ0oWUNB8r9y0TU2HPZRa/z
d3H5XebMTXQoPuiuwIPRPoqIoczK20y3YlsdsnuUHAzti4yI1L1Hwzn5wCs65McZaw4ZIN3RhTWV
22cWf9AuUXZE3NFj94uUvytZb11nU6U31h9vmijBnrKDfJw28bf2qng+FcFwzt/pQBhv2pUGiDRW
2jXfz0F9B6Kccp67Rx/sSywGhvHpyaA/y2v1kLQr67sLonZdvKq4tD0fjjapMJTNKVsZ6yM8dPZh
m8iF51E8Rxi37XVmbT32lopAp0BjtXtPPzpnnV11zqX38S0MH5UFSrDu9gZXLO4Ki0SPzdyvwg+o
jBkCCm0jvurn6qMKT+aLSB5SvHGgcXfWLn1fDp4Ifj5BzJqEYyc+2sPskBKFupvZKF61HayKbY8S
E1nXut6pWwzdzao/w0iNm22NBOTHxQDKiNDyoxpT7Kp/dx/V+RI+ljtnE773PwylBKeAJwmJCVlt
43OjRBd1UzwTBRzeqru5jh7EaXGefdrZqv5rBP0HU6fo73QoPnXjXiCao6ibednlcSDAgEM4XpNV
ckciepPq1kr23SHZTB8mWqpnVnXcWCU/ld7YhQyaRynA5ayMnftC4gGzOO9KQ+nTCNQf/qFZ2yGC
0Q+QH2fKNkxBWRKxtMaUR/fyaD1AtbHiIM7vxQ9ANUQYxY9FYE92nz2URQFSyjIwnEuE/fEmbfxV
1Anqx++k2fySs0pxgmkrepvtwm8yNigovG1QceslFLYDCrN60NcZSSw5RyAgXBTqG0cMbLqwU7ea
vjLPEwX6W0m6xLkx/rbNN3O75sZzIk2EdJtwH/1whimvODmTu4HNJlrnnBIOTrfBLOZla/EOdpM3
zvwJeRtLpoGUH6v+GZEL13H8JE/yj/M9fIQ2+TDr+av+oWr0Wr/CCvW3tYORjQZMsnugl2y9RqhH
ll1orW2dA6p8vzgVW8aLGnLK1XDJOGY06MwBhIJwlr4g5nNVX5LNjL9NC8w/6p4jYrJtMGIdzTMM
xW7F8sIo+5K/l/t0G4/r9qsXoLn402qEYcRQrNgpru62vrjuUd2OP/LHvXBVKtG6eJrP8bn89p6i
a3cGZmJ+efvkpQEetaZ/Xr8g+pvKv9p8mzCK5WtKryndlyAXmmD8dlxm1cHoUcrA3OFCh7UGSAeB
rhvpa3NEmDbrJq/zWFvRYaaKjS2wxkOUa0cUR3xBU7uzLDplq5JFs4HLDLRs+ervw+/3/X70+9+c
AalGmWUti3KvHb0x0UD5LN+N41UcwumWR91uKNL43qoaKSWjgf9RRQDAOtMBcPZdtdE3js7rJYxo
3BbCJjhixAKIaBrpzTWKR27sopUQXVGYWw5wKS8+2pbL3+Z1dG6R5QdSYQdhFOytwpIsNvS/UA8k
wTY9nOm5t6sg0VNOVIrTAe0H80KQFmYRlWaUZ/GUwTxturR71zIbUFbfDo9agWq6QIpU63TYVY8D
d8dgy69DsrIRSz22reH6Veh+6rHJxqUIIqoQNABLxBWOuIJgqWYz5A1Ncz0sAiMZ45ckCawayK2S
OlpAoAIxNsiCg9qCHlSXbIXYR7qHmtMRqGgiXFI0wkB11/mIfoCUoaPZs6+LbKaR4g7HOM0x85M6
BV0mPMet8W6bs2SiLQ5pT64lJkoT+W/6IADaucI5OmxOYVwfJbx8bUbRXdeckIcqvOdJ+IFxqz10
WEQl03oyGFj/2tkK8iwg54EoXqfaZzj8HP3WCRVnujnTEteLbMOMm0pk4lBRdOY+GrznuMBFlyZ9
EEv30DrRCesyyrJS3+MaZk7W2bcw/cz7pjmEnvZjCqS8lnQJoZhSWDNhwv6L4r8383cT7yx9FGbO
syuI4ECIiUZ3fJije1GW1lvRv7VKhaRX7d6JFaC9PPhJGj7V1l9NEQ2hBPmLjBHWDXU20lPz/jLh
P2otykuyFOmcoB0Oycbb1KO5GXT4ymMxvyqdK3fdiD6gVuO/M1gpraEackkyiQcQdCG9vLqfn2vH
dHc9hDkiFlx634S6UVwNr9Pyy3Sd6hQiie4hCxhHYB0NtIWFFG5qHmKLVIc/Gus7VdCeTgwG95lJ
QASALvyOx35+HWrlVZbxxWYPlZ5Bt5GotI7E7f/8v0Vq/VXdfaYJFuuB+p1+WuKgABtz95rbar1Q
Ip461Xwrxwwg3cbu0cdxvCdQjMO198KqHKN+jvgLlgC59rWyhgOpQKkPoBiRcNU9lzVQmNI0OGsP
3lcz+loSfsG4OGSJ7An24cAsCiYIJEx55ruXa29kcGHsQNHSghxcZ8N0AksYIFhv1nrMCCWtE+I0
c8iBDezuBxSfqF0mKrosRl+oJRQzLcrx2rl7k/OipANlk9NwnlbfMzF8QRACul2G28mjH1R0eyvp
DkgNIVek0oI28AwiFm2MwZKSq1TLcYsoLE7wJWMS3tQTaCVwijYe48Q+SI0NwIme+tGMt46xldSl
aSeJ31TUO1zhoG1R6yvJU0iqJTEJ4E3gcG7crtvruQGOphXUNTqEQpTTlN2RUe7bmo5ewgSRJXJj
TORxNWHvqzhU/KgXV9cr78nQPGv1tLTJJgQdrbaKte7BG1qEb+oAWgq3UqIDKsucyUZFz9gi7Ig5
rRgnq060ExgPItiCZEzfDV5ark4dGY/JkdZqoEzKrH9Nq5zzSM4shjW8OHn1i+FSohFR8+500CPM
lEgD0NXrNHKf5JCeZhsFqA4Sxi3VLZo1HP/oLjYW8lg/zSb9KpgDKvA9AxsS1Sonpj3zEL2b2fiY
gsSFA+h91jmVK1b453GBAEneK8MzmhXK+nltZvVF0GbouvAnBqViyP6VYNx03U6ot+w8TTcCxzMH
5fHQSly9+keMg6WHbqXax0gTF+YaOwFNduV27Y83MrgvgA62NQf88lxNBr2ZIjqvHyrX2iMEe1Q9
9zIK1F+DraySTh32RdP8ESQ0TupnFJEAQVcePEACiAoDLM0mJ3/PlKDNmP42VnzOK3QszBI48FDi
TO+f9uTBqKo52LcQZ0pJn9TASNH1dEUaZalV3eEhWZgSWZrcFyiblVvk29SMfceqX8+V9wjGrAjy
HqBcn4ld2877zpYHnEiIxhvA/6maP4yye5cixelXzBxPdGTkNmeiopT3SlE+R0ifU2xcI1kekU5c
h9FDfAlCZAURGjo9sTqKMwZ5i5vHtPinDSpnF5IXRW4PyUPksXCOyh2/8ornahz4lKCtRlbGEcrA
swpnsa3kOmstbVsPi75+GOj+SoCXrGYrGzjlppPGRZv1l1xO9haoIwyo/GBZ5fw5W8lRi2ZlT7bk
vXA5g+adgJqYU0Tb3eNo0MENB+fec52uJ5MFXvewmrSZ7/agEEdmrZFJWSUda9vi6kei7oeJ2BmG
sk0EjT4j97R1opV74o+O0k0eFZ7/S0LzPKuyt8zJYnZiosYaNjLw7hnTtgGmnFSPqofOTzcKWsip
wTrVmAlkAQp7eAIUmCGc0kTpq32aUnfMBKCpUYqjqZTyijXyIFPX8cHKkBehez7xY1pgMNchD4MC
GHwUbIzp08y8FJ1YQdwwkLZZ1XZF5e7NtOs3rqIpq7gnZbGsyLaeR39AsYHWGobzjHuoVXn/wS6D
JqYuwzqLMxwA3mR2xd4SJp44yMCrnvDeusLyBzf671DDSh+QqA1PUlGtjWvb63pKKR3a/tzqMR4N
GW9mkrCxFjy2hUtfs2vgTru73EnoQTTWfSjYcsXc75PRu2S8ROskdE7CDsEuR2w2DK3yPHmsp5Y7
prVe9VFYazUr3rNQfR6w8G4tAkS7xHvFEE6jT454wtA6JtDp9jKy3wg3ouuQKr6lGXhmC0R2GE8C
3u4hqDT9DWkwAZg2PQF36Vlbev4wK8oxFvNjQywnJ13TMomg4zYuzOHJLUE3Rq72B7xkczbTdksf
n7w3U0CsD7sHHLVV7nzhlkDjX9qHqJj+AvyKA9fGDhvyClWmuelH+msaLDNazjEYFyJz64Uj5dTf
Tl2zs9lcElhUC78DMujjCiiyeq3LEna5rj2j4o1OsqdQMFFHVCGa3jxNHrOCLEYGNEs8GaqgmlF2
JpFALNnOoeePTDQQsCkQB52zbnAyYGGDojSSEu4RZN5W6w7t+jYp5VUageLqzOXxlG3npjRxQA/m
4fej//XPMa+mfVxRuNbZV8JkaKMZ8FAHN/7vD7+fcxdlY6JGH1EaFoffh1pyB7BggaAQnNqAVbyr
fWUcWrv8Jjm1JczQI1Nx4TCrddQdrFjS4YsjilKNQjZ1jdIfJYazBPm3SYZFAzz1IKOo2pt0nay8
X5q4AGV/H/pJ3JXCcILZU+xDm04wO3QU2Ac9Nuz/fCiJITt0754GY1b5r4cEeYE5W2DkWhAn+fJQ
AMQ4WDWaT8dSH4rBpStmWEsAyqAj+rWyE4kS5vZ32v3/q7bPsJnL/7d5/qIe/IcqcJEn/t9/ewXW
+X9ekiZKyuTzv2v7/vE//6ntc/7dYe5PqoiKskxD4fdv/xUFhVLPMji2mp5p63wDX/qnvg9FoKFq
jBYdzzZc20EU9k+ygPPvQABsVXVsTzV1z/b+X/R9Otbv/62w+NUWmpaDxML0DEgF/0ODEE3mkJdp
FO8HBecUKoKfQiKq0ofk2jrwnQbDyPFpVfQo+v6z65G2TsopG7T+IrF2mfZ+6LnGymibLKUEKKHQ
t8xCgWwRBcJ2Pqksrj3j7k1lj+GqjSIkbLUg8CSNyfiJwjNjSTHNNuKWg27Q7m4iTvq93mSbcOBA
/2mblqAixbrWo5LrxeA7kdgN7Kx0ubM6UG1vIzvDn+sa4NXI/WMqhS8nhSlQOXwSvVmcTHcIUhvx
ixaORxnl82lgLDo7meeTzAkCktVF88hZp9cYM5kbcl3be3HLGDcsz0A+a4KOpb3RMIzEReIbWS8D
1ZTnHIfobbTRQZD3Ym7qlh5XSzDqSpsytMWd8DajAc0MskqxNV2GNYAC1A3KAQaI+viY9QyBYLM0
kpbmBIGSyeJnM9FRNdG5XlNPRVakL01vBmKg2Df2JM7NQNsI5qji43xhW1BG6qi8q+m/IeqFtogb
qE+DOBaprzOhjudpfDIknjgsIG2Vw8KxOs7FVnt2OaOx2Qr9SXRyOJGo+aTp6IU7DFLxcLdMCu7B
DggWZTo8QZigrZu8zhw5EWVvalXBVedd7QpBMi4E1RGfJh0XKdC1ZUYTdNnU+FSG++WrBrQBgp1p
KpQA0VKvWlucqrDDQAxUNfPSJTRCVbuDB5NXR5Kyfg8s+KViDfqhfRgiTFBE4R6iyiKuTpVnXapv
SdVmp3nSXdxl2P1ZD1dlrQL20kklyyt6dySKaFuYgqjRXQtCsWYDijFpwEmmBUWLIK3iAl91VoEQ
v4br2yd5/TYjNujKY+c4DRdcRNyXy9BMaDO6FBj31aRHW5y/mDbG766InlS9EIEGHcYfouysNxjp
8Ls8CE0/ZXB+9dy7ViQYA9v8MEnJ2DRa+kb2VHNtOIOR3jfsFANbR8aMx0KNvekLKjil9YKkQTY7
Kll8ai1JA3VxYcKzy3AS8krWnPvFzH7KcXDqJ79e+jGRoQzbPoL22fevep4X+wjuDqy6xmcl4DYb
8fIrTIpFQ9hWo9ylbtW+UzfX2CA4u2Ui3crBr0zDWgHmIjXSYXdM4scMVCU+MU+uOyqwWjiXDkPL
2QHuSR04PMdPuHMekubBLXRlW5klujlBZhSWJ6zc+h/LrS8homCvxFWpmW0B4QMolSNpxk9zQ8iT
28Vvg3ULgY3vaI4pPtYQvBmhs2PMxW3zlqYPtYUSvwc9KR3oicjGLk6T1rSHYpyWr6WGwEORzjaW
FuODEbsMOd2OVqNJgIc3ZxrF7Shv0xQTxFpZJY0+nf4B0NB06HeUZPXWDqM7SXGBp4b3Vl5D/FKb
BmUfF97F4STFArBIUwSKIMd06rWcrdGPKrrOntVzAkrUHeQgUiOstdZ+Qh0skPY4/hSpn+q8vEER
rnBNNwMnRIBIzYiwBZCo4pa47KPmu9dpFxXE5mzzZt6TbKOfCP2lo2WEDyOJWrSLaG3njwXoT4JU
SMbpY9OvjBjQGL4KDHzxj4CQr3mDcU0G1Ju54VyNKJSHMR5eEH0XREy8hDblEkmhK0mAXZLF7l3S
tsgEfdNRzvBtIbaCL6nEJo9jazOI7lS41o+d/iX96SWfYd4Vk9f5Vqb/DD2o0wJVwWQzMlEs9ckp
cMIP7XeUGAMUiyojWwn5guQobug0LT3ni6qP9u3k0rozWLAAHRkpLi1XsDLV1bwdK0qXPjeju70F
19mcO2UCDZUI3t0mKbahhQ62o3siFQ+OZ43qzYFKmhlHUr0s5NIJtBzzuRCMJbDkLKP7PeKfBIY2
FXGV6xtDYdwdUWIUCdk7MUMV1XD6c11Ez7W6a11Q6HLYjkIAKcdl5Et2yRDN+B0b1TrDtctdUAyH
1oK5oVkbi1TuVvGYlOrjJhrQHluE/2zqjHGnjZbBncpH4nOndQ4Vhu6V92F7jtwVf728e0tdoo+c
vL63kxj32m4EUUyC/XTNiTHIbZsVjuWlEz16S0ycTUc/FQYlzlCM8viIinXo1bGf5NGRtCH1lvfe
JrUMrp3khb2gxseHvgmRngbP1djLhm1tKOobXUyXCTizQVofaBUBXwIPO9oxRczsJCTbkC1PblB1
SmxxBmNm2MrVJAsrjW15QdXEDkmhaKreY9LCH6ikkt2UXuWB9Oi9QrZDLNqdlTobresJr6mfLZOZ
WsiFEmWvnMFRh7jDq6dxWWpjHQyih37tgMivbQhzEazDwfAwf4sZbsSedbVewHo4huuri+v2TpgZ
7by1UTvNxRsmBBa0PlG28H00EINJevfZUKZ72NcNY9b5T7/YwgC9ugG32odohgeyLpA0R1z/HqAI
uuoLRcgZdglkccz1xgEYsF71gG2KCtoncT5VJvy+9GK/GmhpmeKngg8b1Avcvp+QAdQLhiOBNS7N
JkjIswmqgd4uDNaDbON38i2fmt7NAmmaD5T+K8LfJBUNwreYMbDXV+5aLdR9OHWntkEMbLAdJUhV
qSqgF2q2JITxLdGTXTiTgVXUqNYYggKKLa5q427iRI8+agdeb0K0+E6ViBSrOX6WVYjXt6BTFCbb
YQZiAjbD89rx1W4ysdGB0GmZ82r1Y8APXtuHaqCHhL+aPn9XIlv2uj6YI97QStMQ4iSfljIPb40a
fVcx9o7GpcmnG0e7HlpuIF4xVTG0laF7zxIKsJMgbdFJQA28aNB82/HYxiz9pQCvST2bf6adSjg8
OnunRj1t1UQvKYp8KKbuJe/lTMc/pu3fhb4DWmeCa0WIJRHmsyOfaw+gy5yycrWDkp2r1OCnMFY5
kz5H6wh9nvhSifC5GFDTiILpGPSM6WGeOuI74zt5ntYxE9ankEmz0Zr5niCZTqxojS3xjdQ9VsT6
w26UpyztaMYRckqXSwc+PyrtbiJcrDXpF8b5zHTA6omaTq176Gp/iwKuHn71FccHd99wfKJv5KTk
eKDddhmPVOFrtlyojZ4GDu/zntNKfnI1eAAla10yMPMoWtQvHeCujRtZtBsyOYEiHLm+mjMaPkTq
zldKv3c1DiRck/CcZ/oXSAHSAUBwQthRv9oI0pNe2ftWSa45u+hRK5AVFzP9UOVKoBBNloGxrzKV
D2FdXwFJUYr26UM6X+oqvocL16qzydGIc7R/pYf7Dpsf8FxAjky20DXhwMfG7qsgjaZahbLbqg/V
KMtLx9nHgSzeeLRT1IXFYOnL4p6aNTwVqob+wVJxAoxVc3cM6+QWuH6zmS65HPtdrthsLyHsI1Np
cShYqBNH6ucdKxLD7nZu3guzfuXIy9mupaloSNiPpWhvfcmQcNAQppkVGWH4ZJ+yjtEnoPL+rOVQ
flpDcbm7eb0d5o2C/wNXbSRQpH8eHQ0xc0m1nbhjiBezIAZXgfQMRm6VjUa07+Zx8MNU7w+58pc1
hoDbui+QaRLhpR1Co39paAYwvuKQauoXGbmoQHjOsCGRuWmi2U/SkGCtiDZsrSakT4uWZ0H9C2V2
g3aiDwI8NbumIbohzkn1Ry1A7paG6HdzSBfWUKCPQww01zIcAO0629kpzxMA61XVFQMxbem3ZNIS
ptl4hev40xv4RlJ6iD6hHjeVYuNkMdVsEgZvBZoDI7S1fbR8ieuvCs12bw/JV2vIo+pyjWbcAH6c
619xflIKi1+loN2Mh/p1sqYfvc4e2lQFiKNk5aof9VN7NhVrW9aQHzSa1vB5kHClDapIBW0Rztco
66HspPVHgePetVH8zLcmTQ5tT1Iqzl1bTi8DVEgVuLev60c45B+dAk85Qo9K8KL3QGofYRoMUJgD
xSpZZXOUQ0R5sIX3wLDkE5gtrzCsZAuThE4sZBN9onPde82SIUc4AeWNYw5nYmV0Uh5x2svqUOXu
Qc2dfVLQHtalvbXM2LcxMYN9//K053GeN4Q+BXIU78Dh15rtPZsO8iv6xKP3BEzlm9PnuwMFAcDv
4r5417WzBxi8WZzIbC2umlMblLe5Y/lzwtsc6Ue4Zi+JggEaz9nstjfTo3Pa5c6Dlc4+SbPkRTCP
gGGPOA2DvUv0BeSRw/Kj0ry4C7PzpW0c6LsxlIcFi+Z8vFp2fIKFcUtn/a1sql1K982S6ORCVmiF
IDurOpJVeiHmEPXSCFOWdQF/Nvn1rl0HY6TfK1V7Mepml5vMU6PM+kKvCCz9PCvLcLrOQMQY51Q0
18lRbjpAjNZ+7wX0JhgpkRsSi0hjtAGEKURyemvAzWFJUJ9AijAMZFUm1q/SbRZv8zo25kddiScV
60BUh5eeYERF4VDobKIx+yCWmPNebX31hXfi/ItyIh5pI5v9NwbXYOKIk8G/EVoOWwdqestBwB7B
IyCsScuLA3emaONvzxrveQiTLEwp+3TnhhnTN4R8SjDKA1Esft8akicR7xX4qXZeTPFOKpui1490
RjOc0dkK4o+Ha3tYC6U4jJV+6DxjFxsC2L/+6s49+k3W9oEdaXnNlcF9QpO/9aL4KRRnOYhPR6Vv
ieQrhDmBu8DB3ebden14iaRYixaKe5gKliDYqNYzx4oXuhc5xyiqZyUOb5ktA9rtQLKlaT0+CDtu
sKJrPYpH5Hh0Wm8ZOL29MXCeouNyVjJVPSVWu1WruQUvwaIhYk4AM3VUBefY5W3KAc1E0sMy1goK
ZYUgNRdaRFcCxDG6M2G617GnA8DGheFPFGd7UB6TSg8UjLA7JTRvJewMTHdc+FXejURqh8cyGk9z
5iwejAIyfP1T2fwBIXwug3toHok6bmuMNwVRYRVVRGzTJR37FmFIiuRuVuYLUbWrDGK63gvKVzX+
bDjWQQMA01ahqtTcE4M9uIoJx7jIuFgxXWXnYrvnpuZYkMY6xXx85uz45UjjSxn2bcMxLh3YLbCi
pyh77cs0LSo0SjQmwgkKqOpLJNLdF6ZAoU3UwForhgAm7k1EZEt3SvVK1OhxdJCRha361SjD9KQm
13rhjXthSSR1Zz2ZEXnZcX2TRor8W0UGPSlPtlSuvTGAoqIFU7V0q1RBJHiiXx2LpLW+mj+0rEa0
ZMRm0LkTd1u/47oM9EbFJFCggRrK7Jzg270kkXYktIVmPWHW5ErEByXLaeujCsPOTbuJ646RVr+N
hf5hVBWHaPFtLulmRNIiHMitvaE6m1Q31HWVVZ8V3m+IEX4+Oyfa2NVFjZLuqUyyfYg3MI6RU+d0
PH1LjQ9oXtUBwW4ibUTQC6nKziIfTN2x1EgfGCOTul0b/hQpBqHcweIRz3BMBcuGRqtzU2TDyRgk
ThZHP2Ji4SZjOBojGvKKcF2U3YfmouTtONigDVkAHtPe0kQFwKM7TjENtq4P3yLTJpJmcf5kaoDN
h7jExtB2WjNcqgR+smLRnEzmSlBR/IVRKda9U1NJWvLN7hCoVwN4PQU5UoPgI6lSVnGPqmRgZHv0
mtkOdKHc+1wvUcpAHoz1X9OGsx2NLtvp4BBX9mzt2FOdFQAVGgKypUrgcOalbLaD0+X7zLLA+5EQ
F5MkX+OeNc2QoC5UMbAbJvkw9n8wdzHeaquGnXugW2Wc6950odCoJMyaizCecaUoxlMnaFTmor0M
aXMDdbLVFuHKMMpxU0Mx02qg7LQCUzv9M482akEKOpDW2rcTWj+FA8R6yFEc966THqVQHxuv3amK
AD7WR7dOje5GolxCd5n8QFpZLyInFDHIdfuxR4+pLiKx9CZy8ztpcXG7qTwlVYS1NQyAZy+3qIHU
zamJUxaVgqYDiJ/+FM7lZpYOP5jZ2ziRFqjSvizT7p5XxlOPJmVF2/ajVHTswY566KRDHtACBYLN
dgYTYoSAwRMVDZ+dcG5TkRNYBdIDZ0sWxUvVRvRjkSoLj5BhM5NrUzfadVnQGS0jwr/RXKFm+aOo
+jP0IkrdNCI5x5LzlobqwqTZhQ51h5Jg9XCasTxEHRyTCDWro5HhVzocfsfeXRMTifF9X4ennDlx
19TfBBrpG9IIh6Vkunv5hI9leYhaoR8QHQE20dqbMXbaLsGUQUQyZ4vKdg5D3P7joyZqZhCOgEx+
44W5UagIqXVA2tH7/H0oYuZBk6kz8ZlqLsDfTyJMQC9jcKszuV6iPplGgf5q96mh1zgxtAsNGQvr
XNEeyGuOfVozKG4SUR3M5QE3ECYQponVgcQzPjQipA50YRZ9l7Yzp4QQx6SvD2KW6NLIOjSWtHVD
mjwsHw0dhxp32ueCDSy3431f3QutTtJNS2phCCIIwe/y22PNa3ADhb5dVrA46cnDQlp+7+8f8/sR
LfGKt/1/fI5TqD+mQt+1Fm+iXIIUB88J/aGZXfQx9H1oQ+uH0sYy9PsQA2MipcR+NTQsQKNl0esq
KkQIvx86buKgMW0TIOgJ07ykY/8pdetEwDFfaE0Le3WSgk7kCXZJXB9iIUPS63uU5iVP4/eh565B
+6R+/utTuuUeOOWSYaP3v0P0f36vmIx//K/fb04nzDlTx9L+ry8MFQMMA/rwCnDGng4gPHQzqw7/
evAaZFn8dXwySaA8NzqqB4+7AHQz5gi9V7ZOjwNwMcp2ET40t6gfnTwsyMXhPCwVdtOBBnZdhLjA
FqYaVuRclfNGg3ngqxIXXoO8Lu8L8rQzwK8IeQsyWKuSYiX1FChuRYbEMUpQkbHxD1hmH/KwuSSC
M1LKXroa9VlnPwVT7KQRSqOZJq+tZyGoWvuHCKpuJ0q5pyawTv2E+rNzC0A/61AZH/WoxoLN6ZYu
JOJwE2oityEUU7qKiOWep7QdtubiV+GiPKam8Z3obCyjRQcim9InLczFSRHY7zQn3rBGH7DvLpsA
GS+WDkGHYfPNzL32qM7xRqumJhBlGcxuDbh6NGAe0xpaCweBp/Ef3J3HctxKtq6fCB0wCTdl+Sp6
kRTFCYIUJXjv8fT3y+TuXdw86rinp2fAjEy4KqKANGv9xndWdHP4IWNoSBhGn1Z5qu8Lfe6PZTD8
qDXsJ6bW3KClWTrlsR/zO9aJFuClyj1kQc9yCS02Okn0NNudlvQUJZM4M3xj7ZvdVpoRY2+Q+SRt
VghRj+umqN5rs7xp9etQmPvaYqkC/zNziXvm9lOKqja4C+tXrjnfGhbVWV2dsmzODhYqDYMmgpXI
kivLMh/T2sciCGnK1Dugpg9iL4pxdBumh3Z2j0n6MJgF8RacI4NeoHlcHUY/udbjGZnl8olgPOv9
Ais6PNEeZ9ymraUELNkPL1Hu38qPrTw0YjvICK5T6YDEkveihHFCBJ9E3Pwc1MC6AytCmjv/Zgv3
u9AKiGYEZdFQegb3gVj40ryPjfXc8R/aCYERvMkvrN5sf0QzMezS/NZ0l2UPXopAJRY+c/td/ncr
hH+8q9Rxlh0Coa/uEN76yA/Y0qeC0O4RjV1u0zXQLFZuwH50+6EKmP/gssZImRW7oNIf627aDebC
KjHu39uxY3rFOpcIOGOleah0oZ3aDleZCSo2tln0Z97BrONdjLcXfSOjfI2ywhjnoK0FEB9QAGtY
b0kMTDoCXQ02doIj2ixI68wPlen/dEJ7ObUVMSijH/HbndvuBmFLMOxjzbwPYcdOixoiDju7J0wP
BsmGuAqUso5i57YgilnakEx0chkYLODe1KDIXSz8CwWZPXnrSBRZrzWGdwOM8WtshaK1GZCEcHv7
GX1gqP7ON6NPdmQpxZVJCg4esLYKTGLegUHAN6ivGgfYpvw9mjLGEzQCxKGVLQxX7/vQ6K/0lda6
KK0fQ9l4rGX5n2uYdKCYfqYNIBKUFkKzCXfdCEpbBM2DI3BaJCHKxAbAVVFV23GswVoTF8ZjFC4V
wbq946J2nnXJ21x45ELau9hpf8NY1S6WBfHcHHOe0EbpNfbBa6ckInR+RWiuMMsi62WpPH4e31vV
wr9c/Po+6K33MceTrg2IuZao41cdPieCitwVx7i1ALt+N4FKlp54cqRgYhAPvI7lU+MaN/48jFs7
HcZNI7RdVj+xyAKkSO4eHoEAFIaY5MEHWN+mLCmlWiYZdQlgJPjrjy4rNwumoFtvrCQFi9hC7/Jx
iqnBhSz4voMX4jnhJ/Ea1HrL77pmXwvoqWvCCLiOfG8HuLUCR1cj3MbYS68s0xPY1PcHbbSN/eBE
D0lk1+BxJGq+IXnnIZAfhsBAO62m48RAEUdHCEroc7YOgRETFQcPOM3wjFVvuA08BvNT6hqXKJ2/
1EzBWklZH/10HVTePaL+b55L5obHprD6X2a53FX1rWuWm1kQBpwCnkW5I7FTEsF18Cwf+CZaNn3s
SyvYgyW049TC3Ix6cZemyL7MyWs7hHsfNDlfbVn3DrE4cGW3c0AkhskCZJV5eoxKxTHX7vM0u6yG
Ny1E+dkbusNi64e5TsTKaULrQhgkD21vY7WAAm1cys3KAwWOCE1gafvUma+JU905rnNrZd2dRCkW
hYPTuXWjPnfugEzraRqx2kNWwC3vQc2CbAOVYCxMuYWO+G/sQNhngsSMCGFd0NSPbgQ1IM9A7ZvF
/Evzu13pmRDAiKlcTDZBNtusN0l/3wKovBjQt1t5TYEdTHDvGOnamkc8nsQrgpTVBWYuP8Hi3Y4z
WdumfkzqZNc20ckutGts845xRK84+bce0SSrI1AUdhE9mLBeW4zPNdxFOvz/vOxNLwPJc3MeCrAP
bZIAyXah7ZRk3Rt9T+eKpWRDhHXS98vYvBDGZbHoJSwju11BR6sV9WsS5veAKW4ayHQo+C77bgDb
jajlsmEOcomF1FH3xYOtCxCn3DNEKy+YWx5iAJ+wotwX3CugnxB5r4BSVKRhLjTCp8zJIasOx8SG
MpiT7sQ1GxvC6jEZpuMQ3+t291MPmeOYEFBG9Hd4Txhod1k33OgMBkZEykbMh6okTGxItoVXGfmq
Nsi2N3CjkpmcWJWYOxT4CDGX5pWHJv+sw2VbdJm9Ck5lILVC5k3vzhmrRHIpKN25dQUDZvjepohZ
m9h+WlFTXXQgTlE+fscYS5KA+2cvqzdt177Vs3jBhOWpyJgW9DEI6eGHcCFTDcV0x1yj2LJ+hFIn
RfqzMX2NOmvrk53A8YFEQ9G82fyeAVIbvAwoEUFrxMM63XvztzDROpQB9ctqAplcYwZQTdZNFhjZ
ipEGWnQ9wBflVSqtdezyi1ZSL7oYY54EG8pnHlfPBPRxqop1El4deUkjfe1qEAEBAwVpMWuL19eV
npMvFtwY4ARQVIeR/K0Z/mg1Z6vP8P46Zj7CY6QEQnIi8nprazqYzuiQTOJ1HEDOJvODNxuvBM0w
OR3xAZPiwFZe/JTvd4Ax16qFRkqIrVrlJmDlSTgPiFxBqh3ofaDwY084X9oumTavQQDHMXF0DbN+
H7qdfYM4IQtQU/uJqIezsrWngl4TYDK8dhCKmEiJ70AD9qJwsNV0DKB6hIzVdN/t3k2H+FQXas2F
rxlyaL4p8KtfDTVd5lLgu9P91ATfotWMtxZE8QKxdfHhyCTFxgHIszIbGz2x0DiknLfXjjUo+tQs
QN2Xqc3C6lYH23fqyZSgeMaUZSEjU5IgLYMHP3ae0YVkdAqmqzkNnjp9kEbdcKdrmKJ91PIp1a+5
hgZkmstdkSw71Nkx9MCtvmQ5RFSBVAjiD9BoE1BN7is6jwgguvbanRKDQFKycdJpX+ToBZHhXxkl
2lQRYRD4SdYIp8r+Xi8xYthtTpTOID/pxt9rc7npmUTuAs+EB2mmd0yBwCjM7jPAm32z4IbAdAs6
l47WR2mR4+5n6N4FXLceISV3M/S4c0268zIRrtgswMzX/LhiW2jRfV2H9cYIcJUek62DMmsZtc/m
khibcYITpwFMamEpmsgW7gz4Z9z9/uiHHZBGIgYuGVeSQaeqZVVRtva1EQzuzvKmRx4FtG7QxbfH
8QDs505zk8dRz4A3agy1ccFAVuMzmUwwTIGHoVQ6Qc3rkRQm0h8eEG++CGbiPm0LDLriXYERhxHs
4GJ4Njs+VupJUe+r8LAsiECGLAj1GtD7MJIuNTqESPAkvvVngCGlHWNbYbF+A5y3G4z03q6stwpT
h0vdPvjpdcMi+643lhO25VD94Q7r6OqGXc7MhgErTwaMvUJvQZVnQTBOtyE4J2CliOZVfc48MoLc
70+PHWGh0YQ3X8KpHkzUfPXmqWthKlj2s1/9dDq3XWstGmcIY97n8XJfWITpGnKWcxuO90F655Xh
aSEm4mqExUqi946EBWeL9rtZFlJKMTS8akHdsjSHg233v00/d9ZZMO9Eoj8K7SVLnV+6WNBZMYuT
VYCcgY1xuQBB3/ihaTN9t5D+L67NBSszm8e6wJcHEfkNPt7r3MtQr3EiZ9tX4X5skUYxJh3MsUlw
sIMvFhnxhni0d2GmWKkuFjos/VysI4sxhF+NuU1yaHtM5nArW81ZIDH+O2eCGFTiVOFNT4RniBE6
GnjnbnjDt8C8yKvgG3Ioz4YJYb2vH/sClhlYGKR/cud6KrAbaOd3oyEim/VMaRrJD8/w/UNiFAEB
7bBUer9LvX6EsB7aa8ZQHtOsvUXrGJZh2aC+g1Rah+lJ7ROrD73kdclYtfX585gBfwr6lzbyt0WH
uS4S5jUTqvGKhPjVPJE5AOTr3JGbda3il4NSKvr4ZD36fkrWI8vPcMn3LYZ9XowiBG4IENEZsrHw
NW/sUDDRItRpW9uoRUpkhBhdTcYbqjTdKs1Q8giTPWNfCNfnsfcFhqMmk700y6GdQqLwMjwQ7QgZ
Amu4w4fu2+C+t0kOG86LVszW36quR2FiFVRNfpXZCXMb/hYgS+howyoKguXS0nuWuSZsGswgjqS7
9wCToQsuxNJbfc+qTyPuBzsvuWomnHpz+DpIm+Wo0FSisda+DjAffzqMRWGLpSU0+RC/j9h5wyIC
Uk6eIJgdG/eR0LvDNBZ0zbPz3L95pRnt05psEiHG3oVbh68w4Z6OJVdRbaOAJW06Pno2YsimE+88
z7nolgIyT/0YB229w1Hnm2Nq6THm/WXCl6FlZ1Zi3U9Ru22QqN+AktmZXUdmrdgbVodYAQmcJQxM
XtYbG4vUtRHEr45nxofBHG5azSY7P/XDOpvyZBXF07xeBBzsYnDvNXtGhVq/TDSEEyLCK8ApsUoq
G9isk4BfgYi7OQcbdHOGvY0CQzX0d2nINzOTAYTeQA4X6RBLn94V+vj/Kr7atAwLUPPfemn/A18t
Tduufk3xz/IzuPqv0/4CVxu69S9dF6CofUt3pHzq3+BqQ/f/xejmIi3kCeGazhlcbbnyJF24nOVK
PzVw3v8GV+PoZvqG41mG7+qmIbz/BlyNVfc/sdVQXHVh2Oi72TbJX1t8kZVj4ZItY1gkly243rB2
gvKCrP2yS7PpMvEctLh9TW+AHvg1avh+ayGJSHAYQ23iE229qSP7JxMANNbsy3JspqOK8KrCEvGE
7KqHzGE+v+QGoV6r0uqjX9Qt0RRZLTyfrIqq9gGUTVVTRYrYODFoWEmszkh0y6BrZdW3dd4Dk4aZ
cFSF0bas11W18t2CRPi7Vw7F0ZdhVVUQFv/c7HMr3MwGXVIgI6uLjLwWo5EfS4z10CGQ1W6RwJEc
ZSFWrcWxn5mu9TIYe26qmsy1AYNa9rFNyDOUhZV5xafC7iEg9oRrUyA4LDy7v4pYNkGza9slRmRO
bq8Ce1qhNIcNPW7ZwB2LiNLRBoQIhrK8J4zfbIPBkvECGdf+qLqkYQ/pxDSgIR1mtazaaugyH4Vq
JjHzSSNm1NUYV06QBUhXti5KPraWTCfXQ5MvAtRrB8F6qYZ34CPg4qwRGlMBL9LPr7qov2kSPdzO
GOJ6hNMvXImbaPq422XTIEmUO6xc9b3h5Q99hOIMkOHr0UAUYibUoFdJeMvirAapD4gGO2ZZ6/Ow
ZAJjvGLuwYCkSYUJMWytlBm3li75phzBQDILSrIW0T3JaVG/TeLUj4A662BBo0g8qd8vXFBkBfbr
Nd2tKEdnDXqaIWzsScYGYharUnd+dWXRbpwg7o88z/1R1fy/a+dtVjUiMnFuq2POzfN5apvuB2QT
oUciLN5X+/Nx/5/LfN2tLhuaEbpZqvqxH1mIJWk+fVdbfbkv30E1//ttDW4n0JIXeH/yrqgib/S/
al+2Dag+7DTb35YuYWEOP9+Wj1twbn/ZrZpIRgKbJ1O+Vs1oNKpdg0tgJl+XWL5fqij+bqZtRPjg
3Fa7Gxztl5U6R+35OOh8poiX3Uz+fBWZRE3/dNkv284fX80zn/dlt2qejzl/GxamHRiLqVurQ9SO
Px13vp6GAcK2Sf3L86bzqedt5//tvC1tzZsGWwmecHlPTMd9ZCIIvK0isK/J6H5FNlbf9AZdZGNq
SDl9rZpeXBGbCW8S8ihb06mxW9ON0Fg5zNiQoOca56t9aaprwb1kOqb2+LxsiNDJD5+DRJCUIEEg
P/pP56ltHyerY9QX+bjCuX0++8u2Mp/MA3oO5WEEQEsP+QKXnxjPEWJtdcR8biK/Jdtx5iDh/bVq
z0HJEya70a+7wKWhL7/rZKces8wlliut8uIY3apW9vm4KBbHRg0Jnw5iJcihap8uB47zoarZO+C0
5tTGGSurj5ksPNurPorWiOmh4SUCTJ3bO7VDHadqdjtJevvfp6iTz83zZVSaUzUjHV0cptL2apF3
Jy/q4ahqqrBLCBC1txTAE/7e0bVSNox8TE/04UgP/bn407Yupd9tQHrIezKpcVDWTPmeqm3pIt8b
tSc0pn0lBmMHrAdnypjUDh6VHm6MRXz99eCP89RWTT3WmFFuEzOLUAUhQ6yKngQPIOcQIkfk1kdH
Dm6qiE3ZKcqm2mGkGnpNFeHqZhoOuha1R1WYrk5at0hMb2P74fMkb5XVQmqoQFMeQ/QSNpjKQpk3
cNZxWSJi5EX3N8KP+VSobVFpv+nFJLWRzeU4ucFyHGSBS6mxK4B7t5IZmbZQF1UtAZU24Pp3mHvP
Po6yMKZu3jkwJiM9H6HwD5jKh2K5b4IS5XOEMUhr8sCo33eWuewsAF97oTb26tmx5SCIOlQWElUL
LAzA08KBct2NwOvVnVA3JmCJiqSBuwsWXRx9FmNHVYsIV33UZqcvN2lPTizPC+TYLJ/uwVyElDxC
ZuGoTw3tCKgDuj8gJ+a63ZtkKu1JLOM3blR5tC0N3YsKRUfbbiwW5IiebmKJzU8jhGwnyNbIjMT+
Mct7PDg8ciSTh+SazOzhH0L+Qs7qhJq9pXI2p9oqq/6xUbXVHlUUkEpZcbLIRr+CaPhH+7z/00Hq
IqoNWgZQjNldfVxyYWa4BqoGm16zvnnGiCqu1i3LCu+Lv3ACCiwwxeR7q9HaG/neMUL7YMr9qlCI
AlVrrUTqRP2NMDgf05FWRP1SXVPu/qhJFIKqNQ4UcHPRA/AhQBtUsfQxfaqq8pSBb1AYgz/unx0U
tcvSQ8xDTonPx6ja/2KbOuTjU9QpQTy+h37YbL5c6vyvDtMIUXvO/ZX6B9TdUrU/NdUdJAdvL3ed
HBXOhSEHoXMTd7XyGMihx+iCrdVMDg+sHFpKNZqdD1Q1sHeMa+dzzrs/LhtnVrH/stHFCZce958f
q475j9sc5vArTHC2jh6SdoFOclRFFzZc6mtVtUEy/nXQ192tbfNT/uf9ny769dBP7Y/qp2tP5sRb
p/VwCOVH/4/96tAlLstDa7x/+ow/V//8Secvnc7GA5aLCZA+bsana5wP+XQJddDXttr46fSP/Z8u
ZWU7AcLwmGhgIs5F9nczhxgoag1NX7npvP18rCt0dCaX7OW8KRCdeTTtDJUsVVV7+swzPj6inFkX
5oh7M3M9qmKawf4AbW2OaSJIWquq2qh2I3bBavh8pKpFWQRQJiNWlJx3O71cLKv9ny5nSmCOOUJ5
W6mq2v/xSaqdNMvDUiGX2Pa9b2zOp6vap2uev5K6utrNz32vGUW3NfJJ2wyN+aTelfMboZoCEDmC
d+q9cIYEeND5KD2vXOQ4mIUwnBbHcWhYDhPQpxzlXOdceAVBNL/owbRNNVxLtJ66Y1ISR1eFNhBO
vlDVfEltHXQxu/xfTW/HWHPJ9WwmH1whp2d4+1b8oP9u5tM2SQCSefhea317bL3ohckOEYTZQsIO
Z+S5F++YRuKhK/0Ky3BtG9/CHCGrsh+eye3lp7hFvq0zxAtQDZjNcrRKuQweh36HlXMj/zu1fD8X
aoW/xA3OEiHDDICe5KT3WLamIRPcKLWOjsVgTtAbXjjEaUS9d6NAJZT/xbanUyu6LWDf4cizg/4R
ht9oMi0awN0mvTmvXVUoQq1i88keN7UDG8AfkUT4vx1nQyIA14H/HGe7SVFmL/N/SBigqC5P+ivK
5ot/CcswXJvgG15Ati8+RdlkAM5xXNs1VbiMXX9JGKgoG65FruPhXCRcGYD7d5TNwu8IHqTn8EHy
3P8qymYS2vtnmI0NBPIQjDL4GgZaC9Ld4ZNJUTOkXjE5Rn3UYmzTIWaDTauOriT3Z0H0BE5wVU2L
hrA6HpC99i31AGshvjeBc8svgIeOJ95zB21xkQFLZeJegwKFRiKAe2jaURe8LUKgKhw21qY3D9FY
kBu0dqR4UvImgViNTfc21eiuLi2WCqRsgMwvJEQMWAN+uhWO7wEsy31eunBAMXhCrkvCPyvHfqrs
HPJNizZ3oyPuMbQIeKjaudAEQWsCfjNqALbro3EvjzRDA3CLqtYjWiBpHkJq19InhT+tZtCSqlAg
VDir+Tq1AdSqZpqjtZMtrbk6H6x2qCKWsFVVO19gLkgOAGPYGBO2NnnzO2rHZaV5OdlVPctJR1Ho
Rp8TVwkcyJ7mRqm4+1LU/aOGDQIOEGR8FrC5YLs6JHUWfKEX2PzQaRGN9QFZI3a2lUqlHpYAQwsr
wrPC4nQuEmPAnN5JkWpMgwT93Rj1+8GH+mPaZnXCkO+yDsA1tte5Y0PWb00Us1Mm5EmT35qj99Op
ZNivXshZ6tlztoDBieLqxfPQsQDYcBcAql7rkeOVBD8L/LCRpmpCd+152o/eI88i3byHWsPLyJ+W
fSmV2z1C/GPTY0851bBWOpg+0zijQZh2AbctdPQtjsN7PZrTgwalyzVbNDSr3oiwOf5tFUZxNfhZ
CuI+vxpbqfQsTk1i9ZfB3G+SznwLR3w44wmh8ELXzatao2k0sCAhVltXVWMvFxosbkikCNWWFSL8
/nzpTDCAG7tFOkdDmsscGp5OnOhBfwP4HoW1b6sCCeXIx40nb4adhU4TIkopWuB2M5ItrLXdJMjt
exKbYebjZeEG4tKCYl6OU3tCbsO+xBfP2bne8qT2+dXI3UPjAvYR6FR5gJM4wOgabWfwr1+Ra7Wu
DPmtuzZ6GjRz3jZoGqh9sImsKyfGmsCEChPpy6MTJs2uEx1CY8TTLhsMqC+xbOd+2NnOBz7gLl3I
qh+y3WigJG/P/ZWDSuKyUlhZPCPcbeu0/9g2Nj+aKL2Ou5CIVxrlJ8309f0MxcwskOpp/JKlJh+e
ka6lqjaeiyJyCboTTKRr7CAHMfM2BJ+cdPNJtWBpV8dUBxc4LchtO2YIqgpzl7q5W+zwEa0H0DjA
uE9ApSapE2lPvCz4UyL9aazJxM1HwhnA+MPh2kr96djbCxAzLHXXIEQY/51CGAcPnx9icccq8czN
4OUvkVzCjuYMfwYEq9+ZhFNKGXL/qFYuNgBGWu51yB3L6mfmZcNRIClyBK48HsfsVdj8cjjLAS0k
/HbM5Yq7wV6pJV9BWotNfgMBE9QbEVkL2AVdAhQ/jVwzEmMR0q8G7PkyZB5Qp0h1+HXLdE/GEzIn
+ZlOWBdFEpOugOlqGa5qatsEwyhJM8TLDBgibYCk8GI4e2Qv4301+MhmV+j1u4H/ajVyGidDAuor
LXn4aiCRsfm4k/0IYZRF8IolcHMswGjG1jTuZ9+t16aNhCpZH/RwC0DkEw/2qs7QXtC7MltZIUwy
V6UEzmvWTq+dgxNsVWii1Qs4CXCK91aMx5kdIlWNDXTvR1uAufN2SLpHa5mdYw2caGuWxYMTcNNx
kAGgrWFIgsUQHLAZLRyGSn7GzvLXY+xgvzRbPgw5wsVhcQkQMEISRnsnnYuMLQoSfWHvyWd8BMec
HMTeR1WFeFScTNXGGu4m9u2AyIHykBmdyLzIB2CWc0xVa5nKdnpfoVfFDD2WwQHHRnlx5cvEDmbW
DF4Z+E61ks/dbkYYtBuPWpOOR1GIHhk5BC3DzpqPJj4apuvqG7sPxNZa2js3G4IjpG9r36Pm0f6w
21+hAfQdLYWZGb+cc2KcYfOmFr6briYjAjPtOb9jL2k26sgMrNt6qtC/UkenTgbtKcAsIUC82M0T
LDdG+O621W2b+VDj7UNSanRJEmjLxptnbY3BDoIn92NNtOrL/66agwL5p0t4NbeR93Eb2mSQrqTL
Xt0UVaBngETy5Fxm5vw2FgYzzgRWpSBFtLEr6EjAivWjmcfuRQKEIdMXeP3yAU3tEgYfhnmNCY8f
pVnQkNrgH5frybXKvaMZ21YS6byiuRyRxMBFnHRZD6hl0/uJgTgNBCgV3iMyiMQPb4tB4k/Xt5B+
cUnxmQXoQ/RN7+ggegJ4Gz8ZG+ACbr/XsWip64UbLotlwmLmoiwAgEEoizY+Rh5+dYhAhakoTo7U
dJLGwT4j87gnxfWfgx7t0t8hMdFtVfemChXWOjdVVCtHBhDXCbdZR2XI2ErORr39oW7QG6iqKnDn
xvg1cMFZie4yCdHsrSC1IkQSjEdVdBjE7ExyGKoPyhe69AjV9qKAmYJez41WOYiTCv3lI5om+1v1
Xb40l0DXdoWTb9E+ZkLow/XsvAOsOETGBxB+EGyz760twG1K/1ZVtHgIrducO1LqocB+vK5BD9i/
c+Zf4My06GQKbb0U1YRLx4MWOKkOw4gnMxIh/KyBd0nFsH0VeRUSrOthWbpSQWwI7Nqhko73EamC
MfyB0tom4cTYw3W1dfE7W9VWeurRNNqpwK+KBucqEKyqQkaH1Z7zbkJpLGutw3mfOlQdkODRc3CH
FyvTuQNjYu9HcgqqpQLdKgx+bn7ULCeFMUrXXjshGWR5apmGrF7VfaxspxxOSV3uRIHapMV/DIho
Oook0y8TXIxgk/uHodK8XejmeDU2xS/kjo2jgQzEsa7wKDN8/w4gPBkEmatVtUTWiliGglRVbTwf
86dtbjshIqjB4TofrGpoJTZ7oyYNKz9DFV/OV9uchUWyqvVTrZF3t8THq1dVeTzeqLewbhy0C8Fx
ygk7cJCJDr2f0JIM9Gw/WahEn4fQc1PVhgWb9Au1W7XVMHtu5hh2ozs2H7upAbhi6NNGxfc+Apkq
Tf1Br5LvkS2wXs7RrCRqwDpYFR4kFEwEkGTbD/W4GoEWXKpicnHFwUOefsnBKq8yqukiMF2w0sB9
huM890BTlxLudzykqAIjbNpjRCVDBk6FExd0Pxk9+BJN+LTrUxWdMfilKtKgzio2vc5qfnHpfQCt
Mvi0Mtujaqrocx0tJVWtUmeBrSwPYtVS53tVVVlnIwJitFfV2Zp4Xc9XMVubLIM7DdkpLKMUORDW
AheGCql8XPzzlvMlv0ASptb0Dr1kADBr+nJUNEfe/LHno6o+/eOLqENVO65djlLtj088X0oHc7hC
vA/BFted6SDk/6j+my/f4uNrn3efr/6/2Fbmp8St9QYdvjQ4LKjptKxHYyQmTWcNjLnCVVYf5wfE
YacVeFFzPYGgBwC4rHH6ptNbiqck9gYUbauntLKQnvJRLy8aXYA5cG9blIueWQr/Zor+Suq33iwR
jhg1fvDb0uRwo8QoPDdxlEPa93GyC33dY8J1dJB0EREuanlgW+u2dWYE7/xu25Xdg1XGjDREmy5w
eu8unGF4WEZvXPe1/h2CynLRGQZ6YO4J3MxJEsoh5hRIBsp/U0ysAsa+3WYaA5/jbrtxTuFYpSzb
0dzjXegwB2sLCO0gNnZV0f1CnVYqtCGsGunDD7Ob4o2Db1bSuRdulQBVxzxBNM12nowXS8PAEyGz
cuqZaAMWWRycbl3SSjmvyz5t02Okcd+yVpzKsuvp+mKsirriOorex/kt84NdYkn5OyzBt2ERfe8G
IOmuFR0EoO5NUU4Q6K2d1VU3CJB3/FRIpuLR/Q4ZbF3pvr0zAyISCBVuw4aVW9903zUXzyUsCh0Z
wMhR04s4FRXk+T5FkMRKt3ZDzhEWvgYHzNlEmfWWBtmdT2jiacjf9H7Y9Ey5buY+e80b5ro16rBW
rN/WM2SPUqJAqMH7GwtWHALL4NB5WdBhXcO3QhM2hRqlI8AFnXRCdyXqdlMDdDZ30FgM3WzVZMLf
+V6HrlkbracmfGonPzmloFhWBE5QzGP5uCkM4OMgbS+m3N6g75Bt4yrCPcLyXhOe9CPiJnx/MSxb
PYoflgmpWNcMmJFoV4vDBJRcGvlAR+Y/A5hekGQjUPP7MTS+eWMjdhaahhESKPex8L55VXY9+tDU
oPemPE/hTd8mu65GqAUSIvhWjGsDbvkudvydNuKhHOb9ZYFQ5bs2tJf81asmTaWIUFMCAKSDawW2
aEtENxkzt7qopdsNoA1bIN+86Dd+3Ogo/XfNUXdBCw/zDJtISw+5ll1XpKSmlufVAD69EpWzG+p6
bZRZuxHjzMPZL9Z2Ml2MiPwRxxmxEqGAH9J1b6ZcW3q6Ox3G6rsGERzaVLkCotysE+Gt7BwPjqLo
7CtPaslkAwIVpp8mJ2EO1q4GrlgAtJ31rZYZwa6w0+fast/s1r4Xnq4/g2z4XtFFYUaPJ4lXE3Me
p6XZmcs4XOn6VdwKELoTq0gkg6BaDGTeMusiCJrpuizWwuk72PbGnVP27S32GvoSfythHp3oWS90
PCBP7oN7Wet+et9U5aEOJ0EAS3tfDOOpiIMtknJ7v/IRfUqQpcxDVBnTDEW5OcXrhbzvexBl9joQ
/jfbJUlan/qkxT1T4DxWg7K4iFGgZ/iHcgbpg9fNPi5EtZjmAVPVkMvMh+CyzVBnGoP+F5NcpIMm
oFcBnVOZ4zYFHWgX9zjQ5K1/zL0IzyY7ua4Do9s4YfpSpjpjgI+qN3x9EqP0fG7NJLQj7gP7v9mm
UfA9D4Zk1Th4hdnZPhr1b5Wrgbzp0m3k2igT1OKU6m59p01wKRMEQ7YuFLSx89tdQB+1wj2038Qd
a1wxsYru2mvAPLfhYAGtdnZjCQ22hxbhO0W3Btb/HjvmyZ4tc4XKxesyZivhRSQJzDBCZR/yPXD4
q8BsnqzGRohPnwukz7jR5tMwZL+rmIQ8kn7uHmpdYZNHFNUrYQr+pwF9PGGkP/xg2i9O+WBELvi0
Mn3vEbWHQxllCIFM0CaFlX/LHW/r+/7aM4z+NnMvoUg4O2RF74fZKJAhRwdVSnVuuirGBBmLjyqp
uk1kICwVT68Yu75MXr3yl/Gxw6CH+FXGC5J9g8z8CMcJeDQCC1MbnWaUawrTeRuKLQI42Sp2k6OP
uM0GgPFF6WLfMOm/xwga6mgMvz2yL2kkfQh8d9gWC48fMoHw8Krl2pA3qPCidIu97AWELkzmUhFs
NGRuVijKF+vKKkwA01Cbpj5+q0boOqWkdQ27Me07ZsJoDIYsPT2GqmyX+f1VZulQ0Xz4xVUs6pVe
GO9zgeNYEj8LURdruxQa+dbhDWQWNox+xXuBwlkcGe0a2OXafBnc2iQZnrp74lAV2vGt04vrsI1x
eA7xy5ul0YG7Qt8wXAHfT8l6RD+EfbXkARL9HuHrsYx3Iuh/CCs9lqyGtwianHrHca6NIroC3IO4
tQ/yL828a+LNoEDyDmn80C/WPeFhMFnVXZ0BQx+GeuN3Ypu4sbUxkwXftqS6qJMO1LaD6EXEpPFi
HErU0Mb0zgFrDX6bvH40vQpT6OuEXwQGxhN0wIkMlAl78Da0CUMJkNDrCT5Xrj05qXlqX6soeRSL
9opuQX2cAnTCjGVA831qrqF2mUwLohtrMK6E1JKzq5u8MG69pZGULjQ+B23awOhF/aODvDMLOuMI
KH4/WI9djc1ZHzEuE0C4F5r16AZ0kGlc6XdVWPQ7IG7oS4bavSiNZZP3eEkMaLX3HfZSUSkG9JQm
yTDSd0vX3qYNDRcO+tQvl7Ge306lTrCanyx3XXTnZnoHkaGw7ronDQIFDnMVCiANBjnI6QVZesPM
r1uFrvtYAczsi+gW4+T2VA4CZ0BkliryauL/cXdmy3EjWbb9lbZ+RxocjvFa932IeWBEkBQHUS8w
khIxz3BMX38XkFWpqjS7/QGdD7AIMiXFAMD9nLP32mSGwPk1tgPE/yGM3a2tsgRfrp4fotb/FOHw
pCY+Ry3GKYbbHu81wHX6kg36/oodbEc8uiVPVhBfJ2fCNSPh7YWO2pYNEYIiDjdml3+kRV/srKpG
UwtjkOZvtwK78+7HXUQTlS2g9JqbPkJyG0qCj6Szj4m5AjMX/KLmMIyTicbutdbyRw/NEKwlmBOu
Xt4T3NrnxZ5A2/RkxNGcC61728SQu1L1j1S5LNRcdbXQuMPhB+lhrq4GM2BMK8Ynir1vhQG+twej
3sN0ReMycDf3LuFchkzZo0XVuUl00JpuQsyULB9EpIuzhh++zPFqx0TcibpUyEwwTUxTVT54XU2v
2SVHMJBEtQblsK6r4kxLPKz8hN2tQ82nfdccOnANtRcQz7HAOevu6Dbl90HkObcx2g1t4f3gdoRD
nM38rmyFh09qgJxZoxzV9ZPnsYJHIhhYafMBi2PEBKbfOqMlj4UxPpYYH+4dqUMmwqK2oQceYSQs
CdWiM3kw7RgAljoYiEOCPCvOY5N8ORZRXIo1aaOr/LOIzZ+Rxl4rBeywC9haYRzTB4Ir+m3SP+Vs
CfdGUdpb/C7Hsteh0+ZiOsD2dbkhevpD3w53YVIZt8m1gAHQ2017b8s2SQP+RaYlNew6s5prYoY1
tdeAk6ijQek5wJA1fXaitKQKRWZ97InyATAKqbdNS/Jbh42dSnPdGpG9K5jcsHZ8KBv+8QRpaBMZ
DWigxr+LQeSz0Qq/ouYS52KXsb6yjSSSOisfpf3N8YR48mtCw4IeYL7rlFjfcXZUb01H41yBRTNB
svGK5EMWWK+lbDY08B6ES5BaUeVoocQE2a3xfOw802NhaCAhMmzYOp/4GGotHR8kPTGSxHQ4dwro
tuXoNJOHR2UjFNOKHjDvcHJUSKBhZty3DDrXrT58Wjm+kM4lcxkLCf+jT1yrXk8vLviQ9eQb215C
kDV9TEa91vxQAZM5UU7txilJnhmZi0VYljChEIrLatO36dOY1WBJENFLnD/AfR2besxtQISSEVBU
Bm27X0aYtTvYrXhpEoVu1zsUtW1B0qHlm2CTPgi/StexU0LkhcRElYNNE9Q3s8UL8UUQPQqrXHtN
zNogbzq0IHZdybYkrWWTRKjHSZj6obj3r6VC0Bsm5LS1seKG527RysESr9W7PbRPCckKZkVXHVft
2hU1zh4IyOgsV3Ic3sc8490Z3muXQUrSiVaFIGmv1ER6FFj3jDO7J3DdRAEPCoIREy19GkCZ6yE5
1eZ3iW/Oim8+ccWk9/VN1p2KcxdFH1bkEGJSE+poGS993ONnY1WyBgA6QfcLcusVFgdfoF0e+c4o
28x8nWb1uOu94tmt5gjUzHtNJrEvHUiH2fBshMERBMqebT16+HA8Bh6b5dyzH/UmJw99AOaJTDvV
2lNrqT1w53FDsLyV6GTHulyQsEOjDVxkQCo9ABCsE4PzbkzEUJR94AG0AywXBQyaA3jHcJEKcad0
o2REWQ3n1rwyGgoQ/KPqDyfIIYnP50REJF+ZRN0y3qhd6ARZ2rllT8pd2KNdo7fqZcplcaVKAaAC
62jiIytHH7hxbcLdbz+Z236Fapp/ReMxMDi1bfOZu8RPApusXZnJveiCigsDcG3rcdfGO0/+ykAC
B3zByQvcTcxkHQMjowXPgjSnVS8o4LrdJtYC95Grp7dKokeAj65Gl4FeGv2EngLlK7PeyDZuxskk
7ZlkUS/6IBOFph/nZOMQXT0wroYIht83n6KNJmgmNnXxFU4V6XnheAij8QNFDaC9Lj76/vwC9A57
VljjYIeSUWnfVQDknsX1yh7hVbbyW21093BbH1wR3byYbymLA1qpWf8pvQk8HesThXylJAHDUYiz
1BcIV72dDBLwniP5ULYWUiGHgEOMQuzDLGTfFxIKoFI1p4VBhIpaqDgNd7VRGOsBLgWxOfhEDXbv
asCNx0dBSw+MTl8QkzoEzG7CkVxcfSzAhrmmuEvoMEQWQpfU6d9l1by5SgNsA4Awgva6Svv4BU91
aIi3gED7Faph7DAjq3OLfawTzRWwl5NqDEoGm7ATaPQlOIvBhOWAnGJi3H+m+4SmuvLSQ9ro1bVL
B6K41XM0WoRD9qfUxTPbGcZHoUyCVBRRYhplPI/6x7F0dqLV9W2XJF9ezXxaq/ST7yB5bySJfqGD
NdmDFsg7wgyTtbDSx9HZpFpRkAz4OBTas+q/vJCuty2ee6siU9Z1f2jWs+PYrHISdLhZOAc/pVpk
TgSFhDuAE/Dv10S9rBl+HcPSuVolELupCMRdPnb8T+xUsUuxcyApdyiIrhcNdxAdURCZBfchnih8
6ia3h/jeCwkOVPqHgBKxH3kJoB658/GaQ+kW24qZuWA7Wnv6Za5RVz5jNeGDfycsh82HPrwqRWqx
rYtdrM2BcxBa1qVdkafo3ketHm21HjC8h09PTN5z0tRfbVZ8zZoSK4tuXV4Q+PrMisCWtwKsTbDg
xogwfEZE71nadxmF3ko11ggW/9PEm2llE57SqQZKw76zm1BEG5W86I32jJyKKbGd55sOhJx4yXy1
HigFuBlP+Ua04afWBdGuSg4D1T1RCeUTi+ZFltODE3B6Zls5f08iib1130neY8oH2FVGzT6as0UP
dagMEf7TsGRv5j3KXrwVcUpiMfIXaR9LEHHrUDrfQhrQK9e8JBYSg9RnOBiE9/Tj+pXVJ/eOxfgU
mUXV9E82uKWomx6HISJkdzxGbXltm2xX11crMd4ALSHAxuBefZYhxUav3TfWxOml3Q1Rid5mcgAQ
gF5CxcyFy4Y2EDeZBO+GL58nQwmYQ2qv4uorDh2oHFQJXdYSkqE9u954KC19jpoQqzoC3QsHIyJb
zP5hTt2DwbclfXOL4VwPzW/uND1V5hAfxBtDBZmyQaQqXTtxl+3ajDOmNuEzuqTltmQMRnr9Y3Kc
H3ZW0UIQF11kX6rxfkilPvL8o298SHUMODLdf2aM9FCBxczs/MvgxaZT+RWEyTcwqk95Jyc0iB6x
GrnzgQ0/2jeJesvZYBO0yi0prsZkJdviPY3rY1073/KIEZGZ0igYjiYu6dQov1lWfIac/OqI5lvv
ZLuQEJFN4foP7kBKHjqOr8RNHrzgpTfVzWi0u7CNj0pPP0udqVLtaOdUw/o+dc5aD+BH1h2wQ6vx
yo0hqlctui+n6C0hES4LrrKpkTKVJemnrXvBDLgqVHjzBYIFTYIYt74sQTJGAAlu7Rry2nWgx5ih
0UVipx2W29aBp9++kkZ2CIPvxG9qx6wdydmkFHR0FGjR4xT9784TMkyak/+jDq/+FRT5v3ld//wj
//S6CvsP0ybzR9qujRTP/BcVnmH+QVaYZTu6sLlrWb+9rqb9h2HzO3R7huHgk+U1/EOFZ4o/6NGY
jkO+kOmYNqq6//tfn8P/CX4V90UKuyVv/vb8P3KV3cN/apv//k/h2byA8s//8fjzv//T0i1T8hIs
AzgOpaNu/M3smjRqSnrlRfe5/8PVqwYWHlNoO4XF1/TjYUwhEBXqJZSVf6K/3NJ2T57dIfoZ6GGz
diM2coun9PdhMZv6sbwbbEvgxpb3ixd0OcBiOLdVQVvKmYXg1jzKG9p5dRu0SxoolMzzoXDAAkwZ
odhtgeyjq6ujLQSRGSGInJhIBagDk7vKghCV0Ix+KoF0HBSoa1+an3Gq+feVSplcSO8ld2fXvAVA
lNmI7cGQ7sd7VVUR6QPZ0WenJwbXvTOa7AJOuz5yJ/iI7BBr1aSdAxOVTKX1+a5aZL/LMGiRyy6P
FgesDdmg7GkNgbynBQJJkCDEawLtn0FITExJQ0908D/1OfOLwNIRUE+BsW429ZjuIGjQRPaa5Mxd
LugDlfPB6waJZ/a9z4L6XFEMbWqTDVbAu9EQAy8AyPlARwrjyV+PRJ4/DQltTH8WQuQEZx5aZ1h1
VRCckwk3z0QiGQh1sfk9p/LoOx3YEkJOcmloLW9O519baZQp265voy3V/FMv47s41NPzOBpqMwJT
QvufOCdXhdaGjfONghPunwnFFOGD0JBz6oFBGgp92Iw1rCOQsyN3s9cEucmIfIBlEW/jNnS4c8w6
oqXUt5RtwDt04E9O0gDsUNFWDNydkQXOXnc6cZRe/udEbvno//ZN/P52iihBIF2rL2nme50N+IH5
Kxool1AP4oHUaTkgJaq3bmH9Av+E1EX1zSmw0a2pysJMNV8My6Pfh2E2Uhlp4cM0tDBoYNdeDssb
+ttTRjTVCU2lCfZBQD2ZxQ/rZPYz/flwGoz7HrU09AHjzZxHBvTSytPy6PdTMf9scmrz4KL8XL7p
xfe9PPp9kPMpsDwlM4oxhUWnaLkil4vRmXIK0XCWDS0/XM4ORAXfZUbfcJmKLh/d78Pvn8nQYUYS
n/rZ6bb4udNF1rC4usUsa1h+g2PeB/XdQ1CbFQGLt3s5LGLz5TrPFpVAk1B7W04YbY0OJ1C9eIbE
4ib6/ZwkZntsH/Ao9QiE5lFvyASeSjZ9DxL8aG1XINDS3AFgYjudpCsmFPIclqfLwYDgS8pDSUKM
9RajtaDPvi+7PDmgQZMbBI7oVg0Xrc0iHXaRHs7R1GO+z4f2XPf+q1vQHioMfeNEEDpdKZ9Gd8p2
/aLQW16USYZPlEKE5WJbfiBmedZyWBimv596DZWLV+t7AWjkNM5/wPAbY08dfmGB2KRVDtOoDSDC
ZEzANF0LtposJt43B51g2pNX9dFuMofvUVZ7p0gLw5M5PfPJJoJFHoEAruvu1IUeFkMueGguFrOi
NjjXjvnkxjLbLS9xIaiGGbvGwTayzTBrzJZfdFGcVd8d3SOdoyc47Cr6+Gkc24krWm82yfTQeDP6
sDfLreqaazwNHy0A3TWhVRiZIQkHdb2aV7o1YOWfkSfSI409sauyFrJh/S119ehAaMCLblYHUr2B
HOXeO2HnaAZhcXo75dXpKcr0uz6L0l1e8X9UUUuXvQBBR/AYvev0UrqkgbrD8Db000YMyRv5qd5R
DjET68yFllrC2zfmU2EYbrJmnCmU/uaP7IsKkVEdKnWNjCLYFbGboBHFMxR1UbMPeHfsaUsT1zoR
CzlypSTM79IS3z0XUXRHgPAKgVhmBdlFEcpJr2A6UzIi2TWj49gaF1EN39ywEdTfPjLTDMR8H0My
GRXrm+UOh8rqz1Pcq1PpoiGtQZ2cvWR8GWpmqmOs0ekL85+JpGodXPWpIWQ6TYBRt9JNXWYtDSqj
jmASLdwaXvdMik6yL+PxpsVuewxAl+yiIad4TsceFzPteBnLs9NY2TFPXNKe0ZCnWD1p69hby0/2
1LAxY3qzRVtSnLUaEFSBMXZtDQBa4HwRXdPAcLIibB9BfysC5K4WpIK1JO8I9YvPhB48d2eBP1OS
ejmNXcE9vCCCzZRyJ6WSazdLfo1i0veBNz7BEb2ltd0/paYkrl5qaAuksx3A6FJcTJCf6Bl7wqDB
GpOGW5X8pWOT3rcTUal88cPZyBPtOozEvMrgZzim9tVNtZSw+pIekJ89D+UMrndisUPl8AN8a8B2
Gr6unCrY9G1wP5KjK1tX38GYRTtUa1eFFox6h2Gmyjpr1ZH89A0pebMjFmjcBIyaHFeJi1ta5SYT
IPkAaVcfKWqa1SR4XZEkIt0Ie2PtuvIVOHKozoWnl6uJFPgCIrquRz+TIGQSgyABVoh2of2/FmM1
rjvW80M7cAHBtnijn1Zu9Kl3Nl1ZiSMI1nEOAN4aia1deDE/HRNsZGcIjcxThNLTTyJ/753MfyBt
5pKkfKa2XvxgTPmGMI14G+9CkPbJdLhuE6NCgBQH116G7sFIHXrZXKpYKdpNGJLuZ/nqrsmE9Tw5
vrYbQYYZFiWBnZfPkHqPytJOqh7EzjY1RdYA7rc4JocqRMsF0eOlsL3P1IhZTvSZIKRb2nVqt+T3
xnuSvbkmRTatGbWmWysc1oil1b03j/U7z7LZGfSfAarfVZL68WFK0cO0x9AWr32jG5tSM98otk89
dhLUhs9tlE6bQTO/ktqxHvL6qR7JyfCCYesEbXKsQUqSc5uDlZ4TvEn/PjQSUKpvgTQsXZBMxnBv
JN43Xuh9FAVq3aAmuMQyXEdjcGwy+1c8yu9TGZCUSzSZ1H13a+pdvQ4k/L7QvCrB3pIBGyw7rLyr
OgPplfk9aE+ieQgq+IKCSCej08MdsEyNCTImYAIB2NICnaR4/Bgs/xZrHhkdenWJiIPZkmpor4dE
ELA9XOXILF3lyYPhMIXX02TddO2TqTayCW8M2+tzCJivdjLagFaBziDp4EgKFFoUrtaaZG7izNog
WPkuzeCqpPvVDc1rn0xqU96iIplxSAyzxtnqYjfpXiZKu7iWfLesH3KM/HPtV4DKQ2IzdK76tqJr
niXJfU/EDanliGAEO++8+aA5n+4c5oJT3uxClX8Pg4id+ETvNUUnLBzvNSQSjvEIstAJiHgZ9uqg
Sv2sDaBGPdNztpjrfmJebo98ECkjs1tpkf5YavX95GaMJdehE1v0ybGPTCXLEX4heChA7/oCyBOU
PA9aHagmSZqDwYp9HgVm6shXV9bSYF2q+xqZBDMFYgmN3OCDHSEj2AL2mx4VByeKKXP0bkvsNUPA
mRzOlIDiZN6PLM+XR0HCb5anPZzPZtTYks3ly3Jgb4rk46+nLImg+pv8ZTDpCndZHhM/NocqQrXb
AGIt4GxyWGzjf3taqME6BgMqefZ7ktUE4db4TcoayH4MPL7um+jsKOYsZcXgblE8AydNqZJoVTOK
rvehiVshT59loY87zWsI/KTJtaoYXe5UGn4umu1olngvcu3lEA8DO2CXbdAh51vKZvC7Y1oEkTbz
RGR2LOTSJ4p4PgjmUPsojO5qE64OncD3JNDGrTSyY9R33X75cS2AJzkGIXnEDsiiGk92gGySGgOf
hG5BFpBzKouOLhLa088RV9PWRatOKRCV1rHTT0r09b8c2nlXbgQZ+jHp4Tb5p1N8cW9nJW01z/aA
Zs92/UXn3JrWiJ1zfu7B0NslGSC3WVKcLarY5eGikv0NlRCzGQPfwLyz75MWqAD+l+rEvQu9hs7G
UPXwfYrpOjb62Y9M8c2SxQtTY7jIiU6DcdCDS9BVl8nMTAJE/HUs3XstKzi5C6HdGNT/VKFM9rPz
i+GhKsj+QGzmt/FwdeeDH7a/ptROd6nlAI+FxUqiGfURKiYPDUMntH3o6z9AOzOLtT+jYCy35kjo
DKJ2C1Ikp0hI/gAd1sy+iW48+HAgt3lov6vChJaP1j8No+AKGJDSNENHlmhgG22bUV5TG+8DJZdD
lsUjM8is/KZVBfGC9ato4+DJBnO9Qh5ibajGyW20cuu5Q0p9In6c4XL3BROwuLSiNVZNinQK7kHK
/dAwt6aFNclzBEmlKqhvvQ3EbtALhvuxdebMY/oYcsu0SbrnqiwmexPZVrAxtXC4GN74MKTNBXP8
lS+C2RowvHtT/KIDllxNMrLzCR4y+JWNzHGi9izxq2pCP541TrFrPBB1VRmNt3gK+52w/XWXkBXV
FMPwkCmJQnioyPTJqP85YeibMkEpK8JAlDNsdX3CZxRk9XGo3Y2fmwQVjlFzVcVA3i39VGQpUXxp
bFwJel//skaaBl7g7511W00tXinUnMNo3jeRSzguuYqrWKOSyRpeuiWDtelxC2a2dSJ3LwLDoYMd
b/Gpd67+NDr4EKzUMI520fyEFJrCA8EKpPX+TutCc0vORLQZSXHVPDHeE6/w3XHN+5B593FE0QGB
2nqIh5CAmWR4r73gh5aP8r4dq+6am+U6d3LtYunS33tYiCMcZmS/YjwYqbEepM5AZrQGRp4+7DOD
iYXI0zN4D/Zz7jrHfYMMc453k72klc2dKubiWispqhuoa9uJbijo73B2mdfY0HAPJ+PBHLLPVkob
LzdY59CN46vhMrwAMT88JFWQHzoW6Z4DVfN45wzGSWdHse3ob62nWohjnX4f3ZjypOB7TfFgbeDa
AiHsfWMTNnGzaXlHhBw1pIvEZbcPQ9dbZRWvJmIHn3Ob2TfkQq6Z6PFOcYoxvYBWQNPhoKr4tbAp
ZKekvYPEqSX+A6KHx4ouzYG/Nt8SbVixyiOj02qHoSNpXnxvW5EMyc2ICCqJfP/O9Qe5HTPzRBv4
gfZwf1fnTn+3PKJEIfhKi/WNbdf5PqWiJmE3hteDITPtmRxT9V20MEgZMj528SwG8XXSXjx6QFoR
B2gATHEq0IeZRaQuiGvQpNgOALhx6xOKtNUrBteG7Z3MrLK/JYkKH1E7rF4r2GMocGYDmb5P5hpH
C+Kb8m4DJgr65t1zOPj6o56/qZbrqyjCXdVl+rWzCzACuUvGYP0hkIuucUe0SNZ0LKFGNh0ZA5Ol
1Sn2ZL0gDgqt1o1Ao+SaNh+9TlbC0Mr6GLZO8FROwQm1rnusav6KNC5+9uIu7Vx7jeyWmVHdInsL
aoKLIDfG6NJWYV21Z8zy704q5J2nYjxPCkddLCy+1dRn2GM16mAV2k9VOjP6G8WZntsvSV2AcjTj
b6r16qsIreKoTGQL8z22mZrHAEXBUQus/irijPJ+xLkx42vavF7rRTaeTD3lRFAhqmtX3JtRH1yU
Zexk0WT3odSvrEZvjS9wq7nDg+Mye4gKzkACKVaqtIhJJMQPBDtdCKgBIGDTodw5jvfMjSY9itE4
UgJ/lladXgjDRDhgOwR3pq2zP0743LaIBdxN0YNrcEO1S92ZXa+7Dt9sJDhjvicYbdlikuvVGOIW
JR5Z2UknN3SNyXPJMCxpdoLYKMQcWBr1bZh6BboW6PIhVbHz2do9rCd7yzWFocCGFoQqbT6HC/L5
PsxeJ+Ct6g5o9cVpEB9sMfpDko/4EOeYijjMj5PtRptcNdUuTxiua9FAWmBx8FLnV8y2/dlkd68q
qkjGgDbOUXhaWXUY8/E9dlJr7dtcSmQEMgVlHseyYvjPySXzrGMc2em1Swrrge11h0k7iYHaknql
6QOTH8P7aqaYOAG7bdnqIhR3bMtZBxrEPr9gg61E/jRHh43TqK3dsEflORguwyMUjkMUAdA32MBO
Nrv5xRlT9bXc9bVxXbZiDC8nZJYt6sGieWkZy27CuhAnz5LPFfdps1WzSnDGg5dBv6oUkXIsZXcM
/II7qx/OSTTSjGGz3rb0rS0fmiAhU5fJsARNHw1Bx5TtA5V+DvXobTIipBwUM0D127PUzLMXq/ZE
TiPI8KleOU5aHl0wR09wmGbp4LvZT+G5T9FtlKPouI1hu+0ISRdIBi9eNrKpN1z2nISG6yKZmIqd
SQitL8yoy65w2Pj63c5yO5Dm6MWSJu4PtKLg76C/3BakMCCdTsNrarH3dswpIUw7+knIzqoWobZW
ZfZV65i/UKT271ZNanhSZlurSohut30EmoP/NI2JpK0Jyjkx4/DiMWPeWp5+h3bF3+qOFh4ntj+M
+z2qVri3tvHVTfpw5zRzMnVBsF9RGF9ea9A2MeSxJ39KBxa9CZLMZM2Ayk7WKm1kw5LbEqLmWaG0
8mqUVmAG8mdkXsNNSf9mm+9tHKtXU8WsbBP5Xa3bfLoJgJIVd8mr1oZ0onLLOufNuJO62T1UNfJh
DRkRdxjT31sJoZlmWdPkbMRjzkIXVMQXBl34OhI4fuqr2UAOehaPa1GdM1DsTWdqGIPSaR54JqyH
Q1oQPIYPG/OodhdYhNzHXlMfMtEfSoGmPp9PWEn6amJCjLfL4WJ6jbZP8vK7Xrk1DNE4PDu8+kEj
pgDBloGpqBSHdPLfs6Asn0cuROLuuMla3vCoVf1+KrXgW+znUJ4Bpmc58w8RoyOaGrfYk+a+wtdB
4n3Wm5uU0nab6YG1blloyDBG7tQ1YDgSJtOHHn7uOayxN7DMaxu/lcYlmv8Vpo942sXEQoqmYuMy
HYcWjMO4tcSTZAoN8bvp1y7DGsqHClVU/FjYubfN+UfXbtcYqEnYoSZVcXWD65DW1rlOCFJtqzQ9
tkn6IDTsul7PF+B4rYXYDL0VI2QWAErstQsM5UiY0DokB+tCYwL6CIQFZujNGRNcuzMb0DRdOMSM
ghxxbO3iEyfxQK/Bbfe+ZvlXGwjxOiWi4MCuaIeHnk9kQsYbEeCJeL4rj1bhUq8Vdb2hB9ltnF6T
mzDX8v3yQYsQjIQQ41WDyW9LXz87JftgyjMUNLspj3ZmXLmHFtCAHzn1g9CNdV8SwBwBjxrtH5rp
VevcLZ50SJIHK5DaKQ5Qt45GeyGx8q1LJ8FdFqmyP5h0FDM1GTv2yjRIm+S7WQ04GbJJ3vlZ5u2r
Mftos6RGAeI5B6/TU/qROZMTmRP/zeaCbJkazEEdA7MvdkIrNVrfTCyPCdq3I4PCs1fEN9bk4OwC
MLzYmYm0KCmurd7uJO9sXw4RhaEVPPr0Ni85iouo/06eQX/nJi0xGb6stuacepY6HkVaoT2Ss+Gc
l4NbdzF/XR2vdWlmN6sswWv0GbfzgC1klbk1acmOc0GamJNHd3RVRFZ5bL9BQffgTfCsdeK3gfPh
TFHf0cDnXtBL+zUjwOOKC6JAo2g8YoSrz3HUduuRmnXrJMO2NMb+Ebxz/zh4zTbN1aPXUakShlXf
KvOldDx1Ni3EXBQPxp3mIDaYKpTSSRpX5ykS8bHwkn6Tp+LeQHf2DS0V5/qINC8aJtRapsDEwRe3
DhuCpDQVu5DhzV1pMbDsppoUIpe9q8e9a10pP4b3Md1wlohDUQwfpB1EB4Mv9ZoTzAAUOLp4AVl1
yKgFf6v67AfLfIBnsSF/Rf/W+ZDYiZXXkKtdqXmPk+5Q1CEyx4TD5jw9moTB3jzhEpVSIvDLG3Wj
QVidezQf9LfN5GznbBvnXMV0RA/v1hv0AnO+hYMMkSSuPLHqY0ns4zpDXHfxoN7HdJzu3ZaTSCKj
ZZt5p+q8uji0DiMLf1payqfeMs5lXbkEZwXRkehYImyrluFJ5SW3ZOxuk0PebUo7sEnIUjC9Ijpi
D6JPg7O5J+N5RdYybgjsvQwwvdXIzRNRKCOeFoUy0V+53M4OVu4fHtd1h/88rn/psQ1LPHc/QmKy
+qbLrkWLG6yPyZqp/EptrXoiAIAglAl5FFFfqFdK5sP7cRjavZmy1MeUTbse9CV9oYqYQq3cuxVK
z9AI1Etm1XdKs+VROsybp9Ep98TAoZ1M+/Bspe2j7qpy3RUtr3Vgm166ivgqz72jgfsUCNYSNDnM
eiNkyLZyjuD+iqYCmzTLjam5OTkU1duIgjGz6O2KqapZ13CFtZX7gO2tOPQW9gNN00xssRa7HkVH
qRLNLxkMxTmvCNfVrYJ4whw8OYtMo5rX3C7ekLa1a3/s35ViZ+sO8XZ5H8qt8P5Ozmsf5pzAUZAe
eqGeQ7cjvp5sWsZut8l/AeofINqvJm6BxK2HHpNbNLBI31vzqUzOwtSH7yjDo01fm9lOs9Tpz1n+
7Nz929xvmQAuPwt89RRW5LfRzaXZm829JNKeFCTpYqt8RqNFSBCIiwWW4VO+0TyVcieYw8NnRJbI
9WydOrMGYXkeN82aoRVpErOrf/RQK0obtIroQ7bvpjmc0Jmn28ic4/YIxwwQhwGFJAZ8GR4vrCv2
UP0BnSzS7Qhpgp69Z9JVtGW1g1ff4hqpQjBbd/sZg6CnnrPyg9LD8iH6U2Dk2aaSszgoxuy2HMI0
vvot+ZMarZpTM8LcMAdO7owp1tknDG7FluaBi6VedXb1Yk29Qc0SIfOilinOcSoCoK1BttE9lzaG
LcryPHKFOGFCVKOE9h+Q7baOZzyHA1r55C26tAl3FH3QZxFrxP3ECFo9aDdkhIHyiEKspZQgUCrm
d7IcvPmPpnOT7/fPNEmKPSTU57/NoX3JLimhGrFmo//yzpdHRYl7/PfT5ZFTjvGmBuGOMNRhFzwD
KJZH7l+Plqfh/IEVhvE0tdU1rODRZeUA9iDo0u1ohf6pnw9eDkQuBau56WYA6XKwWL2OE4YKdzZF
TzCs8LfPD0vcPX8elqeTwWY0jgtvZRK82rnJeG6CSWcfwIcxvzZMsZx9m0WGAUYYkULC3ZmuOkNj
phVseGNZU/e54b4p9e9ihLYWzk1TMjaaU7L0S9mDNCfPsV6AQIS7msnyKZuBK8ujZH4U5oSINm18
W37EIHE4hs5LO78d0ir/cQCTB4alw6XXzdfPn+h02z1lBQHSGfEdq8muPjqXplmOnnqVYj3BrfbP
QyeLO2WIet/NWDZpdRF11dwRZjgotp6Mk4PW2bQR6WQSd3BvuonY/e/mqwE2Qwj1/+erPYbFz1//
cWzS9/znv6m7/vyD/1B3OeIPMRPUbGl75MkBG/uLscavXM80dY8Jh+061l+ENdP4gz9BRgGEtTn7
wOBXv7VdwrR0QSUp+PHfdFz/k64LicC/y7pMl/8oWCSvgdclHVIb/hWuVtWBqjPPo1foAPvBR/dj
PIU2LUW3Nfa6X9wjU2y3o6w7ZpBg03pvwBOSx8cacwdTAucar1WQ3btV9+QWDLoN6ztbNSBa0R05
Z5TUYtUkyf9j7MyWG0eybPsr1+oddR0zYNbVD5xnURRFKfQCYygkzDPgGL7+LiizujOi0jJvmZVS
DEWIlAi4Hz9n77XvqRcfCQRcdYpBz+1IYOu2zk+6GT6WmU3MMfEznInXkmGL69IDLnPHWdNnucDE
cnZq8dh0xoruekyF3cED8PyNn04JwwCMGienk6UnxIjFCFqTVtza8WhXDtqPHttrqRi7WE84r0Uw
XITOkEs1P5tSEKWODzRAxxiImxJZJzdrRlrCEJKmc2OEDjuXKFAzLfqMBgw0Tm2fioQcIK1Xz3GS
bBrD/iERUFcEm+NFZLZr1cbG1VOSGAl30YwFI551WbXXhu7FjK6ja6cf3TBw+qrw2/sfA6lQnFKZ
OpYzk/AaO1SebHYnkA7yGHv53qdnPLN7ZZFl8pG56DFskiOprZs2I6CNWbNR0qBCqxZW9kkJxT6k
Ncxc+ex64hYo5kbPhjMlDplEqypVb5XCxDqukPMMOKQ5EjXhp4olyFXCF68eLiGliYYmpI39JXgH
r17auXOy9X6d9vHRiqO7SuTl0PFjxtmxU+UlEN5W84lQ4jBFOjGeniNUyLMRDfuI7pFbxbvODXdV
BOJojI6hI7gqwmOhYmnHMYuAvTGoEJGVa0m3NpuYOYp76vDl5Lb1Wg71ylaGsxitYzO8iIT0SNcI
PpkKofi18n1vBlvPUvdeaWzIV14ObPUEVIkGWpK6QbK4o1vBtterC7TMqK7111giEDKTg98tXZp2
RWBuiibYRUR64SXdiSo+Tu+w6nW3tmbyMcbfITx/mn7wWTb9Zfo1Fsp4Kx0uamO8quW6isX7IFp6
rHD3RL8eJqgcKocki7dl3LIbdxc3q5jL5Wg7rIJNlnyjWndpmnXnfrQ2RObuUp3prHnKR/OkBfwG
i36vBsaGFMh9GCSfjk+3SaB/Dnt0EEZ81E0sS1yTY2luhBBzA4YQWRjvTqEdHWfZx/3VCoZLVxiv
DJNAnKtzvYiPVRndv55jaCcAuc7QoZyU3NDoS//TqwnhSbJ+7ffJ3Rb93iKa3OBdwTS8iOWckuyY
NwNx990sFOGr2UafVVyzSDSrFA+vQH0DDAC1VXTknLLxcigeFfIVpM2pxNUbjedwjI9xhxcq4lpV
qicShWTUr6tSXoykvVZKyqSF5cD53gfjzR3bCy2V3O8vGm9JZSX3Wn5zByw93Xizy/E2vYOtGPZK
EuMsTe/TL2a6HlW/u9hhR0d8vNVDu5Do8WWHOoAfydNbZE3VjJiZDXUWaVHleEZIcG60bo3wR+vT
ra9XfL+K+XO8ixlBRw7JyJ35Wvf1EpjGBh7Bd1cFHcCaQCvvqVUI9ObajuN+P722xGct65jJh2oP
CVFbR1F2jAh/wck67i2zXYwe93qbtgyhks/eMJZh+NphX1fD/qqpNL+5mCCtrSDD3bwGX3F6ozW9
1qX92heYGrBLIZTa1or75BdEIpnRTomqFQFwLNPjmZzzc2D211SYiyZbFmlPQslws6OOOBJMJ14e
3h1feWFu8HioezJLK/EeYF0PPX8hNT+ck81z0u3+3TW95wzbuWtGn0027JHyz0suZsUPl82wI8Pu
pMLEVc5elx90cOFWB9FfazblGE+mFcZYsEBKccYjCb6LT01IX+Ne/46//lHk0a6p9E2pJce05LX3
3B5DwCXBb9pKxLx6q/XqoW3HvVs0VzROmBGhc3n9Hvg6Y9T4qIQhMeg7Refy6qGHmL66L832vfb6
cz8hxYz2WtLnmEVGsfYINkUVspkWqxAYAxIdoqgnwzoaw+u0YNMCWfh0OghYvTbReKP9fyfV+1nz
bvjOrpTzuL2N/l0LPurQZRRvMY2Ij9OaIFz7ROW6mm6iWuMeU1WMwNJ3XtuWXDk1Y6dxjdeyNTfs
iYQ3iuZiGdzzLFSzWJ5R+98bniPJWN04ewc9vXp6GNxq6T1yO+6P4FAFp+m5Us0+fd1xao8PHq2S
pxhvjaJgEfcmb2rwIEMUrVY0wYWGyYJBE9KHcbYD4E6i36DjnWT+zKT9xYnKO3ZG5iGR+h75lr8t
GZTbjVcckGj1UAmsXcQSe8Bnx3lpYGqO8UmP7QlW2jwn4QhmWhIgF5Q1xsr4FW3d2UVFsh+A2TRq
/UaNbsx0z2mWhNWw6aFcIrA4JLA4M3tKcAR520Rc+ymVQZ0UcF+Upq/Pvv5sGKe4+rQB7WM9hkGk
rb7AbYTvIoGbEG5fHxSj+v0h8jJe9kxM/GjXoQj/AkC7tv8i8e8upN4cMId6RKF6CgoSAr/Qm4f6
3K1GOvnTB8JccTZGUIq90XxRaYmOQ+uR/cnpNE9eglCrl37DgcfBOr1NZYzdTJarQYQ31VaD7cB0
xwlGlpBWbIjCXKmOshwzuZBjvMwMZQnwZsYeANTv1ak/rcpaxdDihsycR0Oz4AwP2nCw+ZOGphOq
GEbCQGrKVqn3BWf33z60nCH2vLhxM9r1yQ6qfkVRhP8MXE2A3TlRgnOWG/mS+uvmzNzEvI+muwnY
BZZl4NyrjPS3spXOLszat7BnbqtEBKm7WJ2mhk9r9ezGicGB34b5UhB1DRMR57c5xXIjwyEFmt9M
pL1DGN/JzDw5RgFPAl5DXBH7VwyvbTEJm7jNo4rFg1sgG9pL6o4Xvxrm3GzLAZgPWgHnW0I09wMt
Zto/YF5Qe7D8EermMW9mcK1YJzPtrlo1XGMjPyWWR4Kksx7N8B4ajLwJSUJp8Iei/nc/xE/+h/8s
k10NsohlOF9IY5UC/o9lchiRyBF1jNRbO/4sYxzTyZVZ7ZUI2BPm2VEZ9iV1VE9m0988MxaOP/ou
KNBdDSWj0E0m6jiff/FduEbXZtZgZxvPV8845DMmhNY2WVg4iRMKnZAGXJ94M8W1TlOp9DdP/4vt
Y3p6oNCOzSsQTHbEL09Pq7XXkVjmG62hiGetyYJmpZTF2hWXWO0uJIvfCZlq+sfQBA1ssKpR2AbR
8Jsh6CdHyk/vwER5/oP/5LcX4mi2RdHmTv/9+R3w9cwNnJpJxfTmm728mFQmibJ3sCANBYUBTTYb
qgl9KzJ1qiXJvpdsKEETsfskFKyuAc/TWBb2y1//iqYz2n++MtcyhW2rpmqTKvfTtVHEsHujwck2
bssRSpC3GeiP5Humc/SaFKEkJRtx+/3r8ka3sQ+T4Z1K7OrXZ4g0d+H273rAAvBVHjrmePbXmqW8
QHG9NWxdIH7m1kAZQm1npcPaLvv1VIJYbreOAf4F3ABTlS7wFztJf0mDaOek4jzq5qbiveh8Z4EF
GV+uvERttVSNV0YDq5LNz3MQw7bEwjv1pRy6TdKQamVgp4TVEEhwM1a1EuDjSp1xcOrfFJ9E+FG8
0PVD3aLPbRofjtpePIZ9pdvy7aN7hXGfPWyuGTbGT66aWSJAEiac/9K8j9FfyCtz0mz21+/Cn10e
BoMRU7VUYWq/2pM0AGRprhnZJtBqFA/i3LrJLk2+f1XW/U1tqu1fP6Gq/9n7Tr7NdGp3MEf9yiV3
O1wifDHb+BY9oyR6iiBRRvotyrtLzca3coz4PvQsauNEF2jlleMu6XLpTqeuT6S5VcenoM62WQ7z
RV5cF3Oolj3o9nQxCArSRA5nvfM4SGgPtbYPG0b5Voa/sGXr6LLDyHqISHE/fd/OKUgLRYxobQwK
0OlUkHAluEG6U7V+z1RgjkzoJjlV0awGKwqnO32zUKEraNU43xMdmxwzNEJh/Z1hOGVK3C5cy4Y1
TdC5ZhebcNCsZd9Bm0BVMY074U7TsNTQ+VcJEi3HOxKK2oKFi9/VpgUcIK8a+K209R+yuL91tncN
w3YuOYJRgeuvWkJ1XOXLxNS/VRxH8yS8T0VrU3TryExO6VC/VO3wLjXKsSzkyB5cymobYgxp/a3k
dwxl4BiL9Bg4xquWQ78kzMkYDr0SfSpasdEIgnX8djUUyV1NvJ2NUUw/w0DZBIMJEXrYy8Z5tSQT
G457VCz7YalwuyIT+Don5dZGa0eW3WBXZo+9xqbFzwER+eRak0I6R7jaLmxV7jtHvHuOcbJV2gR/
faX9wr//WvkMhCG2im5Dw3v38/oy2kpegrvJyHpXUf72OLeIyb3ZXvEy/cgMgjfZ36y2f7bqm4KS
03GQmpja9PU/Ive1IbQTzKobM+ZAVnMwzf9+S/2TW9a28NYjNFE1LDS/PEkYTBRpAQnHcCTqMLOm
iZOM16pH9ciUDBHgDFVUeSHxeDk4NTAQvPFB/DlV2ZU77iPoRaHuLl1TnTotG1fRTjHHHqkZrzYL
oZ0lO5xoAN6reR1F3x2LpyllfETrvDNINpsW4jjtb60PQCtiqa4IrSBfaFkMKUo9d9bb7UXn/W+9
+I66cN80aIzIgJzOZbY+3gLXOMWFASiUkhzahGlfxq7fmBx0phdpUodArzwNunXFyMcls5RO8QxQ
gmIRtzCEbz06ul17VW3z1U/7vWNFx6zSycLF1lMP++nY1AThUYw2cP/qwOWxH/0Hx6P1UdMv0CpO
SXT3Zr3MX1Qi62deAKITc8OMbOlPk+1CGTiThPFR9rhYUKInvJNOosNiQJfM04mKhUbi8cqs9kpO
/DIu7VdI2PPpUOL26Kx5LZ6HFYMV3OC89tcXtyr+pMDhEnMNh1ORMAzzlw5kpuHEmAJlNmrC9pml
cp5POSFhw7kJS5KFhFvsc0aMczXgPVL6EKAIoONeedLcebLAGn6qOOYhLNu3hnVqDQe63s3MccFw
Qp+OblKe67S/BIp/qB3tUDrRN5dBNABJWnKCeXD4MjjxPdL4/rbGr7TL2q0Bwy6n8ZeZCLU01ryS
FoDkzqcanYoKTA6X1jNP06pajvId4Coq5Xofet27zcoPTuMOE/poFDzT4OwUw6T46NcqzQW6d57S
X1xHXtS2XbRmv0rzt+mQamOhq5SeDKhmVdAcqfVp4ke1Q/8FxceNkPEzB7webQQi0fVUjXmxXPgc
5pD4n9Az+Gq7M6r6kuKVGFq0VhRBZj21LPRXFwKWpfN/z14DA78RoIB8yeeW0L3HghZd43yPTQha
RdMs/vqN/pNVjMJt+p+qu3S2f3mbO7+0k6YDAtIxo66JdTcKImfsDp00F7ne9GfD2nmF/zfXF1Ke
/yzPHMpndmhV1dBq/7J8loYOUM9oibgKzFuKjG7a5xBuyKRddoI3I0mPXtfgvuGsEskFzuBNRcFT
DDRe6HBq3Ch6bUJ10VCx0bKiyI5pa1a4YqZaTLW+WzRSjJyge+olh0ap3Z+n7gZuqlfp1quujHbT
ktGFx1ZR1rW01uiXbAw2oLqowtLh3fesU6Dp6C5ajn0VOuTkaKbiNq27ERddlNFCzDosJCZauWUd
pUeG8oTsdBefood6Ii9HeO1sRhnvZmQcLByRsomPGVAlWOCXPhn2qc26Md3Dvh7fp59ZH8VtVMUt
QoRUIler4++KjdDQ4NjHv41DuH52tdQsVl88d1OhY/di33DZ15xcR2DJZXJqMKSZ3iv9wMnM4rxO
HQpfCkaoAdutccIa9zm1QxwJ8I/K/EdeumuZ9ke8vAxhPyGHgHpNj5ZB1TGM4ztadt1jJYqVuZXN
EQxiEeKunMo6DF73EQE9nvMHP/AsVj/GuUGpzkaoFzXHXWIGdgPi5MARxyKhExvZp7aP7+1gn6au
tUq/buo2DXgflcFYTk04zl7v0w/NMPSqxeq5VMKdsOmmRe1l2uFD7o1OmiffG87TY6QiyJSxsCY7
onyPGe1kCc8lqAl8mhB5YYw0zQsGeFrGZlp9p84aSMOr0cgHTCdfh9ihvTpD967m0dNIcwb74ZOy
m1Zd+EFH4UVHjdEBmRd3A+G4mrUcNoO7YfCqFJMVmu5rKoc5QaImURJ7Enlep05bir+m4u7NhPnK
Fs6kmO2D6rIInqLSQlbG90qGG2i718gPljmsK9R/7zJgq6OakFm6U2S0C1z6iC6JGZiRfZsoAX81
9dqaJqG9WOL03lDd7opiILmFC56hx1RGorPa9B2/T1Yvg66AkWWwnDiAgYRxk2ZBDxEpcLedNp/M
aDhBmidZy0XmvwuFvv50wU3d14hNteg5O9SY0VCWMIKgvUDy8i0ZmfAEIJFkyeI/SmirdJ1Zjqc+
4Vh4H3+9aqm6/WfLh20iOzQtFhHxy+kuGXSYgIYJg90e3rOaX+TYbXXvmT4XDQ8cbbPpMOq0KTEo
iGK4R2NupKn3PF1YNYqIGVInGJz4bjDFJpcEffW0bH99A1v7XkYUuFX4mbvDe+QojHT6E5v3k0u+
kbAcH6ZQXB3oB3VLVOIKoSsiB6ITErtjSPacDG/tUiTYJvp22OhlgR2zbc+pzSHd18RMkG+9DR0y
n/OQ6TRdJNKpPVy9abVStfJeVG6w8Ak0m9k0NaqcXmiT09sU5CjPThln9LmFJ7HX4ACCG3TpchOF
cnPxSUr5KSq9ACCafk7rSzDCxosixGsCbJB1soxmv9RYnKY15wld3gk88SyvgrvAU+vI7oZ54NJP
SbjFFJi2k+iOpz08CRvWYdKO0JSUHaXetO+2ydHlipzuv9p2n1T9STLXSCJxnr7bVCb52nQ0Dnfx
A6r7Zc5MYLoqYts4Td/Epd9f0V6eOgMK4wTm7rvppIEA8KrGFtrw4X1IeQH07dMBI5urrjZVQRWU
txdxCEv81+rQrSVByrgdMQzVn0nTXnULECBdqcb+d+n/f39qe/w2sH2nB1Yhd2x+efjf64/8dE8/
6v+a/tX//K3//vkh/+j3b7q4N/efHiyzBsTkY/tRDZePGprFv+fF09/8//3i//n4+i7Xofj41z/u
P1KcunTFq/C9+ePUW9eZS//hBpue4fd/Of0I//rH9aO/13/yL36fk7v6P03BQFpYk17X0KdWS/dR
N//6h6IK65+WDuVEOBwWMHpxH/47iwx0CrwSBnUCcs9vgJTfJ+Wa+U9HN03DMQRnp6/B+79/+t+7
fn81LcfG80uxSgVhGgzwbY1eA8uBNlU5fzgYCRrrssxzsTWiCitXLZ9KidO38dMCZK11tFwdP6xX
XFLoVTN3HA5Z6y5Cuqxy4K9oCZ10YOOQ2CEeOdVFN9N7VfvMnoRNJMW4CoS8uqB6YScFj4XpPHWN
eqhyGIEB2lyPZRrCkvEcKxaQHqHVB1Ov7ploFwrelnIoF32oPViqzfydRIaICXFbeJsKmZ+N4IsM
eeJIsasj04lQ/ZiPpV6fzIp+b54BUW9d/JFKqXMUZsvP6nHdOSDI6S1rLbMnwuLhfrxHruuvoL3a
s67C6B5A+KB/CDMNYSD23eVob0l8Yj0J1WIJ2HPdqijkIDKNatzxg2VrRQmvtWsF885GnNlGtEhK
KtEu7BEd+ANWTCgEXv1WOmgMKuPQEnnAChRsMbBA29U7dDk4KnL0swRYlylSVYUXoJHIjQFBO6bp
gMgWgeXXI6MvtePXZ2qFRI8z59GxDfU0DvyeWRXdNfEXOj+FUR+EqZJJqOjWYugJKMMfozxkcFLP
nj7655y8rCzvxgPGoAjKRNOzpTHS8kcT/kTakqwzPWxzrzxPAkURwqfTcKGHZmhcbcTMIGukMTNT
GRxl7r34uO5AAvrFqvVDObcVx3v4+lChW34otPwJykzq9hDXRhu7HDJpEIl+3u5BNK4LI+XPRFUu
FY93OQqViGNBWlizMa7zxRQdxratqcG+yGzadVzec/jWzgGgq32oBnOGTrXYm7K3D26XV3DgPJRO
kMbPfWWHpxACdTqQ+0kp17bzSrC+Jl12di2MzFY8tE8cQoP14BND0dpm85RViFBVvEDuNjDU6lko
OR/EG1o07+nrgWZW6HlzCXKMWXkXWc8ydWZRpoSvAgj0XhcS+olVR/iqRbEY2JWXUa2/9nk9XD29
uUmgJN+jLi1J3zKMR2l5uJxKCK24HQlKbkW7H7imbcVXPkpL4QLui5MsVYOCH3ycED5wk6w1r5ql
08WJmpMlOvwplfbUK/nwwymZ+nZFiwyfXVJVrOBb3nGLJy4zfoOGO02/C16R6A3onDLr1Nx5GiKT
7QCf06ruaBs4mWSKFTX+puR9fhy9jGi32DHfnNHfFmRyfJcamkvw1y6eqmfMh+Mm4Dy7cmq9fo1H
GmKepT2ACaWH1kHv6lGhL9yh829x7KAYTnNj6fTgwdJYd5bS9AUcbr7qdtpabYEuRPSTkOK1w4td
qy9DrOTn2sDp0ld1vHU8E3dYXcsf6V1RC+8C8UcnYrrcJ6l0T3WfMiBUYecnfegcAlUL50ZWF9fA
atdmxFMnNWABJvfy6ngVDCipPbuawUE38e+pgpSgIpz7nKNqPQZx0FDx9Yh+uNn2ZaHbux7cMwuF
2z/lStc/ZZq2aU03meODlivYdf0T0z/yf0JEaV9/w64rd1NN9ZYM0rkkdOYRR3//aBpNR8cy3P3v
H/FexmtgrcQEWmJW91nxIgo9XY9Oriy/HoIlIpgvmOrQFOYJaroXU40fECnUj+bYxs9DPsysuHuz
SIA/dmWQXessOYVZ7T98Per9jil8kPibmHuiH3rnygqEGyYd/MMQxuIFk8TCqUzzimQIT7np3hBz
LWxhJZdc1ZLHJgce09UkASDvXYqIA6hR9YgmaJszt49Wjq+ReUICQrj3tKuh6WggQ4fYRNsznwps
dcyAvPIjcNc4EeVBlvQ1LeR/8zHhwJoh5nzg/aM7K2UAVYGhiXDzm28o9ZOSqSltEiEWzEwxmhUF
cHpLf4ALGv5wHPUB15/y3q9alSGT7Q/kEkDep5lORTc9XMAfIGiuLbVtVRv2a8JVhU0mfjE4+e/t
0URQn6bOa+diABRcXhDFC31pW37+2i7Z8qtXwBXePgkBXqtF8wnx27polvpQdKm8kcihrESopttK
eiYY+hpRL46tx4xEwZlb03H1GpusRlka52qosSYLbuESd8SshfC5kG3lbSwjKG52zpuS2k2478Ps
5OWF+9CNLS4z3/axNqvRs22inA2S4VXzprrS8MOnFK/xoyNTJvsieCo7g7Xao8Fq5nly0KLmEJeO
PBtxoXCbR+1LZSqrKMyJWVPa8LmvIXAbdlZv8dyHz1pF/FMo+Im+vkpFibqWigAvpO8LegaWXY1n
02ofVX9s97/92fQwk1GOVEPcPJDDAEX48PVZl/F6OIcGy6aP5b7HNb//+owEP38ew4Bh9O71S91n
9wXxAii5qq2FAy91FmpasYhIUJilblqeE+TMZBV8qkIAHJKI00Gt5DM5RXcbFnidzPMZVUP5HPkl
cP04G31CnHDho9ktv+kIm7dx6G9wGbTbNA9XgxKxsYOUnWmV7R0KjCggYLHt7uCjn1OlSR8VVtmp
3TR5Dj/UkYLIYFNYp2LEKKHV5V7GRUK2u3jqvDDCieSpm1H3rIXtVO4qj4utrpfffDddq74Eqi7j
bmN21XcWYZgwpeI++INRz0iseClppB2lAb+ec6LRghC3TfaHNrbseTE8hTLhbEu0K6jGhqcFBm8b
AG50+90eousIit4d4nmn4ACrq/4RyRuS+ar89EJ1Dl9ULEoLgRno/7PSeJAuNflD71Fec+CYpbYa
rhoFQV+OsWfjRLYxN436dYQaKaIW7oZItJVt9SUtIZRgQUAivVu8+yTdzLhbb0pD3Cd3DQJQxr0E
Lrqhe9NL7V1NlWNjY+sQXj9vjW/YZ9eMoR7bHF9mlHQfAB+CWVmmSMRC69lv61tsE7poeda6bIG6
FsNHXNQWZnEsek3/YnrFu8wtSVyDv6fUsPVOXYhBLJoeg3wQPCJHhzy8Eh3mL096REErHDl/tKHF
xdy0CCUKmEith8GwUteNBrwYCDxxGWY9l6H/rsWIT0RqPiJOxrH1jhnjdTQgOSWSziQ44C7E9aQm
u7IDHjqa6kveiCcPnEneuu4qJWLAJgUC+Us33LwBH58WLwqfrpmm7BBXPUDf21UoMLmaQMITVivP
fe3MnSoduFiVi9SVe9zVBNyJLaRO2MdQ7GzifliJZ47WX2FeEoGhFLCdJ0xt0NZEloxzxGaMMZPL
NOXXcGIuRkcNFjQDFtz9/QytwDu2DBzzGrdkFW1LzaxneiQY+qaTy8s6lLFOWkb5nNucqF32ep3c
z/Kh9IkiqIL6QP0Ur1nV7MADEot8R8s6Io2Nrl6gtg08U2MK6JXrAGI9aM+ZXumTE9/bayWfTWV3
KFhgUh9ZkJedEld+s9NyD1n2PWtEsa6V4Sq4HxdN1YE/t/VNqo2HrkBIYZbciC4NTA5i9jxz6WoN
neDlg8FqmC7AhoLOEbRPQ5xiVgRknDmCjJhJfgDQfcWlTqqhYwWL0Rc3keunWDB77109XJZm9G0s
dRu0Az83gchzN4zgUWs9hZy81an+rZ6+j6qa3/wqOemt181pv4NVDz5Kg3tEV8p3WYTd5FGJ5taz
nbpvtqN+j5wf7ABnr4JxokOXmJXgsmvn00mH74alHbSmJogvSyucqe05rqeMlARChDLcpe7AZTY+
pNV9DGF5MIqPuiZ/Pc1TgF3B1qx5y4lRfA9QJDcduUKA1u9qbuUHOxjYvsAhCvYiSZCwFXEtsw+s
HbPf5EFwpGB+VTv54rfmpbask1O4jwRLYo1Hajyk/TfMP8ccSqBRTqTIUZtaID/wCIAI4AJkYOkx
lqlXsmXuMRbWA2SifTsOBDTAtIZMQmxJ7tRnHELclFXGRTIylNB1HindWVGjMw2zN1OEzEPl3FIg
9uT9mK9k3R58WnOl1INljQRNRIuoSs8Se9i6HW3iE+DXVGn64FstSxbWhGoyEbUBkMouWBTOmxHj
oirH8aN14BZVcbmvrZOS4v+MPERjMsTtNFrxRu9CHP1as7ZUeXZIE8mT6s1z222u2NHKkPCZk5rB
SU8PvJT9smlUdW2FUAuQL2+G0lzWSs7w12LwYsO6zIRinjjvr3BZVNQbhLca1hQt6PA7cMc+oI2P
IIgYxrNdMVbOQeYONRhv+LywsFYeevd3/xI9Oa3+ZLlZeI1z/cXz2NrJhyJIFMWWNMEaU2XVWxPk
3ixzW9JxGMAbZfNChzI54PUGqx4O8YrkB+SAJUc5xozdsS4jcVGSa0gMOPirAnesjiOplQ+c/IwF
rBXI/BLoUOmGO2MIXHAijjeHhm6uld4JWLutW9CE+dJ0sgcbbtZKoh5ZCM/ex7xre4WftG5Qj+nS
XxYieVAU/HOl6Tx0AMg2vpikBi4RE0blEi3WjAuHpX+uK/2bVdntlnPi1gwCbzk6TrqpzPhbGOXa
rko5xWe1+IEeglTRRCFKws0h3etGREE8rBK1KV9rOoNN5WCw6ZunOMUVReL3XdMxxvk5a9+bqeCn
dQJj3DQO52aLN39W6oLgpdB+DAbSmjwoO2XlXEiz5TBR6TehWWyXVaKBC7VmfuM81Gb2OHgs8HYi
jnULsz6LPGfvKvuO7dVJ3WbnVAYH9GIApO2h3pduiNAewXGS4Fo0u2OXiU80jciWm5AhCAHpS7U0
OFj7jAJaqEyVBW4pSgKGvf/7+OsPddd6ibXRXn79eZdmxc4CG/gff+/ryxE5KJzGUHlP3w+tAz8o
zYhfvuXXF4VHRWj0E5uQb/n1Rx1JlX2Jg3BkAj33dNLOhT3UswgH+9zo1rVubkkiO0UDjaSs+whS
itlmEK80PI4hyl5Rk/vSbPO6eTDQsQDnJR2LiBSYhK9mKL/HxfhhR8NHqcP/aQeP8RpGxK77GGOP
lSAPJqnaPg3meNl7IOPUCoz8CXUwtA9ibjhTBouqUI/5EOZz+WMcc3uVJOwC0lQPJbgcI8yyeQ4C
Z243bjCvHaT7oIqaXTx9kEP8+2djAlpBdiV0+9ZuN20nFl9f/PoQNE26GjvzuYx7cG5aeE+DxNqR
dLuRHaTHmDSnpMe41muNO8OQBSwSqMpCnbSbJemaE3YKBefX44Iz/o7YDxQEj7mpijUTMbRedQ7N
jm7S4EK9JF4Yr6NJdTZq6UtijMFqtKFqliNhtFkQvY0OofJS97W9kLr62wftfz6z6P9RSvncxH0a
7x2pxduhg4qrRU9JCqqs1k+Kbf7QLHpw4qnR/FvS+fsamEYTqjhnq/eg9p7tsMfAzi+8J69+0cXp
odPFUlOynaG2axmNR13tcuQw2sFX8EWTlaC1AjeEXIcQWiUMPfyWHtcGh5S5y4v1cjIN6kJbpgZH
fTt8lIVO7Ge7BA2ybFzlDac6O4OdncLe/cHoeQtTbTaVCKZJOVt5+OSTx1Y193ZW7ZrysffbY5GV
mEf8lRvS9BDKG4rWBb0/Snymx+SJlW3wpjIl1EuyfomkkPToYDSIqqHZIM5O5paL4JLFmrfR2+7k
ImTCg0EhlaxG8hTlyrFwN8ZKcTBEhJME0lxbquz72oPmRQ+x34MGiYBsVhkddg7URKrH/Jg2V3BW
Jte8pXGZE8fHKcpJ4I0aHAw170VVJCb9iPNFv3O1B8OuiO5Omu/QLxlGRp7J7C4hdm+ri0Zl9ll8
xsUwd5OJ5OLUe63BkGrREXAyDj+9m58KFn6wmnRInHxL7u0wSwoc/tAxl71TLJWmPZSp90wwj1gg
8niISlgLefEwGJmzrv4fYee13LqybNkvQgS8eSXoSXmvF4QsvEcVzNf3KK57zzq9Y3f0i0KiKJIi
gUJW5pxz2G9zFD1oBUGdXJqOdXYrnARdOY5vTMWJQ91oHBcx7IhaoL7ssy3Biy+RwKuBAC0s0oQO
a5I+NvZOlB5GpZZdAAUHhz5IzaZjUghAwg9Aa3RubK16e35KSK/B1t0R1NO+JbQd/GUTsWNalV3/
BazhONg5OTFp9pXVpb+mcUtnEmyXOV5hanlXjK6jRZohU7gOGkizZ1yV4LNECMgM83ueLZJQbapH
q1lNOZexwg9eMuQoq0iIxwzFmOeKhR7R+NoWaZgNxc/o9i+GPZM0s3wNQcs0mYCArWN6rAzReCiX
hwLpyjrQye20pzl0dNL/PQZedlLD8hDmqhPOSU93BeHyJQrPGOhIxZRDYjA4GAMItn6vDS+CaHqL
iPpRtAcolvcZwTOwoozr0RCgfVoyXHwC7juC7jUV7NpmNwTMrajQr4qoZ2aMNoAeynVfyJ+WyPw4
uyWV6gVOebOumrJUCUFEvrisaI5DlOOYnAMZxW+iqb8MF4oy0fwTEf1R/OxzIuJ6J7if0ImGKH8j
mIJ1TCniEvLfEvZPSt7JmaqHmDjdvhi5RuenBdxP33kPJbAAG2hArugBuuII1BZEAShBb4kdJLtm
sT+jjCxHzyeTsAREAHfroQRMkLBQmAtRkgALdMAFqC1hdRjnSREN6uoTmdFnxKJAxvCvCh8aRHOc
ASHMWfMOeow9ZrfuFSmhqen9S6MmudhgWcHzhB19Zb51irEQAFvofeOhaEMbBANn11Otj3eKDdIo
RkOfQmsYFbfBo2tG7O4+mJ+E4jrEM9xnVapGTfU7aMNOvzAggEF0XAIEcAhbUSJ0DPcG2IgafMSs
OBIZDHcufVu6bXeFQUaZ82VyCWvAT3AEv1nGtaB6c+cKt9SI/ji+y4BWuDZF2UKnWND2AGrhjvmt
XRObmhIMMQ342RwL3qJ9lRo6Y3rLe2gVIQPavAM7ko6vT3faeBtBaSR4rWMwTxuP2pCI8mU1trix
PUXgqAu8TLqicpiKz1FAlKTgWerpTr3FAoxHUOBodFkRcjfZmgr0oYgfs2J/VPwLyVu2kNsQ9NV6
mPEk9VnwZE7G1ejyA2kpm07xRFxFFnFAjPjpl1TEEQzgwcpxtNciLd4soCRsrQA1LvlzF5NePz5B
azP4s/TmciINBYd+80vx8UTqX73B0LXOFAGl9W9bF/MQOWJ02xUlBfgA+w+4KTMAFU+RVEzFVNGA
q9CR4jIJn8002Be5+ZnxGI+FvdjiiOGKDrFCsVoSoX9GwFuMPLlNR+MTBz6LfNDexgacFxPgy6zI
L4A60rADBuOr7TYBZcyzY+PsNjoNwTy45tM/yKoCRqGoMtqEPya2aRvl/IOxj2qTa0foKhpN5Dw5
sEEmh9BOz3iKFLVGjr/UuM+ieHCErLfpTBjf6CIzUZ9TZBGUy9iJ60rqa2vwXTF15Iz9HFIOm75f
Z3T1TTv6WDDm+7jh+QuBPbERxNyPpvlZKvZOj4V/hsXjCPE0FhN8USg9i+L1DIrcg8IbGSN+Q5eN
doCwoxSzQ8uVurSn+aT7zM3JWAJKs6RtvSXBidFhRVBSahpvi/FRKoQQIxhyVCFsBGqFbPs3bZIf
rkX0oT8mG7eUxtkvqEMLH24UhwqZP4pY5IAumqJLiis0I9NEGbgsZBUOvReSVREy9tq6glwKbGKo
/hQXiQZ3TKfNL9c4IA3SOmOG2XCUUkVUshVbaSCycCw85YdNnjrlA+oBMXUAmRZ93lnj8CVaHwiu
vcycc/GNVwR3PTAnG6jT0E4vjRVcy5hZRgH2iY4t+XjICZK62pM+BqgnSbnOckFLgUalwKNUXnXI
Nu93QaiAoIg9K3O+cFbMqcHjQjCCoaK/TtxL+knb3uMUWmimD2FlmW+96qZw2fieQFrZpccHl+Q5
0hD8V4Z3v3J7suMSs34mKX5TD7wAmegeTDK6yksgNkZZx2cNlJZQTC1D0bVMCWeL7IFda0tnOxjB
F+XNE/mkgkpIA1YEpcsH1zUlw1cJvmtIPWrXgDzUyHDZQEZb1DpkUgL9MgL2T6K/QdLCx3vyYvpJ
cz3eaHVirYVkENwLNJpd/uRdiGJriiViET3FGpOKOlYQ6HJOFIksU0wyHTEpbRA4ZUzYShrkHzYR
AGEsxdGL5FWl2Ga2opwNCfksC05an08J1d+OqQ0brD5YpSDS9Ly58mLWvAB2moa76+AFzYdtMk4C
r4YVjSaW/PEbHccw+yYjM1cgz5+mMZ+3aavThQfW5rgNAeLQ22qijua6/6m01tlqvbVFTojF+NkY
mEu7igA3goJrThM51qhA9B1RKomT3bhljtd29n9E79P/Z66nyHKaplaA0mYEDRhR0ecInSUVQ5bu
Kq8U/S8mRssMcCXwjnex/MDSQBTSsAnI6wgHCwc4E/tN33t3bGgfk2j8MHMS8mageFZFyNOgIz8v
vXkXDSIO5YTVsKC/ZaSCzEjF1zMEvuDZuHEYFDqR3oSJz8pnaXgOm3QrpwT0E8dkzjRlY0Zc0inZ
GwRDAUOczqUELfx9s/TU6ComU2LAdt3v0dbZwRC9YwgkehHwl3XmGsZa9tk3NsUpHKvs0SvYNpt0
AsKuAohBQG7HM5MoP6wlYy7Srft3R1EKJ8Ur1BFzBYpgaHTLc6zhOigFev9RcQ5dRTwU+vQlPG5y
gCFC5MhIZj/GTF7WNMa4dbqHkbdsvASZQQKxL+j3yIMWKI+EqRgKuqjoi2C7FRx+uZ8VmZHQ9piM
YWiNpg+3cQTgiKiAYtJ5iQA72hPJjlFKl9A3fNzv1VuNqTQQzyJDJ5WgetoXMjJOVrczKq/d2qag
tn30GpN0cxaYY7kUyFrNbcpY3wWYx5nM5MnaZ57mrLTY1reRJa2tmLjING43c/0xflI2f2GCmDIJ
nG1X1yzZpJwSqJjP8zkZ+3FfFkuxKWz3MAZc4rKqO1BL39WCYU82JleaxbQhLaZDmgfM6Ar9EBfQ
N0FtfpmuTTSIuYTEREU7TYC0REG8rXpKBFsZ76SoucAMXZiB1OSk015rqKSpwpM2zbqHVqrHYEt1
POGhpVCm9pyZR6nMEFG+sBbViEbnYf40FRWViIM107NirZf3qeKmtpp3FYkc9hYqLYZGm7rO8nMV
pQ+RGCk8fF6Z4rC2yPsJStL2KYjWjOnkaujEPfvYrdChuBoZk1qpyK4gz3ZLeuzN6tapGCw07LNX
ml/cA6sJXsjeoYcD/Fb7pju3WQZ3V1xi6bnMkD93Eym+rKZIszzfRyIbVk0pWKlLxvF2U29B3Xzq
KMdqRaxdEti1hgbFFt0015fs2iGAnUvofeO5B+mRlOMM2OgnxQHPXOrNyLVdkr0FzTbvC/0PpgTF
0B0VTddQ1L+6Nze1GTF0oOMzMo+MPeOz0uL+JBrtpgXOm3jekz9D640Ut1fLQtI0tw3/ErGVkH3Z
lpw0BJHMD2iHII045GCAkRzBAwYMPAMIthQpmOHOSgcdXHY5ow5k1IaJx8mULcmScoAzCPuRT3rZ
LHnyYPkkL5NTCz5MEYp9xSp2NOuJaMh7qSjGQvGMpbSeUgDHiyId2wwdD5IshrALxs1Cz3+r92Rn
RVhiCu3a1oZqx3F3ZYE2QFSA8gOosqnoyjN7OMQ7sNQcItZbEMz+Kw19/HHPoz0fLEVpHmPHDU1i
XEv9xxoleVl98ZwTOqV6QUwcxIfO5sttUAghb7iTigYd5HySizVRufrAIGxXYzxojS/S9Bm/VdZ2
XpoWccuyz0BNS8WcTmLo08AC8AXXEKkLEsuwSchtr2jVJthqJNjkVOTeKSYGeOsQSwBR4C1VrOu5
gXqtg792nCsdGDbdQXYiio/tEoZrCkhOg1+FdpeQXpvb14UU4ShCLhfu3iuBdpQMl7WwdfEgD4rG
zeX2RFSOETa9/HQVsduxYXdb8pW1vWE+aXwbPbDyzMsIlET8uSkDcVXu/EgSWJUg0icRYlKEcDiL
uwAbHdXhZhYpWyqa8q2iijOzhIpuMhsNFHMcJeGAPYm2uqTx7bhESbVRNF+TFI9dPS5PU2NA7BYt
3NW23Nte/xsbxPwa+S8SctLa+UR86Vobt02P5Kugi6i2XmJ/zul4EwBXMI1sEymOup/KpwHxcKa8
LMmYHSOQ6zP/jSmH9zn9GJwBjCw6lE0CHCFxvWqLHrfY1KijN4sc1ceU3Q8WdPcS/Y8B7T0C+17x
qbHdLx9yRYRvFBteKkr8AC7eTJjy6ADkI0DyyCbeBON38l1YiIK2/1iyZE8lrXuLtyf5gHl3Xf8y
qHpe5JalnOena0swlnjGJnXVz360jWbadcQ462FVlwCUiw8XuT4rp3kKTP07cisqWmp/6lv/EeF8
Ii3yZ7Lxdp5bTPSDu0KBRMB+LDYRHddwBDi98/P+G3NqzuaTCrjQvfZOtPYp9ZxgU0K9aj2NdHPD
fBiGvWSqwqBQJ+YuiV4YTJF9r1F/toMSnJtwdfumC0sunjYdDZI3MM353rAhJvQa5PzEuh8cM67j
+L6zXVMS3aBxxXTwBK0bF9hiXfY/jOJqdh8Ir+KKIRJ9OrDB6OkN6+hOTLZHhl10NO0Qi1K/4qFZ
GbLe3nUn12vpdNjBg5YUDuKL/htpF5so4A5E/M7DbrasHjUPCmPH1HY1phXdMJ4XXfvuYAMf+6Y+
dHqQ3/tn/9GYkop0K58I38yl3xk/uNaPW2QYUbOF2DOQLXW6jqZkup6WFacIO64ekrRFthxBlMsc
QqGI8CqS/9F3O99C54syXF+17lCFbV+/YL/QX93eue8s57N2clxN4JRIgtG3rGrSu3dosO6sIM9O
SKNaJjkUnFiqHGIkWSBzG+alxcBH9yQMeMc/TM1L3i/TISLV/ag77Wfdy/ZYQjEXkcAoaKmUHUrM
WtDwaTqt23RkvMD83CUkeQKFIV6+be1VpRXX0azlB0PO843hZeciHrpjlHb6wV10ImALutnZsuvq
dQbZDrSmaIn3MYiOS0d9M9ChDwkyIrB87Cmwx/5MLlf0nZSM2CZMjpkb7DQXnm/EfGmtXzKNp3FN
c2QHxONa02KuWRaHgS+z63l2H4w6sgg7qQ9EVdq7KTYeUmZR+0mvSCQeomPtuMauKqujZLB/NPzg
SvNMQNiT8WTQIXQIctzmka6FeTUSGGz5Hxm023DuSIqdsYnETk7AsyHZtQwLrl8xcL6T5Y++Kz8F
Kp5g6ZM1UQwffWEHu4SVpnK1cj13dMigC+xya+pDo7DRrOWFXDlV0B/QgegsJe8FkoqwHCtty+y9
C5uUMRDfzVzD9Nu+LXN23cSiCHwRTmvcGEJuxvIz0p38uYiKu7SwPp3C3QwNCYZBIWu60hjPQDsl
433BoYCiFlcJuX7sfkmT9dzvoRtetFZA8nSrbeQlAD9q09m1XJf1pvt245LCNPBIHR+am5HwKsQx
x7FucMG08YF1itF+lbyMmcbqayHtK4NoN6kd5ze5m9W1naZvTc11uaRdnWpELBQ9bgoO6r3l20cd
ZdLBaqmtgYmgI994FuXTHC/vFpvhyWPs2mT5Rq+ZYqTDa2R26QYTwFtvdlEY0cILqZB/xq4piFKu
kjAYBrKg4L9zOwWyGOd843lbQtzizTIKIpoQkhR6x4uFfhXGaQqKuMoYQ3gn8jpDD3Yr3WH9Rae6
X3tSPupxR2yWahMT+N6sRT08lmkA27B3Z3pOjrV2EkFAIIuTzPLoODuVvs765KkynTI0axvtrGnJ
sFu0aqsnrHxoSXB6WPNHN5S/Qz41CKW827rT7Z0bLM6WOE/GAEHznKeUgKQvP4uR983GMrkuvPpa
6i09XhNCJMC3R13KZQ8J2yCwHtwTMoQefA8jqkMCkod/1E5OQTmVnOWgxi7f0U9BrPn/vw1gKtfD
v3ec1SP8fZiGUghCTzJUJyOr2vByx8t9GuyZ//OH9PF9/Dr/ecYIBGpOjcQrSOeEX13+4L++/fv4
f37jsNiY/uH/+Sr+vMg/z8j1TjF4Li/7zy2xHWVrrwVrcnI7CEOXh7k8+58Xcnk2M3HrUgWr/8/7
A3iAEuJy1zZ3l+7P+/fnwS+3/n2Uy3e6N3WcDxykh0C+x2RakBRAekNVTuZhMKaaZQa+4OW7CO3D
n+/+3gZyN0XV9Z/7ZIis6Kr9556X72K1Uv+9rcf8P0VYPC63/3mEy2///PHf5/r7d/94GEdTsh4j
NkLDpY++SQXJcwzEbv6+kNbUmEBcHuu/vq1x/uqglnk9lwcnfkulOjlPeTmyNZc52Btf6DechXzI
6kum4IWJ+vKP2/7+ePmuGryzl1cBKbD/+6eX7y5/f/nu8iB/f1yoQtn74B3+t/v947bLjwWNLDrw
6vH/8ViX2/7tT4KhxbXfO6DbCHX4++R//t2//xvRsOAR/vEwf+70bw97efp8CY5BL5qdiyfnSALN
sDZsTbL74kcvShmjqS//+BESjlUQef5//XrUt9nib7NAdVx0Ai4vf/T3yz9ug5oYrazJBlrzn2f4
x9P8/dt/PNW/3c8IACCi6vzfV4u+EP4mzFp18+UP7GZkBviPB/2v3//jSS4//vPXWlA2+zkTm399
C/7tdf3rw1zu+Pe1Xu5zuS1BQbYZPetHpMIO0fkiI7yQZ6txYPRhlFY33MYDKMg/y8VoPWtOX0TL
VWI2T5fVoKaFB+mtrg82EU4JV3C6D+XGxHZJS5Etm2tp6iKWA0owyKOK6x3T3+40I0M6Oeo7unWd
zRbbbTbSUNiQsrk2c1pnul8+6lGn74Mk2+WEfbUipeWoQZ7yqooxYo/6T7jxtonkTW/UV87ChSMS
1Mx9Od/Ojfy2o2idJ+gJrGxg78Eclh4gnrNinte636JIM/VoVxr6d1BMj0YT5NukRRRRTuB/h47g
dDheG7OkSsLfXELAASmu17hnmgSrXldekTIcJrXVMwUpIYChBWCI7RB5USEIoBRmig4yKR9wRrfi
MOmzh2d30e+I7DTJYuCVuWxXJ++F0oStzQBfc+wpdEy/j7fpoCoxZuCyZKvPe7qu2auw07sh48oN
mflom0gbmOXSj8HUgtB/ebLs4lA1zRUqXQLYevutHYk6Bjm7pYBKNw7XdiqUcxIzkcowQa7Zsddr
EkTmRJzpSrDHyGgDanrd4+gzsPAxBYBcnG7HlvfOGSwiX5LkMWaGuDTmGILC6NcNG/Pen29yOf32
Hm+ML4M3ZuqMRyUIgznPwrTgcapMJ4izmXbMzs4m0DpETxn7li55aeVvFlFA6joVwbQ4/o7ARU9r
hv1gMv7WOn+X2i7vtE07velHe9NO4zO15LTtW70Oi6H/9tLbMmZojy6Qv3VpJe8sjaBMU4sVclej
Mi+W0Ivy914GyYbxfblvyKBCiJBgu17w1dtDscVSSxPW5h+P0TXuc/9uSoNu7/e86GlB8xljBTjq
FR80gSmJFxBfasABin2dsQHn0mCys0+03yEql3U3XakjyMzc4apIlh9G2JTJPeOB1iZlzYuua1N8
tYT5hianH3HUzEGnGakcqMQmtPXMZj/lnRlTjOsOb4jd9xNUxHILG1PbLbmO3nkgvZeGLDMcc3iJ
0hwxv1sQB4TwihBxXjDP5aIkW5NOKkMxyRnXsYOOTtuWcR/dzQbxda3/2RSVvYr1+GOWADN9TQtH
g7rMsK7oJySnpMLKFSTfmlK+1lNCX3taXoN21lGf7A3txwsqxCeplR4sgwTtINPvliHyQ2su1lEi
H8E54U8LzsKn+q5J2NzmEqu6ln/lrSG2S0thTOOx2Wo+waOc0E5WRrikKrG2ZUUvRKvPC6d0OA4j
TXHDuIknuhMl01ehfzitTdkzAxcR3UOft0+I6QsYDgSiB82bMUiSHewy9AlJKAb5XOuRBRGGGJsO
zABNGsl+w5j0VRCDpBxmxh2Zl+wdW9EgWuPezWwiXmmKYlsrCvZIfdnqRPk35FQa8UY3xN6wEFwW
xfwSB/IjiltCKNL6O1teFzMfkaklX3qaMLs3n/w2eZK4D05VOhjb8YRTVHdl8DFMwl/TrppAuYbw
IAaSFszfqkBPrbtv2YgJfFpeZBGcbZO7Qfa4snT0d8NiQ/5D0jI0/TlCH0Jrat7lSQJ0dqmS/fzp
4nSOisecdDaCCokhJ4DTzrT1KPAMunQSMUmwdtsMwlqgwdjFabB24zrmmAi7WqCOyz6kwj/iaDVW
2CwOzYQFC5tWGw7sERPgwp6H36cHP9ZsCRqICNgDzTlGQRaqEbI7lYDTBAuBRsehKF4BYRRrIyiU
Mp52RN+XL40DcNQZZnDuueKwwN51oRn7OdZYHZX9pteKZzcz7+SkmtMv0mXqi0EeKyWCiNT8rrUc
96n51bcE7dNwDYVOmL3wShwzgnKNbCGIMQhp/IKpVjLHr0QrrqYSXec41w961l63/RyW1XxuBI3O
noaVOfKCE3Mb9Fjv9MHsNpPm0tfUmxvmVqu0donp9WL2rfF0qGGd8olUuduQJpnRHh3cOMzgiTFV
93oP81BRX5c5jS3LO7St+9GnzaYmLjvxi3INDWqfGASxxBEmfDFG6D/8kWhL3DiE2a9JzDQ2wsrQ
tY8yX7sasxvEfTP6hmrC86x9kU5zTiJJxCfMbXse0Sh5LhyC7tE2lp03lPautk0CQsYrwMNP1aRv
baNAiJ4gD5nb4i11OMy0+jVQKQcyjBOflOD2Hg3wY+kUz/MyEJrS9aRwLV/15BIihK6G1nDptls3
nq4WH6A6DVejR8pquO5V3SCjqXsmqTVDGdfuD3mEQiV1dyOkTNqQu/SNqf17EBePbiPOk+sQqzIi
cC32vV285RPHRDb0W1NQG1jynCyIiGZ8bnpHUytvzNsUqLHVKRAQctpiz64b9WHBrC8dXST29Rxy
br7Pw/Qe98wEvQJJqF/TJkiZ+Jb51+ilT1Y7vcl2+ckY0srY2i0yBeVVPjJfVZm89X2DqxRACKqq
3OCLlTzYC4KUeklhehq4w0sMr3YQf/R+f4gFthy6m5vKL5F+DN5Pb/cwvrjCqmwMQqFtxk86cgvN
hu5U6dU6Uh6hobrLY51dEsKIDaao3eQGh7eyz1SDzD/UE2N6TGowhWe7BsHItVkzT20h2C9HCNpt
z9wrHXXbRNWq8WANOF96ifFIH18FL+qgNy9pA0+O0M/noNNOrHwPaQfvQwiPtz6+NhrKBMfcDdm4
n+po2+97Wsg9bwuLBFKJFMvVamRM+J7MDAaF11ynvlIvECCn97O7noJzXtcPhbBQM5gASlPO3tGP
fopiOtb56ITV1L2gCjmbwXAr/CL0xHjXDPG7UyImEAFtqGws3ryAfH8ITjLsF5palk1veOHYyIk7
X7GIvbQdSWc1IGYiys+ckjvYxcshwJlcl9d4A1DbYAbCM8PpIl7cgbbcUvjTqo9rADQ0SHD58G7a
6DmtMn6s3eKHMCGEb0MxIr0WTymN+H2XMFVB0OPhWsBjgO68iuUJ6VayQsP4jg1mzZJrbt2y3Xq9
vLK64GqoIZy0EVr6IsXzxWjd0tAVYKEGGo/1KwbQYS0OTX6LN9njbfQ8HAQlKqu1MD0Q5HjY6bMw
WS0f0FM3HHOImdBQr5y+S+8HuRkid3jkAkcleRd8k+oszqQzhAT7O3s/Gh41e2Y3F4h3NL+rGawV
dlnx3vXBNpY+Uw0wLUaAZK6gSdMxFSlqhaaBR9H2FGEtmsA2ZnzGrA9Bapnvy0X6Bzj2Lx5FfcMV
XMgGHTi1MRhwfJ2kcGTp2caPBcLtZgoyhUhN7w2WnzX8UfSnoMCRrJzjtP71+pT2uMG4PLeeCIy+
llP1aUyoUpaup/TGJBSl/pZx75WI25NLsRjTZCNl+JoSZJV1DgSf/Jla+9l3SZAgqxd9tDl90ZVi
2EJSzLVPHF4EoTn3xUcMLykj8RUSIe1xt0W6TcpgA768o3frkCVDMV6QbUOeWegW9ha2zK/cBuRP
OLUBKcWZtBXJbE9QITaGCR9hLjWurR77YFfcYkNl2Kvltxa9cWaun7TEqh1jtpu2XZhiLoncocu1
eubbChyGguiTnXIbOnmL7NVg4u9x0Gi/ZmR+QE0mjpzpYJoQzmpD39HtMEgQExclhejixAjucj8M
MOVki3PVieCx1MQPox1S+s/pFG2QvK9nnNIrrEabQca3mbRtRCTtG1imo6iW+8WiOSObd4LhUKsG
iMb0OnlqbCSjUxM9+SMC2laPqTsx5aOVxQDuo+XQiRBAnMJ4ZdlLd16llfORiZIE4pEM1tg1t7Y1
P5o65qWMMzDhHQZaHyvJ2Y+DoGQNdxA4NXwLFyXI9L5MR+Y+T4XHWVqWY7uBCw7vdbSv44mEIqzM
apNkUo71V33uvAAkRT8o+SLlq9mfoA+6+sQYwNEe7NreSpvtGItUjTEQTmo6P/vKuzsClsxzFjbN
OllJ/yYT65OIzHlLRv6DPkdk4xpZOMdFEZJ1zCA44OivtTnYUJjEnCE5BZXFxQJJX51bv9BfINlO
4oeh9mXdXKWtY4azqd+lqOuJEyJuLWB2rwUcJZ5jfhCU95MyX8IqWB8sc9wD3wqYPBj3rRMgnTIC
RMUW1jlohOoPSPEGdoYAaz/5OYNxcw4NRJGeIX3qgKwJjQAJD+KO18xoD100nDQEim2N6A8i7lNW
VFeJ7h5l18I7oH4eh4AZPHEtK7dQlr9svar75ZpWwGtjf89IkpoS0BQDK3xivbjzqvHN68evtBz2
C0Nt1zTe0Xc664aQprBaCIqbOmx9C0G+PQdPYz/I3LtjkkpTm3ApiWNJY0a5qrPgLXPQn6B/Aop5
L2ydQShbd3Jn/IJRX7RmqHRVOPbZNph85vGwcRcAYJ3u3ZD4e5IES6wTpgIk2T6ZUnvSA1Ft42S+
x+Em10Qb3JURMDOZRaQnL69+cO/Ta0dkUnqkwSnDwpBRYFNguh6+pMys1/PoHJGNrWQndoOXoB/C
9Vw8tThAjzoYd47JsGsSazNlBjsxieANv0G10UyXzvOxjzFdGj0+vzhdNoHAe1p5m7HVX7WiOPqd
MHfRRBrlRACcLDC9tB7pW3L4Stp+PQNkor7AE06BMXorh6qS3dd4o+cHKmnnoCnliUwDFDISYj3o
TOp9Dd9H8Fq1Fho8P/ueveQ1GZLNPGNI1qSwwiwwEV3NL7WdFpvI3BXEkKwq0phWPa4WN2O0Z4vX
vGLCHjHtXEcZn1rgdmhhAuh5HYTHwNtzt0yJr9z8aZq4ejs1gtZmpOSQ7hAGPnBQhgAVIqHgaNff
TeSB70ua6yFOtlbupJhep1OTm58EQeyjJBNs2tAjt8NXOs5POSq2rVaTCd1yxkNp89gbBpxK49iT
5rwN4EPPcxqj9RxaJl8kx2p1FAPY2tiFbKBfuAwGInohafpdR8VZ99A0sQVz2NY7DYmI/T6ZYHn4
1NnkgprfI6Q4PliD2fUO4du7h5rFWyb6J0F5yK3mG/6js/Xq4jsrsPqOcty2ZnK9xAhVW76EoOfh
Ry83XRLsvduJqymn4jVO5Y/UjLamI3+JZLmOAnxeKWuUQdhZKb3nwJhOc6eh5GjZxdcEz8vORlfG
9M9jepUH5k5TrfCkmc+FAyClIDZ7myJgdBk2r5pmfOYcRQ1iNIhcRtvddDG0DXBl5SLidZ4lB6PQ
n/CgauuU6d8zMfQR+uLobki+g+ml9a0X9DOPXkkovSB1xUFnEfZRlK4QdaBIQkvpsVug4OXcRLNb
t7uW5HDrTXdN/B/W81QKjTe0u69581bVSCJxkc/rgdRVSe4HXAS5XtBq8ckE8RkLwWO8uEQwUqDb
cUJkHGSoDMGIzx4WkyL+LmGV9OFwPUrzNkjiu+aHhTeKEfO11nlK5F1hs1NzOxPdztgiIdBfk643
V7NZXzvF+DihU9jOSXqbefJsBejIfGayNmPYNZvA84jNGxTFg/GBlPrDw7nc6xyYufPsJe6D6YJS
jtOrJAAxPWBBKeZj33G2xFin/WnfW/qrGBzS65CE8H8dMFVtcePSjMm4/ntLaq10Ux5acZ237lXP
AhDYJDR3g/EWqc2rTzbkAhi0NepzbroLjbv+q2knpRV4LgTgWTqkI8M/Cm+dBP0y4mihigHCEuwX
HTeVwwS5jobPypZ3TSIW8gEc9jTiwSvsEyKLPmRIQU2F1N5nYskL08jQLbMfCgCDoYxJXFpWfyVl
ss8c8szwFuu58534HX2qroPzAvNrS/qlOTfXuZtPYdcWh0ZO+En0ZtPWzkdu9MfOZBIbOOmGHDzA
VoP1mUTVXZc6G17CSSQ3HmkI/TKeK430m9xFupESfzFa9xEp/GYU/S6VRmyvXE84dh61/F2icXCg
UWuxTpLlaKLtLJu1NRhfnhgOZpA+kIgTH+oq/x7gHPNGFe+zIV9yMuVXlYXTuK/5n9Pxes7HqzpL
oRPGH5QQH7qSOXs1mNlmfheKkuvrXMi1MsjDZKlBvJke8mZx6VROu4klc23NtGb11DyiWqebkLwH
WILUTPVcFvEJFfR96Y/2ytO1tyUez3obkGVHiiNLOKEou6GukRjA6RkRLKZj+poWnR3+tk7z5VjF
Z9Q0EQV8fVdq7QoJG4uLizsmwvzhAnmsRqJQ2RXQ0Styo4HTXj4ghlxVHhqSCvXLPGJhSozoJctQ
xTqC5Jdl9E7pYluMqRHTa3W8c9tqDPVwWKZs5Xlpvl1i71TU1Ydrt+9Ix29kGfmblOOUM+QFt4O3
0YhiJiY6FT7h4MAxvVHEG4CWoZUt11pUHatCLrsWzq0jSPrhkqdtnAIGMmcXKkqIDhKFudJTTz4W
O/VPNVZwP3k0b4hpYldORcdRXF1ZxTMJMuukAP2UDK+JRPuqDsFlbs1VRXm0jV0OFHr519j9dnTE
XyNvuKZzexP1kf5/uDuT5UixNk3fStu/brKZh0VtHPB50OySNpgUUjDPM1dfDygzFRWVf1v3tiLM
MMABxxEcznm/d2CUIPe0TpKrRcUhUdP7JpBf0kFXGegFdGt7YhOtyQ1U3Hu7LLyHvcB7WASUATwu
tozG7psxfS6a6Aej34febJqdgR5EySbPwUHgWSuOVeG90D1od0FAF8UDqD8KpupW8KhsyPYxVkzy
Fls8YL1oVOgylP4xHYVjbhTCmbHmdUjBdqfWWFcFTmcwLXrG9BBxENSAjJNKtM0q/PIECgQcAA8r
4Qfj3tXYdg/YwprbYRLOBaPynZ/GgJimv+/CnkGjUK2VsRbsIoJ0X4zaZqxTiSRzuMzlhN+kHxsM
1MxA3KSetBlHi9xnwYSOP1qmjQIsvRPGGk4NzhybZfFrnZduI55LyjeOkYQxXOBC5l3VaAzj03yT
BKbjZ8OzqYYnCj/tmojwEbHnuMuNNEZxYLzq4MgSAuqVobTClt+zniQ6qq3qgfRJOAbW+hO5x/Wm
o4de9bzDugoAMmzuiyF/a0m3Bu7h7TMJ/U6VOmtjeD8NY8TsJaE0VIIbT3XZQZeERVCjTSFjpkHC
RNde76VP1MA8NPSwU897VyIV2xwCtR1clVSislaBCAWr0mmWTILn+rnLFgiQNs2t4Rk/AktG/KKu
opFG2Gu9nTKFR1EFsWos+WrF5xYqAhrhUzl/XThXYBRdItszeO0t88lUccTAnF9Ff2N3Y3ScRP0u
LS5FhA0DzJr7zEfhjpBpV+Em2PvGBQ3jqjLMj2rQDF6GOHlpyS3ZPUDyQgpsSHCsKvo9KgiFJ8LK
RrcVm33bwXss/XJY5XNsB0Q3Hmtll3XqJ9aSjN7wT4EnXsYBSKiOS7pkFDV3lkJU+4jwDgupSxV1
z0Na0x0aImSNSvqzD6f61MTNxgfeFjVGyopv8YIdMWFBVeVagfgcjgZZsD9hQUUHsZq1CAw4i9DM
aB6j+7R/8hRkKZ3JGC3woccSU7waGuyRhxxmxmwJjBEftpV4pUahKF1ji9Y6bjCpi4FYcIPSNmQV
qy3oi96pZ8bYD7qYXuvUTFyhQmDQSVhQ+KRHpaZMTinslGiOkApIGY0McauCHAJSwdME9kT4OyXU
SpA0F8QMTvgmDlocb2AGsZd8UKiFrUVTf5sQJKY9UKXXUVzpfPaqZ4+3ZmAMJyg4LGWJace6Lrne
hIEjvtbUu0qUxTj9rBQAK634iKPyprIykg3GWV2UoBmR1V2TYk4/+hSm6gnwyTAwhwXk422TC4hN
QcySPNj5UTd3oOUXTUf/Clrpb9i6uhFTOEu9DL1tLj15ryUIC8Ilgb5rc0Q4gGgQQaVPlExLZ+TW
w+YFkznAzlYUsL09d8JsQZO2hUuieEWfn7KH3vXmri1B/MKp7amXccNYih/jwVE5kOcwv6vi9rZM
KQLVWs2fpicl1IpOvoavQgtuMyTQkXtgTfpSxS7qkNAwmtoEpYrtQBuKp4ayO4pSGjFDNtDY4Fqr
iherUJWNKrbluhuJyywjBBpxRgw5vqaTz8vB99X60IO3xyaShgj3ez1DByo2j1TN+PtnE2ZzILJe
WEek9gKrM25NEb7qh0rp1pmoVHZfZuGxMaiflhWgfaEMwqHiLsYDDLNAksJtBhDPlpW5mTb3P/MG
l/Nup8W0pEmYP2X6pGzRnBF7q+bjXq3nmlAlCqtWIsa+N+KKfm2irfIWWE0NuC2EXpUP1BvThgeN
YZaO83OCbMwgFMk2VTuTcYnQ+gLdLI9oXZjzI3lJBr4iHnmElaTSbFVVFVh05RF97bXRubae1Oi4
7MVwaHjsHazjK51fXGp8pRwjMBt8nWaNkoxudlcNY3qo4OnRBJQ8+PmtCITCHUWhm7+KG8S4BStY
Irge3y0VBMuXNKHS3MsyqPW4ugkTPPK7rcrAfSUKqeDKrZptKBYrgZatLWiYhHrwfeUbXv7NXSp7
pKiNV+wYjkVndLgmRDl8SqQV2UiJaMJAYAgnNhJ+qqnAFdD890LRMY02271PDRXg0JKJ//ZHYHO9
+JCbhEs0RjfdrNQ1PfMpCTpzi06pw/60KFYNHFRHLsttmx2qjDtZ81BN8SDhzFKc1LGhuRkyeWfI
KDvpVmjcc2ohfQy+9ibKP7th+iBN+ZYEUlfTypup1sV9HSIsr703uHvsrco6gu4HD2cpZyhoMslA
P+tC3517asw6+qko6Nw6EF6sSjWhKlSiTXsHpUAVDDeZzB9BrFLToexlw4ylrzHRFxnpsTKu3cg5
bWU6jLHDa3sXKd6415HirEKGPmrW0pn182FNBvomKcL7RkjEdWXeyKpAx1Acn7oBg6paBBUeqsem
oyKi9+ju/IxMnh6faX1IJs7exxm6eUl0SmTKT7kLb8j8GRkE81bsuuGqygwHWvRqq8DCxj3aVrkW
XPwcVUKuUDagr9LX8Hnz7gXzCDjd3iluYxzU24/eBNAvIiD4zhceGkCBXE4ssgUzkjoi5bHzGB5G
SZOSUdW/CQzdq8AYcQ4L1V0aRbeCiq+yqeFuY0xkQOYW+LXUMebDNQ7wv8g+RaV/bzqRHotOADJt
zybOcrw+k3cU5R77Ii4RsD+2ZaMiO9KLuKvQFVWFlmwCBRvPqXRiIdqmIt5ClafclDXW0jm8ZFsp
8UdCCzgW1oH7KLMl4sbcoOn7c4E0S60gsgxYZwXt2zjmF96wEb1gZYWoJMQTNYMHUqzHKK+PKMtA
/a2oICWy+IhquCDkN9/LxHrZQQn0GuQaDn0lwAkCuvaS6XaYCj/A2vtXwd9SfYXGLqh4UVNmm4bs
h2HgD2qoDI2q+lzOypxIEqeNj6vdJZwnGuhbKljGflmFTuVHp4E8FLHOr63NB4wLhm0KQZyUcqzL
kTSuTcHCWbDqRqcoaYe9QnqI2nAO1xavNcFejiTLBkGRxDKgGVMn6+qHAaYyFZh2XhMjVnkMZFJc
11fRqhryclcO9UNnFNNGRoDkdpgpDbHqUzumOocXSLnh4UFFbCJRaky0vxKVOLpwtLE6LHtGXsQu
KlXdnrvCvEsyLmg2oVctpOrcWAQkxCGWlOwPAV5oKG+UfXSpvBGQH5gRReF730p4khqU5aNWelL0
0oDd8VqUmbcJBgTWOdZllXFJqYg5SNihE8Oc9wph3VFilRKhdnJMyyJEW57eIQ0nE7xqyUJIS8zD
vDOmZCdfZ6zCsAwebIFfrBCDx5CpjbKjoJMzfNLkYsZmmDeSUt2WbQwMo+PEMVL/VHkv+UnDSABt
ptfdRB6q8VBTOpIQU8zfE+zfSsn8aWgd2sPmaWhgmqkV3Q1jhGFbj7TPyvShDiaBALizRj8NnRt0
SpMf5YCThmg09P0EWP/Z6B96pXisYsgUDTeXXD8McX2wCFSgEhy48MwfydORod+qP9SuQievSFjL
WbJie7JxlH2Cvam/uJ2v7ywoP/siGh6lOTjILwSq7TkXwFA/8A3YtIFgoxRJ1oNnRk4fJQ84RFA3
NVDyQyOHTjdeOoXqgaZ6L8ENDBRaFdsjD6CVG0foqhPGY8kGWsZu7LxLUVMgNsAiYmmAqmNwTGRQ
1zTTPqtpOKnYG9BLdQIvOCBIJmBL1wUIQYQgqOi04rl3Rh3lokcBku64RrDZKdtSa3YSjkkkJd4L
4ySdWrhAcqHxGgi3+FJodN6VTzlWsDPGK0LIyd1tp5iXAddNJie0hPRUmcGhoZYG5vYmq01zhP9J
a2+Oa6FpLKfGR5kgWO6W8DbJ8eXzaevzalOr0k7vEl7lGCS7iVS8JnqItI7M1FEWPn2tfYvV+L3B
UZm7X970JX8XNextdFDxWp9q7GoBIaModQW87um2oueTcyxBVFRsIAxUbDUucwdnGeITLew+aqJH
/v53xnuFXtLxwQuAaQH9a0tEd8iwSvM/h3q4q2Xjs0hIWhzre6oQuJBGAmG1RkPdGXVZ6TEcUKWZ
vUMdVUBzravYG4mBZa7adCoZ8otUnQ1PORSl9E4+LTZLGTyxuZqVNT7El8TELCwrduQRHLpqPyok
hvEEZbD3UhpuTxeelTb8WckosfGyHjY5Rs29h3q++syM+kqKIWh0ll9KdS15vDlp0xP867ap2p0G
DCXQzvYUT9zWDKHUiWqx9umolgURhdosc6Hx+TDkTwqaphtM1mmAkuZkkvqDtLpbxMLBHg+h/aBN
i6D8VGAQRscd+3yMAuOsTDfNqIkutDmN3gWOjZlOZMpAcktTlGu/Lu/QgbmilvP4x+q+YlDqN6WA
UB7rgdQqG1p4hGTRZ4DjGqKFZqdkAr8bO0VVB8Whe8sgjCgeYeyRQATWAWTDHmoS5E0tlNzByB6C
orpRWsUZMHXgNEKnR0frmKDldgXmp2OYuyopl9vhOIeAKPEx0stbH69bgqELKlYDRYwhjQCrkk3Z
CBiUFJdmEiVcm7s1qgns1WI6ZUW9zcmZRrviO2GG804zZHNY5CnEv9r2gjJzxaLZ+2a083wRojqM
IwkDRhf/mmvIYDEhNhFjXLoAjY8PHJ1+DCA+fAp6pAp0UKGE0BFG+U1vyosqNtvUSka3kejvJg3q
EPrVBG8mOV7b/U3jK++FSjQIreYQ9gblsJ8WHIdc1XCs7KxPY2zeAL/U0nyigrIZMmKMqvigMCgN
fLoRgy9fjGi4BD2U6r6F7SHtCj9J1xLwgJ7qN4OMGA54qtoUpbjHVwZrs0q+1gN+NyWAqZZis9J0
kW3N6ZCTcu8p0R0h9PXaNNpNXE0bq5DIN8aP2CR1PKdApmOZFEWgkUjgIiQScjkoDjRKlkyfzk4B
L6bGz1hs0l2YY1XdSWujIYoEbJAR9AAFQEiO6lB9eFH3QWpH6UXTSirvkrJteWhGpDD5M7z7j3DQ
Ptsudz2czhUxKTaiMFAvI75UKhm168E7kCwFewRkgGfCRcmnh0AzniJj2IqyskOUWTpCIx/DXpjt
ZeHotLwQtRqt7fEnXGq3FAteGHVld5a61kresGL/DmX9JonfVWU2OIh3gLq3SMJk/n75dfIsp8L6
AKmT9GjlFWwk6yVoobZT6TwK2CSsINq1EGeHo5aa92itALhT81GsumPr5ZfFyv9/bFgBlpCESP6f
vwIB/ltYwWPzFvyXrIKvHf7MKpBE6w9RE7/TCogv+yurQFL/EHXiMjVJJJZAVMkU+TOrQJX/ECVZ
18nxtHSSZlQCBv7MKlCMP0T+KaJG2hd2lrL2r79O7f8hq4BcuN+Cj0QT8EwRFcg0c1CBrvyWmJmX
eRjkozmedAmqSxKjIac0bRb7X2Z1o2XY2oVtuf+a/X0DNdmA0Bntuq8hh9u5QbhyMFP3rLzZZIDq
DAuspy4H7mpzFbZwGTLYFG4CA4PhqjWPVSX0ezyDTFeQpp9DLoQ32ThVtkSlcFMPcbTOK0G3BezZ
eKv4eBhWMuIFwz+n6KD2yLxfAmF6xq8Z3qbX41atQhKO+2Ejp8AWKR0qegFSvUlKPXZSTG5Xddjj
rrL8EmwEeZUtswJO7dP9MqviKdAdzCnvHQZIwI1CQe92+Shsk78uxS+HWT765SotWy0rSWjZhPUk
bQgx6ETXmDxENJSYuudlFkV+slbV4EGbP1hWLZPYl5EzQoX/x3Vq36CrWTZM0AX9OasKHYY0y57L
R8vu34vLuu+vyZYdl+X/Nvt///bvE1zm/LDQdmNYDbumr4q9uKh/5rlunizrvj+oY/HPdd/b+VpB
e7xs873L98fLLssiNo0BpR2sxv9pY0nTKYQun/xyxK+1y+4a/UQYCfP5hZgoTGXwdbK/ndP39y3H
+u2rlsVgvinwuARb+fv3FBiB4Hw3L0Nhlu2sYLBQjPMwOVum4Swb6uHkotqZZ1G+ZwS2lvvEr/LN
suprQ3BL9EV/b/J1jGXrr43mj78Xf/k4XiRBVGcYJi2zy1a/HW5Z/PcfL1/xy1kSXe0DO4QANpTv
icObBUfxfHLLlqUv4Dlk9ULhUCrFBnBZzmdV3LLRsvmyOAmkjfZ3y9plxfeRJr3hIMtyMh9+mfve
M1vUWN/7mAI1tDaVGeQGvEdnmLiRMtg42vcsbobVPoUPs18+HzIUpwUZTqt+FouhTFecrjVUpxeE
zonV21TTiFudnSTJvK33WVgfqV4I9AWEcYtFml1MGe9NM/TS/dcsTL4Mt8GEM0eB9NfssjZojINK
eNZmWVomy47Ldt+LvxxyWbl8vGz4vd+yzpNn4/8oC9alP0Gq6dL8vRtLzJW96jC1uUJLkTCO1wwK
IEnzas6N+DJRajLIoTTNTTsVlWIvQTXE7aZq8Dwf+n1vhcNeNTx9m02iA7R5ntTyIdcSQLvub82k
rh2rtB53WPqme6RDKM7mue/Jsg4nvMLJsZughsn1mCoqcozTcOEQKuWqRmXCe0LSt0FVKhs/6Ie9
5zNJqMWsw0l6CFOcsWFO1uIeBhhjVu0WpI+uK2ll+yasFJICytBZFtOqXEF7BErrWohdQzzt53BG
+k2mRO5NF2ECFxb5vpDRLBoVcXK+1eK7VBIt1j4xwn9TzFZapzXcQ5gZ9KvqKraxC+ANISreeiB5
1wO0ha1MKDty770l4s+sCcafc7VZqUDOra3MbbQZ4jih6TVUOiAjHmgab0BjCCDL7PfKsBMvCglw
62F+gpZJoPG4fi8uc9UI8U1JZ7yJB2mZxHAlNkYm7fCVGCmJ6aK4F/xLKTbCRq/0whGKnkdgTGtQ
Rb+ubQFbmKxqb2Sr679uRGX+y33ffsvcsq5MKnS/nYqDiSGCKebJBoeXer+YqGp4jfzprLosL598
2a2OVjVuTSVxYFUMe/xZ578wubirDPdUN1yWA6ia+6H0+Kv0cgcp2mhUt/ZabK0Ak1a4RgsUriZ1
2H/NNuUWo2N5F0zT2usrde9XJmT5AkYww8iVGWQWOnzJ/Jqgu1L7kRdyG+FDVtVwtxRCB6ltESPW
KAiDhgmvIQMwh5I1wQc8yAPYGD2arTTeYq853iP8VvDqvR9ezWBD6IKZr8LMnp6SrfCTEYGvYO1l
Q/rjVow/QsagNxDaC/8ZSLMYoLFtx/bZ/aEU5xLEtd7KaC8Ctxtk2zXQZMm1q/lEKRtbxorhdPbF
G2l0S/Wj9d66dD50hH8CZLDMTQanecJVuxJcMXhLlWOLbxV8s+HQmtvEXweZg5mfnj9jv5VOn9Ab
IspyRUBJdK0Rd6zbs9gf84bY7kyGkeojsh1VIxPh0PlX41MvdiOOeJabt5TCt1V0yjGZxrUsOYJA
wcJMx4OKUVBwwvOgELcmPFR8LDpbDTb41U0YBBTKpuZyygIsRHWlclpUlEFArJ0A1WuyhZ8DztYG
3q59+1wNDkaFHNErLtCJ0wxxkC20x9G8gxzXt9cUFnDr3xTNB+qVam8eDDjVWJlCpg2R2lLldLJk
FwganLgtWmTsGf34zkDtpdqeePa7vW5u69Sm4K689f5EGW0jtsRJ7OT4mNa7rrRzEXcZGwYesbeJ
gkUQVewVlj1AANBOLBDFVQPFyxafqydT2A9UYX9GsPLor12kU1o7QrL1NFcnoQm2FpE3k909RYfB
cvuLHzrSY3MKHTJ2fGwmYAMSGtfsRn03KJsiAEBfadUntlNTQnnnZMa2FG4h3OvT0ZTfo4kuNc3k
bBJ3FK3bXHByfWPikzjtK+Mmbg8RyTUTzwXxvaBVUfwz95/U+uRzHx0Ic+F6MxYV/U3EbyMG9ycc
ekNzaMMEbtMh2Bc+aLGLp7TabSZinMjgW6kwhmBXDA7Se7PZSz/z6jaLd9AaFFjwpMDDgkQ8iakT
dyeFwNLcRYKL0ymupXjVcbDmlXQpDVBvWOcZNlQ2TBjNsrMI9omLFUGP+ZV5AEyQBkc8FneagLkE
tlP7iVJv4NQ7KKceSCRec/khmdwe+/bmCE8ElRCOKNgqrFSSy8eVO7wOj0FFvUOyiAC/beRdH2DH
1x1h2+CIjtAwgiwL+ziBFrIjwU9nsP0ZvYI/6vgXAavJIqFfd316NCgSPUCmU4UXOCyhcQmfIXkr
EzZ3e0mnB26nL5ayr3kUfESjN8WcShHeTajEJmQYPLVEOIhhgVoGXfNabSmA2Mh5euQ3voNyAkS9
IkAZv3qcADAfweBKOEbVe5NuYh9AXnpozQvV6opKh7XCKUX/gLRiPeKbprnKGXsWjIxnLqFFgAI9
SLdQ1/0LnBLdQKmNGmI940aVnT8jzsCioYXHqzti6XCUGlYn0rjE4ZqfuZkp95+VA4qobQ7Dcs4M
XgEiYJmBjegK9G4wyB11Qgjruds1jwycqPoXh/ZZU57LdgtQ12zbO/nDU9y42nJqOHEVYOFYNVXF
hnPysNBJjzIh7dAMbP+xuALYqiG+LYeE3FPXw81FvqeU2ohgNRWF52PXH3VxHby34XmyHGQqwlvC
n6tsxNVI5G14Bo2CCWagJX3Mrump3AcX9UFwm+kuCPHlBrl5VZRLAPsqbwm5pw8Hecfpyo2SnKTh
KKinyjv4JdUJEprWpQkUesDGGgLZQKn7NqSeQAapCORD6MO2ubGu4FjWj/wJahUs7C30oHtyEQp1
599Oh1hdTWB9Vwtl07hBu9PHLtRsACgMHaNnEV+eyQ2x2OqsbZ3wroM3D4nfiWdi4AqsKzgWwoNG
iMr0oE5gWbc9g9L6zRKPDd4gxHdEK4W8ZxWMFRnk2ic8AyZofv/QBg/jtDdN0M3GDmHzJ6RLIIa+
96Of/fjS4XjPeBLxwDWtCSluTrKPSg23OBZEvNRsEejevMNsP8Ez3Tvqw7ajZQn3Babh5VtfHCUB
E/INVwiLuMpc4QkQYp4M5BesiNCy0IoyL626D9zaotUleA7VA0ePDwxoAgV9FqzAVfCg2+Wmv8tx
PpSdqcGcHy9U4jY2iQMplxp5846bY74Jqg2pKg8iTB9b38MSXEVrA26M80OL7OKKkkG/iV3cjW8V
iG7ryMkO441eucqrRza3nUN2cbnTDBeJpfhBITR68jGVtsV749xHLmcu2TwMwRU3ZQ9qN/qAR/XG
/Ci21IZOn9UVnqt2jiD4+5jI2FQRBe5YFgRXsHHiuqudwfa2qc01XQW2tArW2t2P1Wfhtj/wYXR2
gbiSb5RztpVvRhoFOgCPCLp4YrJrdBWVFXX/6qrdIVoAm09VitCuh8wNnYUbJCc27fN13e1IKkWw
DNB84xmQXB4TamfRBoyYyFstXUEl8geb+FS6ULmDBanfuztYVbA9A1yXXutNcQndgcA3cePXdwyX
ZiSd7N1qPbrhXnU6G02ZDBKLSiI7T3vFQG3kvMPFtnFfk6ntrKXrTkUq8ArlWjmSHrIlNLE+Cz/E
Jwk/KQSabz6PAeSMW22b3oqP/j4+oe2EB0MKgxedqXLmj/km4qw24a35QmWCzyQkT7BL7end4KwJ
ZSatj3rqDn8mHyNMum0kCHBtKWTewmig8kHejXYVecKAiRg9PUoPMraa9/ITLHEnW3c3GnzhVXcT
H3RboYyzWrdkNHHRbO2oHOtzd1PtvM0rXnPTcTqWZ2WNqZm/hWN2RPh94vFGkRejBTsOJOk8NB7v
jBVsKzKgsnu2yFcYGJyno7YOXpqd1vHDR9fce/vX+m04pufBIXXH3ND7OMr77IgkfVoD6NuxLbiJ
A0d71a6ik2eDgzuwA0/J2lpjSXbT7HTTLh7ic/EgPId3g9O+RQ9EFTxQwPhZPvVusdNWBQbrq+bF
v8IhRmP+gN00BGwtcpimzapypDVvjSstGbcOVxjRb4JoGd4HAPrchvc30111JCOk2MVnYas5xlF7
KBzo3na2sW4yO1wbLwL7Nk5wQgAwvbS2bGOQbdNC4eEJB/tFULZwuHi5vKT8qo2/oVOySw7cDk/R
Q3Psf8Znc9Mdy7eEXg/I17P48zk9h3ej6/0MXrIPTGa4ErQx2gHr4hPyhdmJ9z67b0+ZbK/bV/Ex
vMVeCzdkbiseqnD1IH4SeyzY4mCPj1Q2h9WD9d6+4uurugT/3aZb8019rF5QJyDvp8/yVr1EP1S7
P+MKOdzHh/ggP+p2d1PeEm/qUn9diRv5xNSeHIEveC+g82/QbdsZTior7WhsdRu3+Of5ptsKV0qT
NG8taAU2SK/YHbQniJWsHFbprbTNLrwS9+Un92r+iFBhR6rwun4kC502prnmsZufeDvFn8t931yj
S4A6mrcLT5EzHFL+XpHTkGikQwe2CcooYJ7i8s+Y9JP4lebKZzxMYevo0sFkjMKlwRaWFxaXSVjB
Gx/ep/foXvDsKKYau8IFUBJX6rjRKBlDQHoU3sUT7bJua+thR+GXp+VG3/vbYTfwBxnPw0f1gjqH
lKk193sGNdZWfsC/H+38SbgQGLP2tzlvpEjawrgTn3rlGV7dzt+Fu8HlXdxhM+kqe+GkwFQNXeMu
/URhqNVOYH3E8EX9VSrzyhxu4ivuuLq1Dm7HO3FjXKZjS+LiqcIWC1+7mGdFfKH06nZb7+YzvO25
1Lhg49wAT4Wu8j66hLfTdVgawKWVgBRCo4ILW/2Yf/oUuomYWGnvLTvCssYEnPaD1+B7f9JpCJ6a
XeYMO4mh2ltzKffWewrRDM7dHbRw84256iV41o4U7Yf5rKejH9n1XddAlaA6terujav4WF1gCpA9
m97O/YNX6b185RQpFSGCKj+78ThdeSF27xN/Rrgf2dwY07DRRSDeh2ZpdPFCQHi5H913KFiQaFbD
nXKGabuiiGIHtu9WF9pSXpOvU3rqxw06uAtNXnLpT1zXeCva5LIeWvgYF3kf8ITSBbKlV3GHrlU/
Wq6548FXMdm0Ye872XagudE31kXciOccNa6jPfjXak0IKngVKiYeXn/7HjiFq0GF55023OrHbpXz
wosunPdQuhKNJAlka0ZjV7gY/rvxMb00yDs/pBftYvLujtbWObsWB33XHILatu7kCBsZt41cXmny
Dd1BcBhu2sdhq9A8V7vexoftIN2bm3JDD5Ujb25MR7ujT9F/mvOvh/x8wEB22352tBNbktJtuJbb
aB3dh7fxrXZAQXy3rhCUX2VugXg1CI782PFk3vLMek9gi/wB1U+FMnHoik/j2/hW3FQP8V16bo4Z
rSC+r5fgwbiXLlViTztvj2Pl2bwVXazBX94jR7jDHZvHWdnO//UBN8xVWNn6k/yW3AiaGxWrfhaV
r5rOFsiZ3SrhKqYLZSOqfTaDE28a8an2jmazpl+81/fENm6wBS52jBduSVk6083krpUfCTiAdwEt
rd8ND/5e3VkTstm1bLqT8SmOs2n9bayP/BVxaDYemgcMNf29zn1U8cTmd9aVk3iHSbpqo6hbtwva
ig/7SpcNhbER46MFdhNmIHIx6FkmX+tIcVFMWQcrAH8y54LCMifNENUy94VGmXhx5H10yygEEEqd
4eRlsiBR34vLnD/25kruqS4uKNRyPqaY7NvAKpzekO5xcBh2AcXS0uuJX0QQKmEmv0OKjDotPNTC
aweYI80Gn0nnlsjsttBVqQzzVENHxUcL1pgR51uCdy8ymPymSnwGwPOEoQtBwvrOL3HognaDTdc8
B0kOmSxWQPJAgaGOZlQftRR1haomj3KZjUkx4C3Q01wms4EZRhlyaIJgmo++WcEq9SGfYkZ3l0+w
M1GhMOCdIupJowIjWAUbDHUQB2leNRA3uw8CCc/YMX6H4gn6Is8GO/Soi8GnQDUMc6c8tYc4OY2F
TjdoPk9QLSoCYiRStY5D4g29Aq/HKT/LikKDWwoXMNpthY6dhpNzUnwFTk5+HTpiUNoYorBmzW5r
xlweWWbbQQfSCFWsFRdId8F4F1x3mTOWYl1flofU89NNpAB/L5Nxrt/JFUD597pCaEOk72gOsrED
UpH6OetHq/bdPFkWl4mIMpjUBEZgCw66TApBKGVsM8FFdQ9NWgtrYcFlv7BaeebCy2XItA90/KUL
clTFOVppmJHh8e85rfXBPud1y+S3xWW7ZTdigSij4NnxKpk5QHf9GYs1DBITbb9BAxBj7iaIvGca
KT9IjSzvreqcNAW/awCk3I+WWO1RvUFgz6HleTvUMZEjtzijliqoeDFXbYaayt4yF5uQPrIgdqJp
uIFFkEEhJzods0cY2weMIC4tzgRriNoQ1OWi3OM3X4CR6k+GbLa7r6XlAwtthRP6YPa/rFz2+1pe
ZrsBpreBWGgCc8WjmtcKIHLjV+DHNWRJamPL/LJ6mSDN4tmeJ9+L35+WtQfi2iWbZbPv9V9HUdqq
muzvj/Q+uzVbo8HMBGFQR7YuKghRO4XQ48iug+QGykBIwaDqXF6ewcUvT1DJV0UF+ZInWrXJLUjz
f3+2zP3u5gf3D2u+5aNlUi6OfCpMeqzDOxlvDJ6YZSfQ62ayv7370CDx5/3dWvBredlh2XU56D9a
Bn5tuXz+fdDvfb4O//31X5sPmp8Rdtjd/7bL8oW9UUFar8C0vw/zvd3vZ/bL8nISv3/V93KpQbuT
LUw8v30Uv2Z//3W/GCt6y7bLQX75pq/ZZe3XD7Raxpk6xka/2DH+22uy/BgsHLgBl0P8cl2/f+dv
P+afz+D7K6bXqVEfKdO91HNRA0/adD/NTpXL5Ld1vy3+0ybUAMC1fjuMtBStvjdf5r63WQ6bL56e
39t8f/xP637/muUQvx32axtDme4a6m3rdv595lKA9aMx35QoH5r5RY55CZP5098WkV1QXKR9/vMT
c6miLpt/zS7b52BNsqlhF/cPh1i2WCbfh/n6lu+z+bf7/XZi//Ywy3bf37Qc73vdMFfB/mdThjRF
h+bz7ylDT2HlQ9R7+y+0oa+d/qQNGdofkqHJiqXpMhYwsgkB6E/akKn8ocMrN1TL0DRTsxTzb9qQ
Yv0By06VZn6Qrstwj75pQ/offIFiioZumLIMt+j/izak6uK//leRJ6OfZ7uP//iXpkIbMhSD3qbC
aYiwiPj8x9tdmPn1f/xL+t94z+fwj31p20zlrW6hpFPjLHJBIZqQzquPkREODhujLKmWGAdGF7Ha
keWaIoBepXNHa5x7Vb00KiQrnPMOzFwe6AXOvbm8qOJtF/NuweEbG29snDBKphL/OEmoLYhUciyL
vrZCrlIrYiOmd44nDXdGCEjfmvtSrO91+XEyKfnUkLgB0xgzE0thBOf45zRV18IbEKQWQKWWRL3U
H177+uY/uTuz5kaZdUv/InYwJQmXbc2SZVmeyuUbwq6BeSaB5NefB9W3o87ZHR0dfds3hIUkV1mC
HN53rWclb63oqOCPJ1hPBg2s+iPtoq9pWTcVNJAY9p8S27v3u85aA6TBIXPQvxOqmK70iDPtSlZ6
Ug56L/1gBaFPHkczYm9r05MJS+9SldI+dpWLeF+qdUZmPK2YeAI64/qH2WVu9SRy2agmfSfQFDTK
8rcswLEUvLlpYVDwSY9rjZUnnSjKDFn61JpvefDTEdSQkuGcJsErblCqU/bUH/MO7Cpf31MSDu02
WlaCILj5Y8RdYaR43QUJQ20BTLoCGkUvnf5dFc9sac0SaamdQc8gRJxqZnD0cEiuW9w776kxRts5
TXb9HLqrLOH/z1rW29i+8/3PgHcbHIxSAElS/TYLHvWyeFYG2JZ56czW5Wut+a8FEexwL7awObrR
aUgm28KQOtKa9SGpTQbvYwFTLYF/6FS52j7AuYOvbLORMBD7TSSoIbylJ59MbXCYvH2CE2fl52a0
LvBA6zT/JcbgZSSyaoyqn7NvfEEVq7ajTVSvGWr/rnU3aY5GoKspCgtnV/rlfbusgm2rJBgs9o8+
q3z8lWJd6JaPvMyeKstytlkEt8MAZ4POkxXo6FaHSSN+b11K8G1urSqveK7ntNsSdPQ1Tfa4Se20
PQZquI+8IdvJ5doWkzuuyQrFrLXswG6HtoCQOBt4Kuxlz+YBjF6n/H5i94hQ7ZeDSzmbBDCxx4nD
shmaWxt8d00y0lthIMO+c4v+R+b7u6iHAZa2cHg7l0Vo0eLVLFvSl+Cn/S6SVP25RpIOCFAF1Z9A
uJ+5LL61hUnqQr6B9t9tJsK6qTRL8zCGS9Y08ofbITTyA/qfcSc61sVdLJtjdmfMcKmnIqzW0vDE
Ko0NA/k/8IWgloAO+GCMojmnRfuapf0+bSfarpnoNungzccbPTSEIbsZFylPlRDPUpndtVUeVKnU
e/C91NuCe3hoGoHkgW6XUaePsmmxIQkqFSOQhj6K0LQ4pPnYbrLJ+3w+9FWw7SNz6cqqS5wGZC/a
Lm2bmgqzHgvKmCMSabKl91IZlAQ6F2uJC3Q4HXxn26LXaHC13OEZQcitSPxYKKdhIp4TJCzYVFia
libfkEPMYthMxiYe408/7tS240WWXPKAi0zvx4Q6/E8zC6ajvRzCGaYocqiRLs+oljYC8WTLhsqR
/kMdST5amlwkDhSHCRx6N0kNfYMLpTGsfA1dgp6gqo9kA0Q7adA4M8rPscBPpbT1GI0J2KI6oT5T
dl8YOhPSbKTGCWgLrqXmKlDur4OhvfNrfQgZ5Y9MbPgsI1d9kUKMo92IySEthHkEz/V78nH7Fpb3
azSce8CeClQM92GDB0rXInqW2MT2EViQlacxEsLzTs5B5+cPWUDYOhuoaZ/Oct7BUzBWHRbs55i8
lia2LlnQeWs9zdba9gLjcjtQ3FNCgs7EMwU6i/LojOEMtzOKLnuuD6hGYSVEJcaLMrzKzqbwPUln
m3bz8hACWdm5T10b3vdjD9ILTtEBJfc9KEUSREblvXoqzrfJQxPO8SHP7eHBaqKEEmjdH6aA3uzE
Vgl+nhtdC6Y93HKgTVpTtKdKA53wPRHuxJAnO4xN8yp2ovmqgCcfCAP4aRUNsWMiBKFo1cUL/kFq
kG0tX1PjHORk/9qMegfk++bGs+pm11vjDy+jAJU5PiXBdMif2Yc9fBChK76S0Dt03hYck3Ftxjk9
tXHxFoXoSeLZ3TsEhR/80EOXkmb63k0q6wGsyxkW7bPjp9HPuUjeXDK/rn0Wb0ZXDI+1jl99siEP
9qpGKkR4TtoTqpAyxYWAwe+NSn4Vde6RVKgoMZaF/6icawPkgdaJOb87VkxxtzAeCHbvL6PZo+Mo
Y3liamGqMqv2PDiQjZ1ucWjkNtTTyoIy4WmfaBpGgao1SXsLgEqNde7emzrNXhMn3ZVmQu5XAtSy
9rxn27LBIWPyegnnnrbpNHgMTZiahkZ/zpXPP9Um7QVT1Q/tjSH6vNpFatl5J4ZOOoT/+eMtzeR2
sBr9Asag3v09dXtxubz5di4Olt9we3x7xk3kz8SyP5Uzz/dWWIidOz9kwDLeYmqdrvyRKYfWS+mw
ahAxdfdA4MYrDOfsuch7jCpDVj+fKYp1F6PxAST36bcINZO4aYxLb9TbZmwgRcgUU4mHGApvNY3C
wQZN9++DHRU2aDELhpNVXipVQVnzLHs/1cqFyYmLo++N6Qkjg/aG+smrWv2UODH4jUj1q9tDqTRo
Wu7qZkJwZLbFNhAYo+HxGdCVLA+XazHtiRWHthyp6yQ71Htjau7JOMUyBZ6GhCCSPFoFLgj39FD5
PQoVZ21VFoOC373oQOP67elMeASXrs0htjc2LJxNSa7ItneAfWLWSnuRfig4z7DgSty0akQvFYHq
6Ny1nuNVJlJSO0zosHlouBvvNTdW01Tpe1KeKa0GTkVrT3qEKcVvxKeBG8zRTNmxK7dlat3VX7Az
pyuMaTq6w/DTAi4e46QgaljsnbERG524vxoz+CXyyUbqUfzAQfRlAT3d93iv1zbJWSv8hD1KR5gY
yNTbpaoqCdm5UAN85q96d3FbHqrk5LNmu5YzMot2ODKpATa36PBng8al+tDYpf4WRkS0zg1mId24
xVPhkABRRfpgkDAzDOoNIHSOPoZAdhFXuEYNSG/GCKKnRRE2976PLoi+fGAfItH1PzisZxpdGX6q
5zh14H0MW2NEtSNlW53EMEI2Q4I21Vl0SRLWD+6gE3KOCLgwul3m8oFpRkXIie13j0ysO9zP0Wah
D3IBzk+lkTxPQ+oDJzfCnXrXXTowVSPvby0kvkaYbljFoi4syR4zthjnRqAltEujvqb31cNLI8l5
HxMxtSpYSK2BZBOZNo8+UX4o5vDBBKvB+mzmoto82nL6Nox0d+RUIc5QdrtXs7niG9UPWQyFBCSi
R1xcDjDYU/U17CofViSuAtvwT0ZAWiJja/LdjoeDU3j5ByF2G3eBhqmkIUkscJKjLxnmuqkhIqJB
vdC2rLi6SXUXy2Sd5fMnrb04/IkKk9ZB6xUrt9VsUYwiPQxpfy392XnsDIesNp/wm8lheWMGndrP
KX+wlxjmehK6WwMzivctVxOMPmqd7h12v19FxOxuEQ5qud0AcDSIH91Ijbsxb3viqYFQkAIqzjhB
6o0ECb3pfToSM76kJjrnJcANTVyU41ECjDXOeCBg98jfq1Pql7vOUQW2gYGb2Uu2SrnPyYh2sent
U4sSawjES9XAxCmONLgyXeUwk7zyo4EQfBUFF2XIpiOqt/k49aRgAzlRnXUJjLVUFNVRHKPaBKof
oybU0dmmuVDAZ6K/SW+uW3zn5IAuszZTI/MbOEWuKvJ7v4yBflLQfLPIJW2U/iR186ON1K4NBbSQ
try0IyjdemboCWhR54Pzyqc7UFFTF2HX36fQ3eOU2uXYNufCdSCn0t4qfYcQAGSqTvaFVmLCpdSK
4LH2EaLYo3N3Fy7bucjrfruJBwqxQtFIiiKWENNkOLcv0y0iTuxYAJzYB7L04eq7KwnE5SZ+jUYN
IbB5jYkzQixjvMJLQtNGqj17ISSjcxxzm6nv5IEvcq8zkKyRRSrBh7njgfsLEtpWafFttPHORTVB
V2TgGBSFxVjsGo2dqkQKgYEWwWY1f7eTxzgGVFLn71yLH26BF3ooHfIOvO57HyOlsq3wLQjTHxmO
7R1o2FOt1QhyT65GUn9tF6wwaVPr2dbunZ1aT0KzILPhWHoeqVIZWXJyuWjdOLtmxpO00FWK0WFV
1eZvkQb0QwQ9GeYTgpC2sHcuHntA8umrW3UHO0eDxw6RyMDKmNcuH+TaMnB0dsQRVdpmGufrM8v0
u2L9D67XC4kCcPBe8Mf2xfw7N/z7LJpp0CBSsaaNX997hDECEMQtWKMw62hxsj/5Uv70RQwA20I6
3OTkoc3S5r4tDHGyrE1nRd5a9l2wwsi+aqfml5eEH7MHZrmdMr6n/AHdryS2GlviuAFMcZRBs7dc
cbIBp63cObtXkU37n8UL61eyiQC+cKnB7Rj6ce+PAg191X2EpABIC2KCOUN3sYLupKkv0Jbau8Gx
GQd6/xZo5shFQZFWNkvYU1vXPyKJHHeG0NyCVIe3dArG+cvMCwNyEcsqM0UnOSZfkTtCxPaBwxXO
Y2pq6zAWkX83EOjjKsYmXzr3Hk8x+cNtJHFildXdr7AR42VGhlhY0Y8Rr8m754PoMiHmikTuxnB8
k6zAV64RkXYYzgTJOXy0bT1BfapV80H2F11EQ2aXXiMhbQwyVXz+NvQP6EgEO1odcAfwxQ1rABMH
OlM2OhQa5GPkO3RW7AdwVOiBKSAYjnqDO46n+SAbVXyYjpGuC+O3kdrqqGauuHxyooNwiAw30mSN
nVIzSAHInAnVASmDNUQM6jUOpgkrcPcYSKhLNIjue8fwj3bOwqlCtX/Oey6ExnWaFwFiZ7IMZotS
kybAe9wB9nrWAQqC04q5zG2+kZKESgSV/kZPg4FSdybFykD9PoWIWDE9AwEeJrU3MqAIQdGffUfc
B2V9DSJ08uqR+PJgbRtjs7MktKnOXJyxgQ+GIW4OHTng5YSYCtzukzf1znZGQOC0kb1mg3H1Rtq8
FTkmM0GnRUDyV5TTvIlHHw6LwQ66qYzHJda5i5/IVKnYr1WXecyfZpPcxZQ48VX6ULQoQCgHuoSm
4WYnruASNVj8u2H+CG3zS9l0VFvAA6uYa4vhxurDameYOQq07isarXw7xOdkUMtEPuitjAQxdB0R
Fzm0+g1+8XZLoLncdVx/aR7l96WZl4eSNQEK/2Drjt9iHfL1ddFmUHN6cEaa1D3sVnh9ZJe24e8w
mX/rzHWvwqRcAw7qmil2AUnGpCCdbu96mLol9C/uHgD2ojVeZPMx1UwMYo7eY0E6Z4ccrpmuFumT
m87Gb9xG4lQkxmOZdYd+gkOfm1a/djECW2HjPAR2/cUVUYCBGliLnV2DxTbsv+xcBqwi2EIhv5v7
13GgRUH+an/v5PUBCO56JNcC7kMzr4uqfUuD/slr0GD4DVWuAoMIlR4EaF7+Webkf7LzftMVSqxp
bqy1SrS9hWvm3cuaNKZevhI+Yt1lYQWzlsyUfZsAoCJxm7kO/LMRfAVVMb7n5kfFyh88T9ztdQPo
s8G/sZ/nIWZo6sJ9c1DeuMrrcWtn8ps/Vi96DHEKB930bRwJT5ipGYYJ4gn7Y6xCgdkofrUGEmlS
y8j2rZQd7FA7+rBaf0PKQnGRRbSnznfHF+ETyBfvy+R9YCl5TpEYaUPo9ezlpy5nwxv67f1cIOgn
w30V1BoypaM2jWOoO5Dt/Av2k8EYuS0a6yUNQ+ajujxGoXfUcYMJJZhQmKAbb1z+pVppD9ND9asU
LhoCMqrrokZxi6y7yjDRW5NLOGJBe5RPjMwCJ7KpzyERL6gV7RX2YiKk1cocZjRXYD6ozqin3jbB
Qab+NhyQ9rty/Fl4cXs0ClNfvV5eh45xq5lIfm5hwApvgWQYI/1dS6LNPZFEp64wRC9awQFJeV2b
HSBTznu39A/hLEiYGO1dRG1tNUaFPoiu3tbpUBzRKHwLWoRHLsrDbtC46+XLMFevdq+evVSi6u32
Uebto2IsDtFgZo/1AAQ8ZTl4FGbwHNWDiZRLkbPgDQ+CYbVyPONCbcuribHtq/uhZ5I1ZXKQsYE0
i53diQJ/+V4aDEwWg3fW+Y9T0TyyvG7WY+wc4IxapN+a2S6pmavYwWfCse8Lgg1bosUfuYdZ+C7e
LyaaVefWrC4wdzne5K97oeFHtXClwYetR9P01qJ+8MvxMrKpuWNi1fV0gEVzHRwzI3y5eVcQoKE/
Qun6AEeFNdcsCPFU+TN4cT63BAESuX4bYxgIvLeZySvPvrPIw5hmBLkU3xsdkNE+F2hEgSuGQtvX
1kq2MB0iCkxgzN1i2PkGX0+398LgJXMn9IKAw4pWmdsxDO9km+Ogyowl9oI5IQX+gNaeqNx6ndfI
bZvYfY0CchVrxZiROadUsvQyEWgZVDwb8D6gTSbSemRONYWhLhbLRiPI4Jhg/+2iKyQGxnbCSnaw
xM9zYCOy1IhJ52RLGQ7RdsmFGfdfaW1ZaxmXCDpGE/03I3RldePDGHwNNbDidNYvsN5YFDsj8ROg
d93M/pVrlrHZTPkxNrw3kf5WqfNrnNt7AqvdzUS688aPSsBC9UA6TQJlbE4nArQseZWRPEAlB/qL
3DNo3sqWy7J3+jdZWwMIDHFJrBppflI4l6BAnDeGPzNpA4IthXFoDAmCYgROR9rIphFPlsU42sHq
8Gf/aQoxdWnAmfe1Px1sb3TZ7A4wftrqx6xStg1zFu0HjObQzvpdPTp8Gyx3IZJgdlHT50DgvDXU
wMvl5ySVWHX5JyD5PR3I4C6XfMaS4hY2SpwhKpkhRCmyXRwH/VxlIBYusCTYpBi2w8U3wyuf4Bax
yKOI7WY3ZATrqnDdjjOVvcgqV1y/2TqahscxaKp1KYC4DEGNsyizt7rFtjc7pKJWcgeK7JeRfWsw
t5QSvlPrOQ9zNiUbNVdoaAl7GZxrbcXv+JK6ULKh7ChnTgSRBODU94N4LP0+fp/mdsQaQxRGnyMa
M9nS79pyZJc4jxgF64cU9JiB6ZI64EjqTAphDTQmcvanyiyfgusMIeJ1ID9TeH599nrxIBy8DJkY
AMixiRVh+JQV0t+U7HRdxiGEWw2apazBUoaQsWkvVGPBYPfxk5VEZ7/BDYVEBYKjkMcerh9L2HRj
J0F+UEn3LfT9jTu4IwBFvqCZNcmaBscOyP+MCpv6e4xHqwoRNHrY3XwCWclKitjsT95dWjC6Vnm3
AZDjbyjmLGEJ/l3ftOPewHijtd1chip+H2lMgab/qLLAoG8lL3koro1l3xum86QaYpYrNz+LiDaF
ZVPUUaRqBNOPoogI19U2fRfSHK2cHaBnDv3aIb8B9j33W8l0ZOiV6p36PYs1smGahaxdkX+obhxw
mS0iS022MlfErjVNhYtA1etYjtZu8iEVe7EH3VSOA2ApD7PMAGrcoKzAbg+HWazfO78/w5LPT02B
ZitaGNBocaMEpaHFtsudJlpMOfogj6QZlbQobC33QRUBrqYSkfqUwrWMy+5DxWyeYoS7bS5fW0qw
U0ijD3MswCF8PeMUwMMvP5dnkxEAEgArwPInNl4b0kDIcHtL+Z8vCQ+1RyWCgBrXbaGUjdep795M
G+hfbLxUPZaYvLZfzH2XoSiP27PlVJTosqA8qLSDduk9BZhiX8IcB1WcgV0CIbxtmngb+cWArp48
jzoa0I8PkUTubRlIDfkPSl2fZ9y9m2UJbMtoXYZDsmZrri+DF6M5jj7x4iYrR8Nn8qizKXLW+2l4
niwWSVHgAv02c1AlpoeVpBOwGLI0wKtCj7DLqIxTOV6+NlLCLQr6mBK6+TGL1FmO5bANkzhZ2/az
oK2ziWqmtSosz2HcxbuJivAhYdlVWIgKacWUAx3HMasupiSoZGJ7P0b5fG+H0ynjO1kJf9z6UVzc
O+X4OWoD34BLEabzp+ow+PAooe5QN984DlltLpq0lWOV+HEy7rN2jzMd8VUw15voe5hN31SYZxvo
srD2/T5YAT3KY+Uxy50gip9jHUzsrqiZLnctLOjFNkDYMviY8NKTg2F2fA0CifO8bBp0A4eGhIRq
wFOlzcE7tFgfWvXgkc7UmtBk/PZzsqBNsF/PNwCl2pONxFGlBZaiMP/l6jnduub0MyZEcGCr5qQD
/sKIPbJTD+qKbq6mCbqvbDDqqZXvU1B3Q9WqVV+h8ZfwQzPDGTEHmXQVNalbg3wyXbFLWHGtY8Bx
vLoe1qZvJatZ9BfUAcnBDhMW3z6gd+rnDvUw7vxn21lKN3G5d/r+pBx/1+XKxsIac5/YtQsuKk83
KYQ8GuNGdqSk95yGXQOn+lXNcC6X5ENmXpIcQeSbnX4NCvGa2pQIdUqqI+lwg6RolONZv+vkZ1DZ
8X746rX3rkeQAgnkocOYWE95Af9VaOoiQeJ9xX5uwb5rAKNWtKBIiTVcovFKAD45qAfIbFzqVfHa
TUyy6RmJbeNbWHowkO9VMB/yxNuUdOZYaZUz7PN0QrLNJHEkPAOCaT8hJIzg5ZV4UyvuJ+I9y/cM
UXhdpj9LhEktsN+TA78S57+3n5iuOmqfG/bEh4rl4ptuzl2rhw8RC6xJmYlu4cBaLODnAXiuqM6U
se9x17MXCJ7LoLo6yu7ubcR9Ycsf4EYQYoPIYfMZTITikK62rxSXE8suas66rj5bA6111dobweh1
MJJgp/Cn+imGrB8l+9M12E1xEDVKCK+wY6CFuWIQoFeb2eRaxqK9j5uMpYz1m9wY/KqJerHMkPKB
J9+Vq3ZJ4VmPlqGsR6pzeL4iisGOEu+Erc8r/Pku9DNBHtpIwOM0iHczgWmGGtqM2HLHoIzcUXwv
rGS85PZ1Ch6SvrS/MU/wd6forBNsUlrMipqKb28iSbc0AyWxcfsGVwsA6Yrvtc6owVqdYrcUMJDR
V8a7ljpv/fARqro6zaSAkW+mromnit04xWuJFjs3WhancinSNpyocWXP3sZvifhs2N/dZW3yDT+l
ZfTFazsVl5768LYcw23JNLOJ2whVhwfiXQPJBaz6DOH5UYea9OccLnGRP2nPPw9N+b2X0DO9oKUz
YXcrYq5LtLssiW2cdUIjMenrXN91jgNDjLZ3EeJilu2PLl3QxHrFMvwokHEyMMRUUmfjOkyYW6M6
eG1nNKZT5WxFX4wr18sTMHLLzgBZ5K7MAhZYxYRZviE3Em8+SDD2eiN2AFJaYepae9PFotDT1NoY
JuOeFnsti/lQxCGLVVtQVFaMqQNdsVUvYUYw4R9nHwuCQVqMSinvunb5LWNcpKYdXpwIU9loxnpP
1aBriz3RUeXeW4TkmUc9wwtI5S3Tg0VAZhz0F7PjnnDmhdDZiOAahAWB895XEePKzGzccG0xMC7z
cTst5SabjfpqlkAd6xhDtYxT+QByAdYWvpysrjEy+HWz0jG3oA7cM8EfAMoDsUZvwUggjHPXFL/C
RRfPTnoyvwPoO0/FjAm/fRJKD6dWtv3ByPG20znDVTeTWufwHTvYtqPAd/f5QLeZAm46VFDdB2st
YFQMXioe4n5ApEAdjSmVDVxJ253L7i6fuCyJC9sAUWM3BnoO4Ia801P6VJeIzZ0ufLW7T2vRVt8E
NsRD3oJKyMRKBrKfXBYr9MjxCsiGKIqlp18mySFxc6J/U+vXrHHPRc6i/VmYGtC67hqamgeyUcWh
aGPgooa3RRGFv6Q125c8sPMt0l+bhjTXC5Rj+zggEIimMDuazbTOSIljBumTbZ438UEEPRpnNMoz
cDKs2hTnpvjNTZ6lZc0HVYdPDkSj7U3CUTb1Kg87ey/8CeQdEZSrm5iCmeDiznANAz87eo5N1GQA
N4Q77EzpmeJKX790A1LuQffWPja7taB2KT2gS2FIAfyuAy59bEHek+4ZHW7/ndCT1CR5SNjJ89ii
v6Z3464LIHJ3f+RUcNQB9Qz9E8XuBsQu+mDDxr1rDqG5Jit+xLJOTQ8lyhxieRfqqsIatxSLAJ3K
VdP41cqEZ3fXFXyrHskiK88KKIkvovqIBC+Aq1DvVIROx0x+1H61H0duDs8AIJfHCXYt3TWbIPg5
dFijND1wD3zJmCYUJruUZHouxK4onhTzMBrtRTRSLboaQ5aflVnYG7J08RYMbrCe/SHdRKH+Pg/E
nja9fJlN5d8VBWqNldVG7k6Kaq/ioth0s/FBppqivVJevUzgEbR6ueG2PSPsQrUe2x/lHJhH+kQc
mrE6JPDe6phMXzdiDRPYkBNDN2PhJfy1Zz8hbvc3qQtggWbhnwOU+SM33LQDJ6OPY5a8e6V4jj2i
b7zkNGrq2iqajmlibSdR0p9z8FZzauMk0wXs5ussPx0/wtW6SILywN05AmxCDW0is+zfkTEETLPg
/7MgtFZujoUPTVJKDawh2pfUB5aZGQvJMOs3mvhGsATIstBCvDm2BZGCQS6QQ3lIqbsfwyz0Ea75
a4JHCIWBi7qiJrVoZWLtfeW27W5C0EQr0grhP0WYvuy+/mSL+82fLNyGhTwzASZEhil9rBZjiV+l
7rbpmyekUeMmKeRTwHZAsCOBKL+jOE/8ZElVU2s8kXXXbAVlxhaAvfWMwPdtjt2KpBfj3evAfKgk
RE+Uf96UQZLVxx8tk6aIunPT4MrGgcWT/hTZorbr52xJarqAWo4gImxLBcgsYZtJEbPB+Vddomhh
oIfltKLL7B5LutEB31s521vQcM1WMUXT3rLWRkApsxai3bYOqpHlJrdCqiGjTfR3bcYnww0fHX73
5nZZ3lRNt8PcVrToQ4Ip0BX2xlU2CDepiJvIL5sCs5J+y62A1JWJ+qR0MeQ1WbTVIg65A8GXhcrc
jR3BFQooAA0bAOa8TS3/27bC6N0sV4oZmunJhaK/NlNq45M3LrOD/h5bTnc0mohfIdCQ3ig5N47Y
GDYXMbNdaarwHT3FOfTSZO8wJnlD8ZTbvN+KyLigcwXhsh6iX4D7mefalDWGQ9N59Irt4FFUS21j
3zfL1Z26x78ssz6O3L2t2ex7NH+IcKdgFoW7BilNpZ3iQGjRmsIcVvoQ2GQTo5w7Jgudp1XTTwrk
zPuipMXIhH67AbEQqTvDJsLWNyhWJ5FLCNgyyNnZs7LUBklI3hE/YQlFhhrpIdTEnoaMhmow5BFU
9K3sJqy9dcft5lYkB8uMPer/1wpqgIjojf/PAur/lX922f+QT/95x7+hi3bwrwCTDSsR6Ziu5yOR
/qOetqT9L9c1UUbbwoZR76GQ/oe5KK1/OS6pLiirfeEISwBC/Ie5KHiKSi7POo50wXC6/y/iaUf+
T+308v+xbAudtmdBfTT9/0Qu+iiEGfNN9xeo/d/tpEnWmgXsC5XjK2+t+TNhFM2sPv1JG8Gm5mE5
1zbtWHIhLt5VLdI6wFnXKB6ANcNO3gRCVM/4VLqrSpbkt7x+vh2Q/YiVypErxZGun6Omds9s8x+l
tAgX7KlbLai6AdoZ78BtoI/KZQ9CUQu5FnatLZLi6ExRL8Shc/57kPUAyAZ4OgmZCc25jiDJ9d+n
bz/dXnP7aRikcR8S9bn8ktvp0g7fWlmorRsZI3KkxnrPpfUgmlb9gj5+0pZS33U7lethEt5DHmX5
MTOdYhdRMHp26RywurcHOIolQONFcEaoQXN28dbtwyp8/Xvqdv52+HuuIZGkY6lKp5w3GYnX3Y/q
ajiVx4DPgHFiBTQBx4im0+0hV1q+D9rifzvvU8aD61BTJbm9+nb487iaMp67/aLEHw9tPtLvvr1e
/HlXWU4HulBsXltE6m3VdddopP7kaiNeFcyNJ2NQKGro5xWnTEf06v/zxzApipMLmfYABUhCzyh9
KoplMZ1vPxGpyw4DrXpKXEqGrpEn+oZ8klL0pGamCIrarG2+E/WA8WoY8KkGkf+OrCgqiFIPwjra
TfRaZaCmh3haMjS0JGLdIrSwROV88lPlvll2RcxUTeao7ZV7qL3R9vYydq/XCqX7k0y98b+9vYkG
aCeE3OxqqsmSodZCneM3j38ekmvvPnghbZIC1vvOK1nZQpi6eJ4dcoNQyRimxlg3AFUv0qqCi1gO
SGdOsbLc09/zKi7Do7Sj6+3U7UBCXnAhtWlYJ8X4z++IA3gQVTQV265MR/QZHAZTDDTLUGQZE9fX
fzxxe8nfc12CP4600WpTy1SeOgfZntU1326P1OySynv78T8fx0bOUyrvAc/kBWI6RfbX31eWLRv5
tRhsefp7MgEkHxJYeDf0Sf90O5g5dVJpyIeiVMRu1lZPwEayRMCkPwere9BmXHw6dYIhuQ6iV4Km
nHVSSfti1zRCvMkqTmE61ieZRNNOVIE6ESxijK9xr8KWhElEnnEHG81otLWfEJE9/jnkJZKA3Dr+
t1PLk4aPAlRkUbD5+0TCNuHxpz1N8T/vXV5YpB31LHiFq9QG8s8qjMWpFbwM/EFPt4Nr8z0rKpWE
3v37XBLC9khRVRZq6p9adk/3pm/8eVOYpNFBkr56pyvbvQ+oSd1nxe72IEkxdPw5/+fHWHfuvQ5Y
EUfkz/x5ZlzexqIBC70bh9NGO5Br2s6MH3wdFSa9z3PK7unMRil+6JfzxBFzPvRZG5X0xnd/Xqfm
8J/ni8786bBA0kPc74zeNZEj5/pJAnjm5z+H0a4huehlp5JZf87NktExC9v7ajk1RUV538vs/e+b
aAuI1X/8UvJ7lldX0XBpIsvha4zLRyrmm9m01RmJc/n451Smum06gta4PcytrnwMtF38fe3f8whm
um1hGHSJuKePxYwCa3aH8DymdrCKJ1H88Ku1YeToXXqg+wYtqLOvCR4ZxT+zwv/9BTBPKtTj/0XY
eS63jWzt+lbODaAKsQGcnyTFIFIklSX/QdmWBzlnXP33oOlt2prZs6tcXZ0Aygzo7rXesPhtP/BT
6Pj/4aR5zsOsmRlH6udF1lVdTgnYBmvCMg398yKb10LLm3qyfgjXbtFJMNXDYFTaQbfcTqxtgoeb
Mm2eFV1TwQSYRXwDbDHfFPO72DoKcHTdOvktH5TWWflOHTMTQB6Dsi/wNQAEQxbcYiNp4acW7VKz
ip1dFkXfkskKYCIjYD75X2Odb2jSgXsoxmwtW7Lou11CJOvp0igwKwum8NwEPYJRDQdG1XVbPCa5
uEixEcuyqtrJpoqndS1QCLPB/52SZHaEnkblpkjU6HVKyjOh8uhDU0PCmK32nIvQYM8Z2+tRcw5E
ZcjdA+g9h5Fpw7IHG+nVnXYHhr24wdQme9YyHHsCNJc3Y4JOSdTqKJrhg4i2RGc+KC0F6cIOUKbt
7QiBzM0uQYeZNNPcktMcaNTkOnnpsbbNh8u0XasBkAvA0Z9BCpubYTasdZvQfrZs9QQapPvm+TGC
/7o7nSdcoPat63srJx3yb94RnYH2RktrezUBohiAs4vjv39pdJ3t32+sNpOvgu1qlm1CrIMs52qf
xLDtSB9SYLz+R2+r2irpqvihw3P8Hg36ONK7eFl2nK05o52FM6br0UMa0YgG4D9FinodxzhyF9Gw
N0o0ipXJ9PY8T5Q9e1EE3VJF41TTefvrgKzJPjlPNj/1Xa/9NPBPk6997DA5jw42AXA9uylQkr8r
zFjZaZZDbqMzuzPelc4yMBXzbbTbR9fozb+IdS+K2vC/E4PQQGz54KT6IAbnYNfGLfEZJ4XLTztg
i4BE1dx7qcpe0p+I7QXh4TJ9nij7Xb0fcIlpk0MfiWhb6mq9Kzzc9dwI2VCS+e6bkzenUcu9H6GS
bQC9FLvUBYWrub16TPQWfcCoq1FwTGmCLUS1ca4OSXmKChHj88I82TV6Ir+xUjDRfOVTlgbr21DG
LggzfmtTngYglzvjxovUGCsGCrVoVPrYFVRmHt8bYDvuHTNAsC+0S3S06JPzSCwp29RB/Uo2ZdGT
rr1to/Ht2mUOXXpnT8bO4C0n/9TrW14lAvAZG88xsruYXIq9LMC3YRSa4EmUzVuH64Csyb46hKf/
j8NtFeuLQQ8U/MX+c0NZa3QfXR9RG18nSE0H4fo/zGSAE+K01otNXgJzv/BJI2/9GIz5TRpZykOh
KvmhcA0f2Y5A+yZsc+v5jv5qw/1ZB52f7Ho/UB9ZXL7LCXqc/CDkUD8CFil3JqDkdaEYymvVOhuz
6LVvrodWi6G7/UnEwD5ZfQCQzgPJxs/ijT/pKSKwBspM3uTfxSNqo6PQiV2BC9j1te6TRm+Dx9Jr
zvgxqHelKYJHAs7uFltg7MPmQVl0SnUeK029k63rjJJYKsEQrvp1DzkDRp13uUcTIcjY6wToSq9E
t8qZ40uXqow3KYZD72/V4TyRfNzY4FOAWbTKi9cF04pjHIyCwFFeVMMACuKwGshRUQ0o4jrKYxBn
CuKT7caaZ3XQeDb/67H151PLVlnoLNPFQ8DSXAjD+p9cXC8A+KDESfYjRub3nOsdQjak5pDCwlg9
rkb8d45aSBiZzE53iBpbf3aQ4b9tIuWADx6C/aExqCQu8PiQq5sTJ8ZtPQYJkVeci9dRAz9lsmG3
4ovSX9jd34f/7//I/2Gpnk/jvz90+fMNwzJNpJw1h4euM6/kv1GJxyQt3UkM3ofSR3clSvwvA/p8
beIYbzVg1h14DCKYhgHzVOXE2nUlBwoOzE9lnhL1Lcw3wzHCbZiTA5ZNOKIfiVFDpHEU4lpQ0y5X
F5m9NpsAfd/53iWpuFq9M0McPPov4UAk0U+Leq/iLFDghkH10m7sn7XYKot0bcEI2gNZU27yMetW
0Caj7hS4RHcsovxRi/WTZ7a72LFg1g2An/ZhYmPuOxfRUEMkkdU+ckpIHDrpthRMhFz9TM+/CZvG
eTNhWK0HPR+giRTVI7+hDzmh4te9sFXFeZimxN55eYXO1uDW74lFsjp046/41cdruFLGjTU1UKBd
lehija0Nyenfm+aIZGpkKI8pob27SAshSsw1WQSE2Rd4WrTrTwPh5Ke3//7tnanxnz9+zryGyspj
2MKV4799/JoBLcUdIkGA3anE0QpBH3SiIqejnhCfGB8wj6fAwWEVhDq6jHNTDiRKQ4JLjJdpPpgn
NIhmlaQeE1YNBa0FTirOPVr73n1cBS6ipCkmFI53b069dz9qRbyxfAz4uiS3o6WK//kyJty4kVfI
iZPvv/J8tfbyCtkvgE5zV9mR+SYit9xVtuQV8q6pBrXxepdgrHBLsjC9kPPwHbwtSTgYRmndQueN
TQBTc3UuZE0WPYmD216w/wejSbWNgNtXhrVt4zhb//unoOl//xgIfJmkPkziGQbhsz9/hXoIFLYI
Lf0jKTCXCb0yPqVV8gCiObm1Cz8+yaIbtfgE3wtJzgLYleyTc2WtamzjpidovPw0MJR9s+uA53zq
HzEsPRb946fueH513Y8OTQ6l+np/OQ27WmOhJway/L/+rEvNAKJftw1Mtj8HavxHt3oz6wD8OZDV
fnxHmuK3C64vpmh4UGfIpMqLZH9oIj4dOCSi06zs2PrDaoebCGnm0v5clRM88k3J4nP1t8sCIy+1
5d9uNt8cUyhlJQoFrdxqsO+Emjh3smbjpGi2w50VtY/h4D8aCKQfypwUqtO3+doKGgjzeh44Bzki
CEMeZHMkPrVu4CEv4mj2bFCC/rnWtdfJrf0HIlDD0YboDbZ2Ut+TFOFbDcLhYfKd7KlI9L3s5zAd
rYFYF9s0CLV3XTyMele9CaJUAIwruEPz1f9wVw1u8+rfv7i6+Pvy4WqGjtmvpbOG8Dz784sb5bkW
952efhD04BMW3gDhodWdu7iv1g1aAXvZyiM9UFeBjkogEVdUAOcpv4300XbwkvLSBQEyVFem7iDF
58LQv04eJt+9zKkLTFtHzC2bwGs3as9zS4/BUmhDc9Sgut27wmH/g4qXa2fuvezKmqy+JcsVgd2E
1KfPRTGJap1GIJpkn5wXNw4AaSHajezrgftivQDPt8oQytN6ay9r10L2iQDUKo9oH0Ib82wdSf9L
9Z+u+22YtNu4VYDcTqFnfr7/f32566uXNUviKPBv+/tf5jaNfZvwHoHgGGZz9UzBXJsavMSXLraU
zad+HCF/zpBzAQ1UCzc3560JceTr9Z/m9aZf4EmOJ+angTwvPcxm57uSvWlXDn8t5he/OuUdBSGy
rUscLWgtc+/FvbknRBXtJ3fv17h74iVIvxx0hhgLsRSE62Xe9Qqib/eeB6Dl2nW9TN4zMDeh90h0
l2wZf8uNCl3updGtd2MOfceDQFwuM78KoAmgtYISMQHTPQ9+clMJp/zijM60SsaKE0Zb2oegRuid
9J54dwnUyGO/SIJioQRq8ojgRLwFbdBsM/wI+6T0Tro3bQvHLl7gxvinImnekWkoXyI/Lg5tCaJZ
NtswsHdpjBLjZS6mdpsKUsgNDIjypa8grR7SMJ9F4tv+bAxRtRtVMW0KC9Zon89ejXZif6juO9Sf
moi6RkpCCacHp5wcgDpOS9zZmFf0dnooTBsR0ahStrLPgr1/HkPncoHsItjfrrOgbFe+DzVV3snz
DcyA8+BOzuiGnP8gIS5y6yWYUzciSjyiqLe6PPEGa+gWeMS321ErOcrzpJSFHL0+Ga8DMWuLpROX
vnb18ibXB+r1la59crb26/beForXvG7708Q63rhYCsp1/dKeR0bNIqeheXfXruvy/0+7ATnvujn4
dLvrtbwFCFHKtqn1wf/YLBioD/25ZbMM4ViaZQDYs9m7f3rkKpqv2HlioytrKHtR5YiiFmHcbePU
KRaXthsGwbmGLwIhssm3l06nBCQN5vrGRkPRQTfXCM6TOoHGgSqzkpc0seYtK1ygl5ydI+wl09nA
BB9kQxHRSfbJAnK52NShigD+PGDNhV2BPe6QvBz7/xFONObdz1XuyLRVi8OVmP+hrUVmcV6Eftuk
oltSV24U19/NygdGHxaAdj193ZbRj6FyyeBbZV0cLlXffW0KxUbgyFO/+4r3lLNuvWiBod54g+Xu
a9eu79jSg3Opcn1VIYGxBzWPNmUturtpMNwnYHxoz6jOW4ZsJ/B8U+A4Gbhvjdl+LbxanJPcT+4B
yr0T1r//9xV1zoF+/r9qlmvaDttBVfubI5zmxo4+oAD0Xcxg0yoaxAPgi8UEvwX/A1rIQembjMjF
MlFgOi1Tkd/7Gh+tHE37GVOrpxVkXNtcxyWuBLE3efthLD3MYakVRn8C7Eogam6R8UT6VFZlMROp
xTSqt70/S2yQlkPupKv2Tdyomy5vmlOA5tDKJgrx5ARQulv86RdtlSGIUTsKr2uFPmhYCiKpCpAV
arJvMvVo19re5tp1nSbnYpjtox0/X6FU873CsDv6Y1g+s+3EzdsJM6SPSuWlGVN1ie1ajWAoTdPQ
XhWo6CfZUvVVOUzNizuoxrktp3t2oNH23z8m7XMame+kyxeSDZHKbl7XPgcrPUVThwK9n2+hYhWb
NlO+GEmX3cvCswZIfkl05s90CevA77kLQQdC3cruQyvKkNTx01NspUtXKZGCx+BLnEM0PsMuxK64
/Wr1CljA+YYg+RGHNFtSCWZ1vL6GFfKZOmwx5f1kvxJWz/A4cB/RUUMp/JaP33P3rWdp+zxqpnXi
AUVKIlghYd+B5gYplia5+ZeDY3GWCOer3gsoyJbrP47R1Kw7XKr3aowfdFdVzsoU+fGaDjInMI+t
oWHKcE0RVeDlXcuAK0WKaHQz2KRa+Y8XhW2jJsuQC4AXGqT9SDMpDsSk+VWaIEGzpBjj31/BUspz
aPX9soDa9oA0SXuHBMkxjNXmQXbxo8DWJzDiG9nUOjdfE0bxhxyKlC0Opod9blzk594I3fvBcB57
flVvFWTmdTuw3mdeK97KoL3rsDF/HNIggSiPSm4x93cpBBdzdJJd5mE5issnHFuMmvYmNsigWRQI
KP8pAlX8bFbN8OzFHTF29HY6iFO/Ct0zjT24f7eEfVObu8RKVrJPThmb1ED8GemsWCVWUEV5+6p/
r+zOeFWbcrxLS5XE9dxUlGIAfTSKtahC47ViS7Dou8w//rwm90vzQfMDsUEWqTw6BoTlhP/G91rc
TWqhfglTEKdC6Q5d1eaP6MTAjo0QKRihMIK1N2/tvhmfAT9sU3IuXwyyLzeKEae7vA3DtwgYgpyf
BprNr7Mw2VJyuWsB5lLM9wx3ri2B3PYCqvmvgStN09XPKyG/OtuSayDQZeeShfptXbD8vqjStsq/
OTVnOKNwxAnfXHEqJ8w4mlRFbXpu9m1RkUxU9W2FNs3hOi9win7vJd6h7I1m7xD8wfp20Db+2Lqv
HXT2qNOnr5GLB1GvOv7BzL3x1hiznQ8K8pxZggUpExALw/osuxrAZptuRnFf++SABS4atmB353lc
iZgcsvdprq0tVecwmBrALkgX9HstQJbe6sCRyKbvQ0BkTR/hR8iq7BVi1lv6bYKsFgU5nygacJXm
Rs1cXGbPV7sIzi4iLxb7zgTdbCpe8WgOQQjvxWHnADf/wa9EA6HXxgwnskeUnPLgIAuPiYexAN1H
IgP/q3lA9smaM4/+1z4j7uO9J56us+RUcmTj0lE7dxUUtUoKEt0N9IxV9AISG8V54ek7az6eefPh
TRTNuvY0ICpz12gn+UlJp5Uxt2RX3eHRRWIigc7uRUia9Cz7HESNvB7fS3Sstyb48nVbCLBvYYBd
kIeuURKjfhTAnJPT+GCsRebE4bHPPOMBgYIH2Q8apr+poHHtZFPnTBdN6bsFZxUAE1zsPN5H1mwD
MwbBUzMXHa41oHseLz1BauBwP2BJKSrrFGdpsQ+sZq8PbcVHQKGYfDZJ0Ee3kyaqRygFAHUjaNdy
NJgwNIZcUGDvpVmrMfLDIzCV6rYeknzTZDFq6JMKHcoR3jdEjJZhY3o/hChfSUlXr33dW6D/uKgE
soctnYjWiR/Cm9SrmKOhrNoZp8RLoZCHX8oqQGxvU0QYtRHDLo2VbpkOWSh365tNrG4Q/0K6RUm3
MreTdWQcLXBOG5n4UdMMcZ54vHVA5byyiYA5MrkJFCTsXQnhHrM5dOF7mXUTN8qwMicnQo1vss+B
2bgHDWalbJVIpp1lzUETyVVzNOiSkKyEM6xjdfSmhXzmOuHYbRs9fJfPXSvzMGeSA7I9o9OnsdD3
n57PoWU89C1SDWkE17BTU+8mcPP+3s6jfOVXevicuCR6mzgN3k2I1jYg3u+oIN12DtreC7e/R9Kg
W7YxDdF03lEWTinSQwSFT7U7C3emeUBRLO+Ii/hbOBkks+WA0rr6sSi7jZshV+SNE4WTaigj0HSQ
zWvBNtCualFvS7s4X+bNXZdR2ebnoV4ukfP4ip3lrYY6OYVVAh08iEzIrmr3KAvItS6wL9SpyEB5
+EGuehFXgDSZ4OdBfldo3bNs4d7ZPZZV9M1KsIzTDIKehWN5J1m4ZVSvHGAoN9e+VsTKqffctZ/W
AsLrf+basT2fWrsfvBLqcmrJmZNneYplpKWtZaecrGZdtKui7BjbebMDCJK8jYaLIFRK7oug8rlt
o2+yOwrNGIZY065ls+OLvoh4mJ1E5jlPbqOsZH/j2PktWfR4pWtO8hYPgbYcY8SSHM3noCty7Uuu
4OGW41F/yBApP0MnAFKmudVXDy4ElLLAvwf7BGwB1i9/b9fDpIDHN3hIRMki1nHcXFzbgzJlS78v
4TfMc1I57EdFC5lOb/YaBOldm+gYiUdKdrZdBf44BKMP1LbtoRm+k+MdlqYXtqcc7iGZ1ZY1DCWZ
F4TB7uXMUFdfot51ni3cmddK4iW3bqB+upfvmOgNieKMpZu276HpA3Sdq+YQG+VCVgcUboqi9Xeq
6Wh70X1vbT6Z2p31RXxRPpcpahAiwc2549D4rHphc9OzgqzZtlbPmFbzRga1diNHXYDHmwkVw5Uc
tR0EAGqRIVA6T65THmmmhlSpbGLCnB3ajn2KbGZ8YHZiigcfdShCc13ww3VBZ3k9lHEgzAdyIfaX
yIOMGGpO9jjVsAAtT/P4bXQQEpzA3/baEiNQLYntYzkWKO25uf5kZo22QLp//Fo36r6tDOVLrJs7
UmL+k6gD5zwZI1JVKkTPXInfPVGnd7oSBU9wEbobC5D3Ms/MbEcKdtznFivMmB5koZHvu9Rks9Xs
9ACZ/Oeo7FM8uKiahYDH1PjjWkOeVwXeuZcFke9mbwYRqa7GESS0UkfZKHgebA0CBidZ5G4a7rqs
+XrtkrVJQfd+Fhrcon/arELTGL+kunsCiBM/NXZY7mW/P/dHqnJS4hE5scrY90B2VpUfe6D0g/xI
QDk/ypqKbNkRZuDP0XFuyj456iZAYXqvmpBcgxakI0x/NMRQ31WkvJYK0PxvHfp1UyHS99FvYS3p
aQcfrtQfC8P/qk/sgIGLbmErVcd8jCrcIKnpxPtWHLLFklgZn5Pi0ClHUBklnedDeZPN64C8eKwt
uDX2mG3kgOy73MHSYdSwRduYMPxcljEQuuEJfB056xI1Hdkca7+/ND1C9RBNikNfDd5tPlXjvil6
mOFoDp2nouuJQKv86RyXF6Id2nPd2NEq1kL8o8LIeM4cqyQmiZpv9WdTqUS/9kbCeulXz8n5Epep
8aTqefjeGSYuPBmIYrNJxHooG3OfJ2q9d1uc1hNHLe6BaxjIpAkC4FjDb/jlJqfONV+yMFN3xtyS
XWhiJicUAKKlaKNqnVmkwnlbGE6DuLxxtPmNrco7pxBw2/tu2jTCVtdAmtv3IE2AkwloiGFnHwoV
eU89LTtYdomyGNpwuAt1MT02unnnpk77rmd5uh5CHfDIfDn4HQz2sui+VKKNTNxLdohM1ssC+Qao
J79oI7nM8F/nmIkXrDILJxwFwTTdjNZd0jWvCb/PfQrcaumZAd5ORl+s8Zp0LqN8lBhWlb3N1pNR
NcNiykidJ1iM3jkrwfVFo3qXq4jjkUj3zqRlZ29V8tdzS3bJIsvex0EYJxOg4HlSXAy8EvesQghb
lXqa77yyrl90dLIXTVrZe9lM9OFrM/bWUbYyT8copYweZAuhId8e2kc1FeEyKsuVgXrmoR57cZhz
dBAh56psywK2urcoK/wKrxPlwKdma2Mp7dXFb/e73uTT3H+6Z1OSA1V7mHMqaDtkDnx4HBWEqpDA
SoyV52yFa0bpjRq/jqIVH03Hz8o0Qqw8y/pUhonyXrvwzifD8B/6+dva9eqIKFdB5B3bmLU2qvHW
Q/tiO2DavbcK0vEVT5EvvhWdKl8pnmQ/VPSf/ZmWnCy2Qw9697VJw+BcDoTdYEDhtWaVRzsa/BfL
q9msZ5zB6hEKTEX8QU5QRDI//c3hBFlUO4gJdr8Z+vW3DEb0ADbtC0JT2EdGDtyYIOnRioqiy72d
KPrwEUp4HPzawHzPxp6M7/j7hKuuvLeB/iBys1NBMtK0j4UBqDqb/6oeU8oAgbkFqU2UEdCr2UsU
uCwk/ltCxWXtOvBp3qemnFyGEFAcMfir661k7dP9rq+hs6EHmTdhjSXUeG3l47Cty7F5dyro7238
pRYGENiEjynSnPgLQZ5l59kjsVBjAsNRlsg7MC3NmwNyh/0T4ufhLQwf1LWbsdoPvY11mBrX+2uz
m/tinN7Z4MxV2b5M/HXJta9AsAWTsMpDDuXvk4OmwunGQgtJy/F2jg2+BbqLIWsdfQ8KK7sz51Y1
oisb99a0RcHUWCghS1awyBssP2VAibfHWlkI0P0WckJWZF+GIrgEmRyXyFtUh6+XCNL1gks7Uvx9
PU9WJ4yD+EkHt0qnLsnwIcMQ6tPP2tyn4Jb+l2kUS0AQ7sEQNseSuZDNa5H7AN8b7ce159MsbLWt
JcqmPTC3dlFUOcaRMzZuBEsEnK9pb2VTaxQsbUckGFDmzZ7QB8jAXSnvUU94vzRmdao80e4U1AxW
Su5m7wk84gCq78c42C+G8PuXzBfWjVnV+j5KbfUO+U11VWMqgBRdqtzq6FXt4MEj42ggkCTM7mcx
mKaz6Dm1bISW+Gc50Cg91OJ2LRtjZHqocUB7XhO0u62Rt8pmcWbDV+MfWnNbBG7yVxcGP0LVIbul
xJwKEEK5C0jG3VZTn8Jw7IsHoIkB1GMz/5YgxiAvYo90bgpXvKk1xn1uZo2nVgAkNwZkLcJqHSDP
tQqUqflWdmuJeA5Lx0bfvAyPYkb1adByxnzK71Ex6Re6menfmkk5BU3sPWtNaG4s1WT/GmvVs+l4
D3Umii+DbT1Papo/2HGXPai2w0ahNJKNbMoBpaq3KZyMo+xS7JTsPYnAxnjltAzuQSs+tLhGpd2D
7GLXzdpwIWqqUzydOBoOyygcsu9mjoVMXH6kXUmS2tXie7R0S/Spw3rjkjB/CpooXMgp9Sg2BsTL
d6gcYuWXtndAIMk59Cx3q7abmnerS7fydQmI80Vlj/pQWJW4qTOvPw5i+lnkwLv2qQ8l9le/6wwR
waQIhH/JsQkO4H8mX+eMPemCfMTMr42t+xDS4AYNr+CFrd7srhWk6F7MTad2IOXyn5DNScNlIvKS
6VY2rRjpna5W3T3BtODFasA3lBoCUHI0bLw3AtL2kUdp+MIx+FigZ3S+3IhEu5/iKi4v1LBY83r0
UdsRo3i5eKeksHrEqRZy0ZZ9bR+RNa3E3bVL9gOS60uiyY3wdxz4oubBrFr8zGL9q9Z0wEfLMSl3
eTJ9Bzg8bVu1Tk95yQ+lzI3yBSYw1rJx7X6MJJn1MQe0Uhr1sSWS/CXMrGyJOGX74HnzQRAp84Pw
+mzvErzYFFrW3BNVV5cqgNNVMjlo2nojWJ4SrHXhWtGDLNw22aGskx4vLaT/j5VQdmJK4ssER7Gm
DTok7dJuZj8N/Vax4uFOFp7ewKWW1dF96xAvmWrfe8k9O9j3NaQyM57cl1Af8ULN7GCtz0239+wl
Xy93J0fhqX4Umekc5aUWGkWtSriMwEfxYCTWZRJySmhWGTgpy2tyXyTbLM1glDb+jWeyNZl6szr0
+ehq67Gwy5uBpxPyKbWjcSoM64Ma5bDS5FDu5tpCzjfkR5COhbbykxQNTzZCJ611OjzR0nvZyi2/
Of3Zr+r9aLH3Yy6qqL2cawR6fZkGZvW3e8h+2TWEY38gVPUMDfxGHobIYqGo0pJDt/U0fB0mDBbk
4Ukd9BsMVaqdO/f/OV/2d1WeP1U+Rw4BCbtFNWsva3oKvFxP4OooMcHyYVTQoS4nHky/Np2WSXJj
6su97HKwJjnLr2zl3TZk+HZlUSoV6ZX+9b9u7+SA3lg/iloL2Bf9sZ+8bgXbGJmmzmoxLBNvBE36
dyLg2H9a6AbZczNAIYT4KBuhJNLv/JpUj+w3UDtaqtXE2oZNwFPHPr/ivOHrxrMSpCEkNxN2Saoq
77GufKm8zro3XCM+hi7O1bJfOGzkOJoXBLTc7kbPO4H3iuvd8tUj0P2Lt1FrdrJM4rHZSqAr+w3l
7Okl33KIHpL7UURqtZ56fVjJvtS29JspalHNKrtZwUI/V0NlPUaJXawstyo3vL2Q5h1T3ZfCiJH0
UMxHOeXXBQNwTo7KKC+arpo+DXp9M+l2eK/PrbjimZin0RO2KtOiru1bjDAI22XN4B1TO/WgGaXn
wYJyDc7hNkuSZt/h58r+obkbZzieLPT54BVb9pvXd/VOdkXzAS2YC0FQawniMyZBQwoPvVP0ixQf
gn+WtxpOtcPdpSljhWZc3IWFwOFyjhxWk84D1XFKOGDehk2Q9ygLIJ2vxiBKaAWu9zjFGsJ0pmHf
VHOz9dixmIXyxYwb5OL9olizuxrPcm4euu4ymlrlcjcjnOPONtJqpFmVR4Ql9MfpO9p7uBYrY64u
hBl2t0PTozxRuWJnRi8Z+Jy/VA+uims1b35Q+Cs7Ex8iRD1ej1KO12GMMWpniqOqRfU9rjXVvRa0
l64s6ziPzzOaobGPclBOm7scD31bZyy2nPGA0EEHdg42QpLVKtTCR7VS8y0bmglw3Qz0kMOXmaU2
TQiDYyb425VykuX7H3HfImBPWO2hqo371DTHtwmrwg3ho24tm/AFviQ8vM51OF1maQ0xNacBdh5y
UJwL9jR8GScURa59mZ8FOzKkJTTGxsTYNZkWnQq2d4jYlvaIFHvIrYM8pimLKYfDDj4EkfC8YCss
O7VEQdtaVmMwOGIpq/LKZk1+s9g2tSiRgunqB78M4N+advfhY9Namnr3TUW4dcnxuT41Xtvf+hrL
k9cLoIWd8oXURPehRzoSDtp9mkCcT/209TdtZ5FCD8n2O1mFSXVmsqFCfvZs9Co6zlVmPHcwGNLE
Us9WphrPA614bsmxHsaNHFPnmfNYUcXaZezv18kxbcZA/7rOdBGU64IYtUOklpfGkJFRG712B8q8
37AMFI+5gVJyPsOZhIIJNzFBbDVu2jQ0v/XgohCdTXXkg9Hc72MkqjTwMF9K9mbFZHzDUYmPXCWW
0XVhfARmirftPKBhkCM0jkJVz4+mqgMDgYGGL2hpsxTO906i/jTg5/ASaIRN9F7Lt1oTKwdATDGb
XtO6jcrUuq2T7mdtEPnWwwBgi3bcDPyZp1xHZe16WWAWKnwyrNzZri+G0hBvvq2PmyKOh83gJt7b
kGqoCZrpV5ap5kbXUgRfeDw/8TadBQ8+9OA9xGCjqXvyqgBwWoyKpzsq3ZMSxbhSB3W2lKOdWsNH
JBxhZLaHBA0SRH1rxA8W9NonePIEglVz2l/vVNvg1fP5xsxHes+o9pUXt4fURbMFlTtUfWWztvnw
56JzBPoXsnqZOHfGSvSi8U3ayP5rUU7IgOoz1b6oXnjs139Vc8wBZsMHW95u0SGz+FTMyolW0BaH
egjVvRlG0bJQhmNc2cN9Z6fj/ZAgTIuE7Z3skoWFVA6CG+1JtohgD/eXUXlBULFD6NRmeb1H5fL4
TspZP4fbyiI0nXHvBtWLbKU8So5a0QMSmqnAANTtfTfThZu5uDZTxX8N1Sbc+JJRLAfA9avN2pzZ
w7ItizpGG6iNyqW8wee7/taOEKgoddOBkG6lWw0Q8UqzFfXF1IFhiEbD4shvtBdceZD8dAfrtpy0
ZDfOwXVfB6kUZGG+ThBUew5sd9okLbpNgciS5ygr9R2qvvVy7NXkubPi4CAyAwUY2QxgKelu/ixb
JeK+a7esmuXkxuW+ioxyL2vXQgkdUiSyHZHLci4zayyr9lHT4NZUtNqNUNonz7XQ5vab/jmso/oW
dzG8vudmJKxkn+mZtSjVdHjOgxGgkGnCB51H7QEB+27AdjcRVv/ch451h6TE92xuZYQ7jlGERsrc
asoEbdawOMsLY98zzmie7OVYYoaoZ9rKWo7lRWE/eD5KA/N1bsaK12SzRUT/PCDT/4w8WO1H4YgI
zDazU/NJzsvGdhGhFvcoX9vuEViOkPoNWlSMjVZkz14/7jDgsM+wBfLnKSA+mbv1UY45ETBgPRri
gxzkZ54u/4+z81pyXFfW9BMxgg40typ5WypffcNoS+89n34+Qr1aa/fZc2JibhhEAqCkKokEMn+T
ulW0l70KpnlLkxX1VjbzjjxBNgzq2sRHxaoK55DhWHwq/vMwjstO7bWjDCOIXpChNqffwyINvR4k
HJatH+rofM1T1UhhzNRM0zbRq+vvppwo++XsqI3UtRcgDERGxt0XVq/uWQ6Qc+KRDaRHJMbRaJ3h
QaGYvmw8A+UaGezLyputpudBTgiSWp1ILvb6dLofpsFXUaoyk70j9J02t2SnjMcj+W944G616Scz
WMggpgWAYu+DyJ+Hq7pC/p1F3q+uAN1GyRekbq/hVDRYyVEeAh9geHfDPsqj0zbprSsts6dwtGc9
jj9j5KmiROnR5o+d2+NwiW1Ek/TQL/alGdVvYcnTfXCFTz6GZqWXT1OsRo+yZbbJcjK68ZnVC1uN
HMuFEqmGCv1cT6dAHk6KMd+xzCsagON6DFN/iT54EKE/CVLL6PJ8HZt85x5Sm0q7r1I3u7W1Cj/1
1JmOqambV3kdp+ABnhmPuCeZ1zwKmzNi00DOeQkZgnA17ce4+SVDtziO35s8wC1GvgkZQ7UTWm+H
emDQaTmygD16PfMuKp78+uKjC47ws4FaRVVfqvkg4woSFIGmGic51Cz7HoFD+3fsPkzO+jNWxlNn
LI/YSWH8hf7pFw8ZbGyT1Y8htJvt0KI+F8Htk3E0z6cPp5qarVDLdu2aJRp5nQiOZhn1D01Zmps2
7bonJPb6pwCdM6cxrzLCCkXfkufEAmpyEcCNMjxHFAdHMMW3uycTEN+jxv7/1gsgCPJRiA+OnByk
8c8OKDGKW2P81g7lbshS/YoqWwyx0IK4wo1CS0PnNfgqg3XotM9VZ1N8YUI2kK7IreYg+yzW+1i4
jO+yzydde9L1GnGpJtSfnE68+VP1Q/fy7iXCZeC5sNYYDqEQx+VeFddTTubcZyU10upx3mzlUIzw
pg1iJeiLzb0p8qfHP9fRx1peJ4pZr/Yh1OFa0y/GvDPCaEo8F5nxjIu6cZItX23IBTVo0yrYyD27
oVed5/GyM5/Hq7X4ezz5234lOz1jqs72aKJ/HwBaStAMnpzB2VuFiBdFX5hPPKTMJ+QKxCIa3XzX
VIF4yjTdv4xFuJWdclgwK9XXPun4+yzRP+eQ1a5yjl4Y7WaKR/FwnzRo1ZPj6dFJzvGUHIfI+YXN
+TX/emHZ9KPoiEjeq2V12qUSFZ5YceC9IZfyy62M6WdgvOSKgRZ6AfNYc/Tpswn9FrSKAfiIx8y6
rMR0iHOPxJrCJigHIXkNUch76G1HvHlFuvWzDvmHIX2u50Pl93BOUI/fZHmSPrsOCwk9FEfZkiPs
srYXrms2OznL7dLoWI3uN1TpMY7o7Zwtc1y2ILXsfgcbGDNyBKvOnTPou9TuLiAikKyq5DH0XP+k
qZ9yxC0E9TI+y3ZJlQlknHrQ5pCMWxObkyxCo1DN2+6SG6gIR0lcfqLQXS1LVRv3dW1473314qR6
8Tn1qrftu6ZdiTAuyUEmkGLiqeYWqqi4hRbFUz4fTK9RF8EUFDsZMzSNhC/boNbxnyAA5k8eSVjQ
HXm3kH1yVIHQA8SM8iT6zrgY80FkaHf3oonWMlZrsXFBTMK42IF9ZeOi7++h0sDdKNSues26YCGn
F0DF+cGnD/yiodT8mBDvO8qD4iDghmEbbSzsOM1Nf1ym7I4e7oPqof09nHqvYAX6T3M2RxuozO5M
7IC4b/wcEOsh7yn96IKQX3DePUP4RYMXnfWvmWVvNN1QfonOXSu+Wn4bLctY4H0hnscgdleTYlvH
yKi1PcK7SDnmjX9FcmEfCR+cllgaQ21/BgmS4Vokho02NxWKd6gkiXfH8Oxd1GlI0MUU2XMEQhfJ
5BlbkSjGu+tnr1AMxaM+ZNHLRHVVhus4iA5KgLKabPoG+slpl5r/6ySjiDMk+tFmH0hOI+j+zQqE
viyaxuDXMPoXNPUxHDMK/DfUTxMnmMfOFOKpLPF9nMMVhj7bsarqVRsm5UcWo0dbDL1FgXkI36jE
3GYPOjaF3NPbx8TBKotiDAblNgoe4ITWSTH6eD4Fj14PJk/hNnohjY927RxH7QYz4EGfk5t+8FlO
a3xZi48g0ywWGlOE49ngsXUxtRV4y6PqkUDp2DGeOk0PH5S5ul31pIDGzohOIGfjFx4vB1nmrsKg
W09OIzayOA6/7aGnyvPWgHo/jEWFSN5cDTdg/8B7q7KLiZLHdRzFh7xsmcfpCgkkoEzzq7Qrp/XK
zzpBj8q2mmglK+vd5H1S2e7JfdY1d9QJ4b75olOBnaAAHbCrx2+iU6NxoRnjcxQHxhaHpiHfBLqD
4wicp+MkqCPEbeNuVFyroDU0XXNuOigMQ9QfSK5iofc7loenBqsDZM9ZOpjYpbAejneKNSqHqsjR
0epT9yXEOeUi3OQoW7FhTi+z5snc5XQYd+G308xpC9hEUPSOeUWdPmzhL3qaieR+goR96rjfi04o
PzwPm7qIws+iYaHj9NX4HZ0RhIHDXryhHRPOAKMSaO7QrfpwqJ4nBYXoCqLirdnBTH501WA5alpD
etsArZlBWFgFhuedC90BtQa0ihv5Uzj0NPq0RI0ckQPZpwTFcArMEpImnUEdMyLWfsTuGB9jKAVr
XpeiVmw0D0XH/mIqU/NStPjNSBCYPpS/MnVM0Q+gqGazwF3KuNYN64xN/7tW1cXWMAWYt8GwPquc
lGtdf+VXPKwSdFUxN45/6Qjjw4sp8Y/r0Dta1sbIHTjG21kb7L08QN8AkClPGchpPlr2Hg3a/9n/
r6H3+UbTdr/ny6CcfuuuGvIFZaZfnZa80VDE3VdbBRZiq/ksTOCUaEsA1A4uoasEX3U0WRclaqkv
VQnjGySMesEXTdu4MGZRYKvqgxLVwcJAln5fpcK7IjnVbQI3YMU8NN5Vxvo2Ux74LhvrLsNlc/Yi
OLQJ+jtZMZWbFsjzx1hZXx0Ulh4RMnWes9TYBNwg2K3O6tSTBRKZ+561ageSRKAY2qOn171zGgtg
DG7QL8VIATID+/HUAJLYYkCTb8HdKE9YNJWofeTNqxGjcK8ZeEoY8FDfp2LAs80S8UnMTQVzBdRp
w1ckf4CYdvaTDDfZ4O7iIg2WHmsFlDcp4+ie0W1lr+OKX9By3bPslCHZbPL+YML4fx2Gftq6fYxN
RN9qn2TETm3niWc90/yTHdQv8eDYi1ztohnkwIvrWrRu88Fd6XMTjF21rbwshoxKE2KCslc8KuEI
XIWvRlj4Zy0gr6+IzywP3lUxipe6zvQ1WLF8VfMHeDG8GUlrV+hc14p4cShOnM0iek362l3oTT+s
lco4tsJun7sZ4ZkhUAPAN4oP44wBRU3K300JzjSyV46LGjSOWQBeZasfdfQgUiCXTuleAQkXe3B2
1mMAFIDvbT1819qS7UWWfvHMKFixtmd5ozvquS3QBZYjClTl8PX43pC1eqgd6vF4p2lHu7L15eQi
21Sj79wr09kqQ0y16+zDjrQAtFjc7oXhpR+96eBFw46rta3u3BcBNQT+EB9dIrwVK1F9Y1RjtQh8
8iOIfvkLnOutHzlmUEnJ1zzE2e/BNg3lHIHs3A8Fjxl+/+JF9zG1Qu60uKLqHW1TQ1FObq/9PmDI
8CTQ5Njd4w3Iy8QcsLbOekSP+Y59KlN+acE4//LSeFlZavI9C8noWRVgJ1iX8bpr2Seqg9ofrIkX
VvXUemoKHXFuhFu+2YW+jnQx/jJ8bz+SjflS6zkGzqPvHoVAZ1XB4WChQq9+C40s2iPNg1vQ3KwC
y8LWEmla2dRnV4Yg9cQafFr1RuEWU3ANfXscJKs3SydhZJklyZ25l8UQvOWG/4RCcuJtAvOal0V8
lVcqWjgIed2/ANMZX0bcX+Uc3dCzrVfk1qUdhq8AutpfnrMz1ab+STE4XQyxVrxa0GlW9Wgi8q+R
3BdBmm1G8rxXFbjkwxiI/GvsVFs4es2vtBS7nkTLlyjwq4csrKZrrIeQupW02WdFMJ5MFZedyWv1
V2Mu1TqQVX/ivcz6r/nFLQDXqlh9a5LEBkzg5nzj4MQjwe1tBpQbHoULAliP7LWo+TsC4+/2SvYC
aFQLd6XdVAfUanBJm0Y7okQyu0XIg+y6Ny09BFTloFv2rzlZAqtCK10MI1o1P+OrlJ9rMCdLreqx
9iM9fSa/BIRNdms1Rjv3npA9HSt2xsheWC2vLjuJZtjlDs/i20HkPqujvlmXfQJede7oSw9gRlbr
nwhmebtWNqsoclAhBLA6D1EFYubkHjuKL1p4oCKO7rA8HX1tPp2yepN73fnWU3ZeeOhQLw/W8vRf
4wPnMpJgubomRmhkR94n1chO1BSBlM3NENOHrWFwc9C8zn9XW91YkjSZtrKXJ3W5mPK2P8leiuoo
dynqsxjL8nm+5NBoypu8ZNjiRySb8pI91a+lbPosb26XlE3UITbCLO0tv0F1L+XNfehYiJSpuND/
icmz3vamveirIb31yOBfY/5bjAXLtnabExUeEzGB16ZIIYQbnfPY+rbz6EDoSqx8Ot7j5jDoOBeA
mZAj2N86j8mMSmzIxFKh+meqXvGn0a2uX8hxw940KMpyf443fdA6p2o+05zo95mMsVX63fvXuP/W
CyjBuV0Pue2Th5prHOv2vhngE6JEBEPWcU0TO5P51DQnVh3y9DZAjqWYpy8Cp8NZd54qD5WcL0//
NYlyib0vNNEsx8BOIQoo1TbsAOqmSeU/Tqnvw9nQWFZWwHTKzKX4+KdjjG3/DH3+QQ67x90YjVnu
F8DtSVU7C9ndmPoJVHF/uI/D/zLc1+H4MQhh7xrPVdF0Voe9HrvDvhNmhlTa3JYy66Gae+bq3m8W
Gf1yqAzext/auunr4AIBgaL6tIjUS+Zk01c/t6oV/o3NPgjD/lnXmg8Z95DFF+M41DrUfJZ5ie77
17TW8Fd0UFDjy94sq9pCPb0McGyk9IgtjT8gOjuVjXUAZXkbLaewuHQvcfEiG9T+mNULZe1S4jrJ
mDwYCGIvgPByV1EDnHKcek6ezizZRV9niLyjiMIvK1P2XY+QPVI/r56RNtdC1ctrUsRvZlGMH2gm
oE64LoNCfW3wWrK719rrDM71uOteJdb597llIDyZ+tMFmrbzEFm5vu6NQmd/hVAUkKWfldHaRz1M
hpewmp2jVHZPYeQNLyx1/S1OiXAx5l6lzpNTPbnfZGdSGhpLpAO4hARj0alaa4Z/McYORKNZuid5
SFuK3Avhjc2mU1xclWT73i/P7LLdYsih79s2VttNo4TessjIrrpR0R1ER65i4XlKe5Btew7Ks79i
TqJDpSczyULMQEJEN8H7OEZ4xKAC+yCn/30QNnLBQzSV6786IAygc1U66uLeQX7Pv6RmFp34vjz8
FZfXxHf2eUSrYydbmCX3xwqra0nokWyfScNpQJg5XK1/aD8yLtikQUW7E4kYszMYdw/dzhzYQ/fL
yZi85p+xMvTX1fXAx7CrxGV0mGIFNjNiHcJrt26cRliLhO1Ima7PZzuoeD6lLc8ylFIXRhIe9aDg
7mN7xhkJL/Ns6pOPhtC41DqlOFujhxCxFmbaMlKiDND93Guyfug7d1FPfFHAKvPpqjF8H7HS2mZm
l65kM/NEvkS8pdyBG47eDS36qc/QJtkZiyd+JfYrY7xHCoyPpaaE72AZ3b3VIWcoB/lDiY+BU+qg
G7g+P+vkATxkfZCDh8A7VZSjr45lUU/jOyHDdSoqZGmxuJaTdJO9nPLlBn0oss8ytuJHCWlgjVJf
icDgSR7vSAcw6H9Fcu0Tt+/4EbBwfcNL/N+vc3udWnzcr9EPkMWgK+9bHBPyBYnm4FCpHkahAOiB
hs0HmI3NMpsS7hNZ0UJXVNromEJYPcozTDIJTtPs2qM3ATu3uS37w1pvfo+/jZIT4pSKOlJnQHP/
uojsvk2K7AD7533OjugQu2296Vr3hQSvcgjMQVQneRr2mQ/DiuDID5KbBqQG0H52B8YOoiPfA4xZ
lyLylENIdmSRZ+fB/dE4eDfPacRiIYuOshL534uSsgtAQHmQIxUjWDd9le1Nd0AgBYJqqc9o0or9
+U2B7db+012rvdKf/zSHEJ1qTFsRbdPQP6qXSYytaSniw6BFjb+5K7k1xnh7gUhQZTn/ad6ugILR
gFxO2kPqnPqr9mkJYVzlobL09hThVDpihISJWFAru9DG47jLWuOa1Yl5jUsfxojiqZgz/xNzuQdj
XmdTeJ0vJTtye3aZ1qkw3mOqan242GUe5JVknPsqnm4JaKV5pqHl0aNiV7fXk6HKMTPKs+2TnBPZ
EG67Rt+F7LEg7xfD0Wi4X3UenhVlj+tdhmAHpkR6H3FUK0Gxax4w4jajFNGw9+eJhRwkTz2fwiMW
tPXqvhCr5lXcvfn/sGD734fUcY19HfCX9dCx8ZnAN/itX1084MyoDc8Hq3/0RzHsWx7zAmAasTK3
38jAmjvZsuNqtm3Tygs+5z8GUYKq/hOSI0YdK5oWRd/tKJAijrtCOaGyGs6GieN7MkGnxMiseRr6
1FolheKd3KbTtqZWJ3t8P0i8OZO/MfKmelRM0S+jNExfpwmDGbMTzlvSDt1BaVXwURRIHGCaHPx0
SI9FedCy0MW7z6cTqeDfnXKEro/R0dSDhcrGWE1E9JjPhcUoxAHKsXB/nFvyoHAX2CdG86Mb/TgC
hhr2m8ItscyzPGtZW4m5r33I5n4YKBss9JyXTqnYtGb6oRFgCilpP7rh2RYiRv6RQ8zT+Nog3Zs6
dnORrVvcd/fsBZUjBYhp5trhAm+FYi9HqEmSXB3ElxeUrsXWtH3Vf4CgASShroLN/epqihBon1E4
v8fyGr/GyUjSpbyMvGBbtiNmMBqfaH5TYj4MWdzsiiDIF7e34KoGawNLezHracQzG2WKU9B0m/t7
bi0je8xJn/7np+uHEQGZFND8/LblcHTYb5/uHvrzCe/vIDIdSiKRb21vL5mx3QCowvLh/pqRbaPA
k1GBu79qFyreCirc708oL1iF2e9PePtrhYGD1O/86W7X1oXPeodPJ0fL68tPWCOcdn+T/fwJ0+b2
/7v9WfoCEng8/P50crZqi73iO6Ci5j+EnJ2n2ZdIr8T+fnmbsuNiqDCqB4ZXPoM7mvmuanEqrNZ5
olT2XOu2+wn5Bo29zANgifX4e44XbWEp6TnXXXPlTlgJYJ124cYknjOdjFwwedxlwpiqZ2JijKoZ
X2WnPJSAMQzhjrfxVQdpviEBupb10D4KWqxy4h/38a5G/pBnPgtOR122hsJar5xl2tNhWNaRoz0F
fq4/oaF1dIZGOUVzayztfh9E/GllpxxmeUjWs9oO0MFkCKayyFE4SB7P15AHvSmGVdrZxb9iXlyv
XcuuL7dXGaOanL+nL+TLyFmNiTXQZBXpXjYHbazPgJtvLTlraJAzKq0SOdI/7zfQe9AHmvMoQxGC
D1sUJHBXnd+bjKEZ/itXkxrHe95g0kTBydbrW58Moe1OHnSIA6p9/0wyPmO/a29/EsD+xUaNUmD8
xpfBPRlelp1rRYPAOvrhRZ4JDCUXoImKrWzaIkHJvdRBIIQmTlp/jXZjddhVsB3vF5Aj5IFX8LLx
9yvcw1ZcRJDx/3mFe0dSYo0nXyWHhIJ+POshtUMjWQ3SFVBmUtssOta6UAwo9X68YzmPmPXkDgeq
zg7l9qrEHA+rhEENmiv+p+WSeo71ogSO/9AZ2fAh6j5YaIMxfovy5lQ5nffLxe1Py4KBNWFHVZml
Gd5Njg58Sg2+26b2s7F95SNIXQeFsDZ71eH1YLnmmleoS2xNDUM983a1jRV09sFWOmfnZk61GxS+
uUZuSxsWVl6a950f13gEqlW0i1oeNZb8jdGlO9kzGO7MOMqoJS/0Lh2Pt6htuIuBB8EKREXGv6Dh
v4yZad2Q71e0ZN1qLE8eymwuZ2vXLK7NpxL9oU1YF7sQX3Fypq5/UV3wIOCLFQQou+Qh1tPmNNWW
+hSp9auMO35sLKOpavbc3TU4lcYyK2zlEzyrtnZ1z6KQzPShP+V6i+hubwY7fhraSobZIR76clBf
oquYAgcamIWVMGVzeJZrlokkIan4Jod+MJNDXRcNHOX5dNJRrXCEtu81Pye/GCxDpytW05ilr65F
+awdMEdwcKd8LRRsFSzs4hey2bVQrqJc/SVbk9I4KKS7JzkTzRfxhEr6A9rIPIvng5NtQZY0L7LR
x8UG5fbmKuem0fRq+qF6li0+CUrEXhAd5dCkBwTYkqrfkT5QXlL2nzu+pAVGmkUdkqvnYAz4xap2
ZqymMPwdm1L4XChc1wCFBWk/OTAa9H+654FWOxV7b8yBGv+JF2JONHRqzI10eotxWwFWXSbvnTLq
yP/z5JdNoyDniTGvv/cBab2zBnhTRRk9Qlef3lqxlIO0zE0uRtHxPeYKjh7BZ7I0VgLzlMQRlPMV
D5TA3Dtq3Bx7e3JOsnei/g0OyX8dQVddhdGcqyZJ303NCQ/4tlek45mUd1O+tsBYrOUkUagKKN+Q
zQMOKwfU+721H0PDlIdI+vK4IT48yWzZI4MGWEKyo0jBTH5VPUektca41a9tbFSoLYfxCjO5cC07
+9HxLpQdby0Zqlrsx7Nk5Cc0T3cpaR+0RlDxGgoKkAihviqtH7FN4Eokgt1dBLkABPMvTdTfUHYA
9hPONHHTLh5jsxQby5tmztyA7KHCI9ttrfq50U13gbR38bW2oU9pcxldw929Bbr03fLKYhGnufqK
RSelFlPXSWSb7rZHIWrnKtOMJynCFVqy+WudsDXjS9l/J7+2vF2pzOJd0Xfm19iEqWBBDH9uG7Je
TRKmJ0PNqdzFg78NVdu7BLaRLx0tTt9DS/mR2rb4mQzX23UwvboqWK18tqJvAF91ytVF9WHpTRMu
TUPyOmFr9RLiB/HS1ThBxXb2JENRbU4LWBsgq+fOsk3LdU46fSV7uTfGx87sgYjOvQV6yi/N4X4t
6nFzVitujrLfdjFkbG2+ZMpn5rbdy9ilyxIB5/dWONpR80I8LOemUQh7bQVtiXR3U7+zE8PKKR6g
T8je1FtT+OieNS+tnqBW3cKDlQaHLJ/R0fOoJOc3B31k2IxqKw69goO5KZT+NOtTLNU6mC1iJ/zG
55g8AEUYTsl8mKLGWmLpxJC5t0e6dwS7So9s6yoSrfduGZO9yMGBnsqsg1on0QPe6965tnz71OQ2
xonG5HwlBbfHW3R6KyYMHHIP22c4meEH/sB4SyTOVwVC8zLTJ/MYdlr0iE2hBq1Xt79m0fiuYT7h
U9lYBF7Wg2vsw8f7AYftU81C5wCZsXQWsePGu0mxgoUckoT278F+iOqyqWYnTGhzb2GRqluUoqn5
/cs2u4t1mfLnCUU2PtYImu2nHiiPZAd0Y/K9mlBWksyBhhaQngA1J1gFoxt+V602PEt2wNyHO2N4
/v+YJ69iimHnaFV4USeoAkpNId4TsfuEPbT75NTARxzrKiOjStIHmZxmKftkzHKa9eA200W2EhHH
27pHuQyrXJakllc/ItM7nKL5YrmnO+sJF6lQF9ZTgMcKEpopGxOjsZ70fHKuiQ3MhT4ZqS2hrDz4
7Mskr1FtjOJoZUAAOWmgsp2qih6iKK7etDz7fSZj0Kza53EoHsBQhF/c/pdh5dWHXVjZzobgtpJh
zw8Prt2aFHu5W2Edg5RB2odfokn9DmW/uwZxm59HA4dwOb7ODKQicrs/u4aaXj3d/Cnjwi081gGl
hWwNvzPXKY8yzr21QTszbXeRSP2PyKQ4P78dpVfwpkeCbSObvDvx593h4jqs8vldoDBzKFv797vD
zT146HVvXSOlEmGc+rO0tQsZ2fxjwt18acWDevIatzyUeA+t+z6MX6cOiAJ5mvwnbPCHGNPwS2vo
6bI1DQ+pSx8TkPnsfkhbZdxYXXx0rfbfcTnWVM0338Q+tevMg5ZY+oc3lOiQZXFwws4cerzq5Ssd
C+n3QU8uXuhoPyIjfwIVl74bPh+rr3LlEBlTf0KdAuaoGdSfYOV3PsvoH5pXfMGay3xVKyVbOwXJ
dyNs1HOPo+gsmul9iRV/JYcih4Sjk1vULzns73WHDe5ehcp+QT0K/1Rt5Ec8mh3i46MHqm0y7Z0R
uVs2GLEUC3qfsqpZ9NOYfBFF+K1Ia+8bmYRzjkDHz1KfViq3/WDhdidET/Jo0VrI38AYWUD9WJt5
Wv10A/URM7X2m9GFP6cuEFvFcvu1ivPIswd4Ly+ekYvIn7uqZAM6etpaxrrJrC4Qx7ZZ3ue3EcgV
+rh2m6QxcJgb8/ApyCL3UoQCFPN8BhO/XrZJHq4aBzmRVYDiGP8B91DpFKV5vLJvFGX8dOttPHhJ
kdOEOL0jXkS5u+U6/0y5xfir3qbI6wdarq2iIWzWidMpi0hJlIvn9PohGQHKxX5efe2iN/DH9rek
ar0HxMa1E/8w62QitPxQzR3t+D2Fh/w1snqcgiv2AdYIRKVQe+TV4sj+NpkFjIw2+Cj6uFuHTqTi
ES3UJycKsIyaRwyd9WLAwXwNM9Pfog/qAN6zqtc21Z7lACSJ0gWifkDO6rra6Eqo8yegXgQUE3hd
/WGDyd4qSVqsK4xg7DYO3lD813eJ6fYrZ1DFF2tsl6Gdje9eNZhbR8c3RMYr9VszhMlni53bpgV+
tNHc0PqSpKn4YjhkFIZEtTdl2yefY/JN9sVwnNdsq40tli3T+2jUSxnXBBvVqE51cl5YVZNQ3sqX
IL9jL0Ml3BhWojxUIsDqjL3EQZ4Vc/Mekx1mUP2PIb3pmvApWnP519wBpP0eHXscLZH4k4cqAqdc
hoXxr1iW9vmFNxFtqBTgRfRncDJ34E/goLMtfvwV1xsot4HfnP6Ke36enTAuf+hia3yoYS0/9H3/
nom6upYzc9FBw+fwJwTrvb5iTnMLUWWrSCLBilXY1gbmqC0LHPWufi6MVWMOCJ50rrsuDLM4uez0
trBih4Pa8P+kLO7tfMstDmkedNsalc+T8FDUaeKCCoaCix9m985jENVoAniV/5xqHQqxEYvRSFfP
wADyS2UZ6trSOm+RZQIjYBmsuelv0UhgZ2pZ2UXG5JmXuGIPM+gsW4Yb+UgZpUF5qilIhUmfXW6x
qEqxEEzVZBngLPwMGdzfN1MFgNUzx5K9XvAAALq/yl6RNOXSDrEHlU0jdvpjMebf8ipVn2uzas+I
LR4T30O1V49CKroi3sqmaWr9Iisi79Yb9tPGdGPvieqp/9Lo7VKOcibWL5XJOh6vdQRJ2XsdRjFR
J+y96BhUZvMWmtVDPBrIMdtkCieza1ey2TbxD7jx46OTdvE1Y+8pmgSQqGsaq8IqG3QvmZTiVpVT
MdmqOf6utiXqp8ohC2wm4amdVWnjRoSnjoe/7JMHv2+qVasH1cqytCkBCN0+msJSNz4Ikl0WeulF
HjSzjJdqaWFoZ+TZLRY2UwpbyQ9wAbWAM86DZUyeweCstmpLgfMe85TAW6L2oi1AHhbTqksGaiOz
Bk/qtuk+gtS0SWg/Mg85u65tuUG5r65ueL/CZM8Dw/kZld4vvR3Ut7RSJmBJdXBp8trZoggforVo
medeg79bGEX5pkVFSH2j7H6C5RWG4f4yqugleskq1eQJNVq3Q5PaKNR16bWMcyxN/zPezZ1/xcht
YLPSLhIR/CqFX+tnFzwzlAx1WpkAC075ZGhgI6OfCJyPqLqM40Ge3Q+20NKNFrewqLF3c+dDwDoE
1uN8GhnVS6dTIb4bvcm4rsDTl7Hb4D/jZO998FBp5SpRTW+rwEbbYLY6gjaywnddUxS0A1Wxi2o/
fA/i9GtoufWFB3f4bs5V8KR+8z17IDWcPsspU1nre0qG/YMclLCDBfkF24MsLM+UkcfG1MMsEoNt
vFqRqS3TeKwviaYnW00tU/ALhnUsoyRZB9WgPdmQxB566CSf/WQ/kWSfgfwsvyhaLTyY7KHHMiQw
jeoBumPzZNY8QdJSU48aWrX7zFH87VSq06UIsnE5YmT61vfskosP7jnp0RQFJYCo7hckuNR4Cbw1
OfozTcptoUIuZFsegORFIBzaCY/G+J8eeQ05XI65zZFtXUGxte8+x9pMr8Esfa0NfX4csvIiQ9Ec
AoEgTlHfbGRIHnpTby/kChZyzj0uz/RZE/sWY8Rt6J/rIw22uV1QTcnTpXF9cYIsP8rx6hQqa09M
NUAsw90IEluHqYzKfZP3Lin4Njg5tWGswcTFj+jiO0s2LuNzPoqGgrFRzs/cAnMmw186LbwzMza1
A4otiBiks1qIVjXxWgYjLXPK26njo9DskU0bD+qoA0HT2E/nfls/d30CEtz0SFanarpR2x5hxOH/
sHZeS27rTNe+IlYxh1PlLE229wnL9raZc+bVfw8h25x3avsN9f8nKKLRADUaSQS6V6+V6/shKYt9
OkUmQxgZN6NTxrdcEqFs1XvW5SxZmnJVfEJH2IcnlNBiCzEp1ZwpW+Vh606HqAXAwnXbFVCNuZm1
texhYUyAj7aQggMHcPTepq7lN+6CegnpFMZJ+/rbrbFAF9o9FTOZr/10cyvTRbQMN4fVhF2sZk5u
4Freu7ELMcEJjPEpqutyK8U2yf1oUJ8C0ywffH7Bzdo3iqWrUhTQwkhwKJ1YfbLMVN1lnkEl/+Rs
I27zlFLaM7nqeZItFbBuO+GqyHV8aCTg2qKrWzWCl06h7jqLlBC0QfJT4sOsaThG9Jp7nHqaUTU/
1SGbYf79ypdohErCr5W/pbRlzxVDtE2sYmET5goXXrnlmIHoKniadRUlxYMkVfqyaig1L8MWjqYm
IXRIEuALReTnzG+IW4T2zisz+wf5uRe3D4vPeWLkS0sq9EcNlNymhkf1bIaRtm+GRNshwdBexIpQ
/aSQcrmwZre9/6XM2J3y7Jpix/cViwT0zrSi3jr5cphICnVgUXtxxvmnU9AHGxmx4uAnhLZHY+dT
pBhmep+isDMk6wT+IVi6JS1PHoI6z16KpnjJOk29DG6bvvAqM8CNBhGZaXCUMqjubK08iFGrqUL4
O412J0bJehSwO7km+pzMJQxrbCpi3X3VXMDQFODftfizHcgnY1JdMS2OJ57rfEp1c6IbDZqLE1YA
M1vF5XheUxAWFe2i0qz6+7hxPSn/XsZxD0AESiw57z5T2uGcXKn82dRNNazjLNYWHwY+dM2y4rRF
caSwj0EGd4iDhGAy6s7JrwlDQ77OoTU0OOEXQf83OzIImfvuB8yHrwiK+5+cBJ5g6oq6axj3xq6i
LodaFzu/JiSEV9Bsm1tTH5wljzfe9qlpKDA4mooNj1yvIS8ujBmqqAhLDxGZacPl+TUGi0D39FNX
Ve6z63XTF0WtEWakm7ROuS4bA8mLyRmVAHM7ajp0G1PXbxx4nBFDvi9l5U5z8aXmRUwdORU/Qni0
tCZXs266JVufYBNznqAu0hujVR5z8Mw0qdfemoSfn2rFuaH3F0CSe5QfAkgHjFUeDd13OVeeUrKM
X9zWrBaqZTqvKJgNSzR3kye5kYM1xNNHJ7HgCfQHOFvDMdv3IHFgPlGkbFmX7YGthg2enVHF0uOt
ZNjxKovc9CmZmoHMApmGB2GRXe/kWONeZujs+6ZzVpXMGNHtpnxaNt1kBUSok1divByICGctfMVV
455D4vLLQu/tRerLz5FF9ZUJJcN2IP20Md20XApmIUEcFE4FsHWWT9LxwFrlsUJfJVZfLZ0/z47U
q+jJhNBBXj+jqVrdFDiHD2WWlisvtYzPQ5v9bSVG8pA7lXSBHpqkt9HxPULnYYpGPpBNrr4mfvO3
wXv2mYdLg/YlsIBQa4IljM031Oa7S0YR0zqwbZDEjoVkptJV+9Kj3NqFb3JALQiBIXk88W35Sxn5
gUQHBMW7uvU2pgPCEr634G+Hf4xWSsouUkJpRwDw61BCbJ7oEJAX8KH/rGWBITJVc+tNH3R3i9RJ
ujWLvHnwzfwcu4OKDJnG0b9Mvsk1zC4Enf2bFRYPneSH+74PzCMk3jBCTo0RX738S1b4tbfwOupF
s6D90akbWZO3fVA4n/zM7da1JpdHmwPE1eMlLsOGTZYGg8MG1W39Wo6Nt+yIRVItVIQwRTt+tKib
yKLsU75qSjN+USaJVchT0oVr5TmfqGGTyfabD9fuV9sOYFbpKDjjgRJuzRJmFFc2ujfHBK5V6n77
zTOGbekVJO4a7blNdYcqPenBM9NdrUO2MFiQjgyRuqxrRKa7xLe3EZzkx6yv+p1pSwd3zNK1MjjH
Ma7ahUzQg0BM02/aQDM3mdt88q20RuHdDhZVOgRf4WW62UZhfc/58kDljAYsNOgbR6rrA9SvB4f6
5gsOk5g5FQqXdACXHgED6T0/fBANBGXKUYpgpZ9MkSRBK5bYxprcjnLurEE5y13+qbfzW2GmROOz
8pny8fgKsbP8kknKKyyF1kUN8+o8GOWtC4Hy5EkYHgPneyg36UmGdMIJ+2HvWTCgAO/P9JN0cRsq
FX0z+dyBytiCTYeaaepKg3mdIluPptp2l8asKVyXALXpUhisSrnxj6rTnJW6seGsnxCHEzDRd7hi
i/B3lPtgpAboC4RdNBRjgacXLqLv+NVfbPrTVesOLz1qStciDl9qJasuBFr5Jo0dGb6ual9lOw0X
FFkk2zJo/7bJhDwgE6yd+96itFH3gyW7jezE1YMYhDS+e2h7C7jyGH0lrI9HpxjD3gmifHHvB6rV
L4ZKjQHVpe067+3itdDCZo0MZr4VXVMzefw4Cvyy3kj9m5MPy66mDJQom5Ye75cWp9ajq1Ppt5xA
FcfI0x9JBUtLv0N20XcOaTXciiE0rnYCqrWr17qj/c25rljIYf210432NtYJaacMms8y+DyWfA9D
SV0OTVj96PSnzrZg+Yl851SQZlrAQtWu+ojimSZEijyQGneHNB4BJ77OtwQmz1s6XZGGviVqXFDE
iUkMthmFUl3Hb6XoyqqeXCSl/BqB6slQOnsuI7nlGQQtlOhagTeeB5tgGc+5ZzCf3WPSZEvKIMzn
PJOTRQBMgMR5/15Nbpy6caTx1PXNL/8kJic8xIDD42GvDdz9t2adBVP2EMQ/Cje3D30B96PdoG9D
1U2yC3QqrKjPpDK5hJuMI/ew0XKtuI52aVFsKTfEcLybUxfZLmOrfkxt8nI+X/8dzxCScxlUChAe
jldImbO1GwTyYzNGFipDnfycxw9lyQZ0kut9aNsw3LU6ivCh59TXIZiSL05cflbd9CwXfNOjuEdt
HTgTUS5taVpIrmuNoe8ad5R3YKVRMs/UGHZwq9grJqsB7p4eGV1BZpp9KVXKa1Uuze92njwpAzJB
VSbLt06T1p0R5j845V18fgs/ey2vsPOjDIqmoNmVQ32x+SptI9Xutr1hDzfZsr0VHNDqm0yCUjWT
8EdqnslkAR3ny3wz+9r6bPnwnBatUj2SYGo2RVxnYF1KsNGEsdhzVbes0ptlWlnR1yLrl35Wxt9l
v0QEIQ3iFxNo4KaF+uQ4jhosLQZYXt/pFHL6w1mtdfvZdhyFn+wNUa7iS+AblHfacnFw9c4CT9h9
V7yIH0rbAopvVCZA+CY8QkUcroncDJfEMfNFaxhfQyX3nilFHHYKxKlbSE+dF87oUEWm3jdoLAAQ
psnwOCR6R9lPKW/KtG3e4EU9CI/ArEeq1ojPqV2VbZu+2smWF+/hhDD3CvmHE//LiNRfbV6hnnBW
AUT+66Yn6D6owXBKCfsu+sBxnw1dJxxU9ocJe9JpMAQXPWjBvo7PAUA9KmrKel0ayFR7vJcrE8XP
PQ8X6bUJR39htzbp72m0amwUZwz9WZYnLlI3Y1NU8yAtgVRoetvtm4bo9Wgr6Wcntr53IE1vhRPq
t0zz/0asPaUA2lnk4KiX1PHBsODI5h4RqWHbt1H66KlT5Dprqm8m5FlJ0CjfOeV8L+TAeimgflor
SvTZHsp8Rd7TuSVTA2YZJlVyRzvXlFQJzo9KWY0lmCXfLZ2bcHQcE2h+SBJ7tuVSbxL95YdlWkW4
xcSVbvZ97ftisYm4TnPt245gs+T5azvL07PkVQgQjDHET60Wn0Bd/GUBmDwHmrHO/OoJCupgqY7q
aayco54Qx7UcWznniLovx8FXVkZd9zsnrtQ9OiTDNZ+aYJcOhFxAGQS73HOClW426ps5wKdf9v0P
iuFGv+PEDq3VS0m8fVHVTrbuIEji5zL2xgMZhKWvSwZCUbm2kwdAbHFhKsRqPGvnRlK65CPP91WJ
P/mOCg2MjQiMJufDaaRYdZlopKNDU+tXnRERoZcHi5K6pmkXUd08QRaU7IRtbqgK++VS2Wq37qxO
W7AbOeukCt7sqiMMY+nB68RGuWoTQ7tFju9sfIqz3cTYkpEaTxQYpTvPQPGmUwsYf4L63JVa8gSj
AvtqVPbAXun9XtiUBOgL7LLAQSX7xlHA+q6ohKHGSY7MfvQ0dsmoTXyRJWk4+Ho2HsBj8+64ZDAC
ivpPDdgjNoLRJ6ki7dBRhLtuIWDeJUVvP8gImsqW2nLoQWmeuldipQFnHD9olrGXBCcww+k+GAlY
2MA8VoU1qivNd1zIXbpHj2i4Y5ik8MdQMs81CEWXerUHKfOyB/bSU7UzshGjya7JA737YiIEgLih
zyYvrssXVL4Iokf6M58fE4zOEob39GY3k5Jy82JRjHwj8pncm4K89KqAIWw9TF5iICwq91Ln30QH
aVd5TcI0WllWOd5gmHIWmlL3ZFm08Xa3yYa5VWNbB/+KixjgtKBfDSCSkyXvwmgpGwi411JTnnrH
Kk5NE/+8iqFagKEbGkZIrwEpC5/7Jb9EfK5iud3EPAnPpYGesSQb+TZRHJeqSho+Bs6+qS3i9+l4
NkqTB0ASPtSFFPH152eRHayFBi4M3QibUEJSGtaDsNV2RqCxgrY0tFWOSZVLko6oLqi/7Sin6Sor
hksDHdBNhtlgqbm+9+DzqreE5mKyhR2s+d54swETnfjSVZ2ygldQ5zHt6kcnV5NtHeqfW7+Nzn77
N0Hw8hI3Q75xbBe2mAAFosqFdFNcwakMTY64nJvauvRFPxA6RX6kN2UToQkLvmop/uzCivKXgbzF
wtCl+pXfe2VZh673VNglSm1h6V5NmQ9FEEHaE0RHs0GNWG0MHi1TVzQdpB5UQTpZny3EkNoTt067
ldTF6k2rHgNBziSbMfI8vMF37iaZcNyeqjDSFyNFJZx61SnUh4CbIFgSTeErbAt8s9konqzdCZzK
ukF+tVfhF5oonIRfh64VfNHmKcrgEchDL141lqIf6oB6fQcw17Pim9Ujx+mF3CfZM8yPa2CS0sO0
UXebSnnTYqc4lUng3rtGniTLcOjCDQQuaKykbS+tkWuVtjEw3cdKz75ROgFGLO26A9+1YNGRqXow
sgi8nBOPW8NxAVyV0quPttVjNyRLvSmrZ28YyucssW85ZMKX3JPKZ0frjGU7DA2/sHRtW3G3pCjC
lVu7FyPLu3ObD+4lRV4efs7wzUvCch/Ifk7hhhe9mRGxSeKQwU6MRtRRg5EnVSZGXQnhqjSSnmRb
lx95fuyEubfa9BT7GcgmDpoAJEcf8gYymIZWxSvqIcwXI44g8FbhDqeiynxJKmLfAM3klT11jUFW
tnnG412KLOMloUoJSKgSr8Vc1Wm9LQzfzfo+twE5zNNeg+EXZ3Z41SYbXQ+eNJaK2j6AtJ36L9FV
Ealcw8wvb4Rz2oFJ16EdvY/KXpQSuvHz7X1u37srCH/krXDWKKZYlb7t3kdjs2pWFmX2O+EsBx2g
p3ZKw4r7jr601Os62oIb3RmW015bb7A2STDmJzs6ZkToqLFbtorcPU+VNM9J2b+Sn3POGcwCOxge
YNfX+u7a1PGeknbnaGkSbCzCVitfipHKrLup1broooNUcOVcDaAuTfUj2ZGD3aGvLfzTMohXnJ8D
BNtRN7HSji1eQJ5YDmNk68hdJEr/Lc2N9kue+yrC6JpxpS493AXwRtWkw26NEb00MlJhppOqB2Lq
7TJ0eu+tJHS80eA52IhRpUL2oy5i1EWm0UwH0ldl7c0LbO21+VIVibdT/QzS8o6wXZiY5aqSinIL
mpnnlu2Nw8FBpsJYh4b16zKeLnUlKdTlO4d3l3qi5JtoqvbyjEfEbb1Xkz+PouVhJUED9KrxaXtw
Y4SIpp5kdPo19IZH0QvHNLsUoPNED4yVcdJQ6FkEE5/6WELyZPc9fOfTqgh0apuJXWsVmpJ2HVz5
Z6NLe0ui5HA2s+HPD7ELmHJymu2xDueiPwTm8sNA5oXyonCTYTs7CxfiEZx1TLjmf9/ObTkwGqWi
vCBMsKG+e/hsj6a7GmunOw1KKp9llXBXowIcDDkj+wNkE8GkKCSaYpIVElexZkw8GAjDjhaKQsKm
/L6KsynJ3CJP+2FAOItRWHsR/ZhWFtPQ/PXgUYDIYj0Cor6vWhFbBvZEUqpZgGReRcOYHrIq+NlQ
G5geiHynB3E1D8x+88AHv//CZV4euBmE92L9eZ7ozj7znf4Llw9LzXP/+Cr/eLf5FcwuH5avPOnX
y//jneZlZpcPy8wu/9v78cdl/v2dxDTxfijtgL6jHzwK0/wy5u4fb/FHl3ngw1v+vy81/xkflvqn
V/rB5Z/u9sH2//GV/nGpf/9Kbc8v2R1qGaK9A1u7YPoaiubf9N8NRZXPrJQc4X3Wvd/oUfa+f5/w
bto/3kEYxVL3Vf6T/3zX+VXLHSo063nk/Ur/ab3/dH8OMxy9Oz1kdz7f8b7qx/fhvfX/9b73O77/
S8Td62G8GUXXbua/dn5VH2xz9+ML/eMUMfDupc9LiJF4+pd/sImB/8L2X7j870vZTgl1bql9GSQj
ODZSOzEkAjY7xr8bMRINQ3FQtZswC4u4qsSE2dd0y/AohksSSHsnRpZN67zHTGv0pVcZ1FbVhvSQ
BTEEanX/zCkYItupF+dUErbgW6ZxMWcMdPNA9v2HGBd2F56ozVjCiCVsoql62DJMHRBYDdn+Cbro
K6Qe8bWwpXjf2Q6Czx11vrYZ3RsYKuNznsJAOnlpUYSSnBgNLAk4myef7jYxrEb69xYAFZGzBmoZ
sVTu99Q556q8vju6sEquKiOw4Uk2qC/JRiR2ONmDw0RMdeNHaLna8N0Y1M93xVUnaEDePqS6Z+oO
gVVcCyUurorSaFtPL4Cui9mtVg07twDZ8G621TsAk9PmM+SCrCgmVmaOLJFRP8xriaX9TqsIanrH
+3pBUjSnMI2h5f11S+GW9l1/VtlY3N30kSOape4cuewpYkYvyJsU6u9i9dAjU6L+Tri+kam/Godu
a/B/OwLK9U5+NWnZuwaThFFMn4cLcCKO5OiHpGtAVdh5QdFpCtNHZu3zwvLvHUcJHNAwkz0HjgvB
FcGr+wxhnKdJ1hgtSXrU63dz7p7VUK67OEmPHyeOyuDvm1B6+LCW6BqZeSbSbeyVykCrPkZobZQ7
7xI0iXcRV4C9PHRbS2/rApklr83oPCD8OmeMziOVpZPrPPO+kNY+2nYUEzcN9INoRkJnB5SR9YO4
QjBt2CdSshCDyW830XV13UspOGFGRnE0YrPSonVk4GWojfkQjzWFemklSbkIa4uY3BpMrbYUA/fR
yV1cdaNMyFv1TsJ39iDjZG6kHEoP8Bo/fefRSPGfEBlSCdj+y6A2ZvpOV+0vs90ET6jCp5VmZHlc
eStG5ps5aBiCquugMJle9e/Xde+mlOpRamivxYswLE/lHSkTGLZs9yAaI8tQrL+3s7WLTKwZNSFE
CyffBGQLwtcDyndj3EnvFtCLnIBB3MXSfcH7pHcLlj1crxIMDSsVZvSjPjVhmDdH0RVXc/PBRp0e
tLEcxJbzwP+0wDztfg+1dzYZ1HYpB5+yPyUcEVFAVpObL/vpLTRSTlchghJigHhbhAY1IrWTOCW8
tPaBUoAxXYg+2NOfRsvwnxFakDfCDnrMOcwzZt9SCFuKZcTc2edDN/d6qjGcej/K0WepSclk5AZM
bnoYPQUA1Pa2RdBA5hP2VrTaTnhQwOVw5nb8mzXB2NOM6rrcjEsgVRYU/hOcpJ3gJM0AqCcfc5PU
43QpjPU0Iq5mHzGl6jdWj3zT7CrM/9QNBERlXimWx4vb1sPD6Bg3vU6654ID9yHX1XI9lHH6xdMN
UkoArAidDZC8TSkoOXI/FQbA1aiAfi2sa3ch1cNegI0FClk0dWW7S8NwkvVsE7DllKq6dQJ+aykG
7vBk13HDrWbz0X8HevbqNtrDvPj17thQxV0FMOYicOUenMJxDpxc9XQhLkUDF7sBhKBC0/5uLamC
7gvV2GizJ2SnLjKckw95I2Rip0ZMt4s6AGBJWCA3qx7G0BRCdXn0amRzgupS5vA+iyvR5ENCtW2q
g+pwq58D0e+r2APkAJOzvhXOsqYhBx35cKLWVnXt0/g1dB0L8uEYyKkUD+iG/LKFpLKuYsCfrv5k
T/r0Nf69RtQ+E7bMT7WTR2e4/6NzU1qryiH0CanXT5MYHItuBE9SKfkeEtqTPNpDtxA+VQeCmrwn
yvCpE1EfOK2VtHUVbMVl3Bjf7UDNtu9s4lbhjxxe8JO4lgiZ9r2WQHSnO4dkanpTgZFy7osrdILR
JTGr3Ue71DqHf7L1hu8eJESf0HSffO6rCqvoizmiaQdKT5ZipCgGeUdWuTVM5abrfv5aE2/2ZYDs
ZuzrL0Q9arPJXz0vlVFQ78D1y9mrgoT81ejMJzEjzO34XOZsGnOdaK3Z8EOjU3J99FPfPYqrpMv/
Gjzb3IheNxTu0auAJPNw/+US/r6abR0wU9RwXNQnptF54D5ZrCNW/HC7mmqdVVonEyf+v8ybnX/O
DWRUKKxgI/tBti1G3XuQ5BIW+sKJPxG9+2z0uvIDcW3H0En92l74FFtR/dlpI1I6Yes/+qHNb6YR
SkezNuPjh3UaSL+OflfCd8OH+KTIlbXvpJz4E7QDixrxnFOAvMRwbmAF3LQh0EuwCGb5FkaSs45h
61pYBMpJmCbRutPy5tRMDcm6981sEy6KrKyj0pb2s11MmLvCTdjSXDN3Y+Sg1fYvSxr5+P4O83wt
JB1RJ8nNNQwKoWLEHSxYybeiG8t5cnGS+ALANsqXTYqaheejtuVrNTxfPQpcihb0C0i1OhLn/9Jk
6PWi92rA7Q0nE0Nhp8BjLS5zL0EFtiCs9s7oFpm51roQlJtTNZtAiZSp5MB/Ek2jQyCB1v2D6HkF
BDizRze5dXgE1vjLg10T+EcFeW+lSKsVaUfvXAqSpKKO2ba7Wb8WRqgz/fMgCJHiyUkY/+wzz5l9
qol2SQyEoebtZLB6MAjl2gtcIZGr5C9thRLdr86vkUIqpE1KdRTFMNPvnuZl6xAqh6X4GZx/FbMB
Zlx/Gpht99/RaUAfXALp08+qaOal5oF52rzU7Jwh2ES8Nkn5Xa/HJ2r9+4VNxv0wRujFqInlkWul
pCi23KZYVnCV+I362E+DEGPYy0YBmS18e8k0jkE16d1mWluQVgmOdqkGVzEa5PxH0gQac9G1yMxf
dK8/IhwkP5XDuqU+pgJJB2Rhkju3M23lNqa/TxG6OCUWLFycifJoJS4hFh+qhZ2B7KQMtdzUQ9pX
i0KTf7rex+ep4qoLJg6GgbOK6BJlp5qpB4QXSdmjTbXxxa015Xkg6bnUIkvfg5pSnv3SsmG791wU
p3OowmS9W5pT9tVA8nVvaMW3YpRtjquTDUyjBwisKffjlIcVje4p+j6o62+i10w5W+EbULrzj77T
mvN0cSXWVTKp3MPSFR/7qCuoX2c/pfA+XPUSwIywtQrVmrXjOtuxyKRLTp3ueqhb1OZ6L1/2VaIc
RtHEFQCnbJITXAjDu6FpPIPr4+Al7c8r4fLOW4uCT2kmlzvQO+VBlSGW/K02KCQHRTcLsiNpEf8o
TLVQJawSUmemnE4U/L/0CYVzaVI5J/Uq0GMkC9/N6JX8aJiWd7wvIEbmVcYUuuvV75cxtBWJ8tGL
l0aQfyeVmj+RgSqeJCn+i1x/e9KnniIb/Q7IJFJWk0deqMVTFjQrqM/Hm/BXihEh4p4SKTEoGWb1
oNaE7qfpYpLrxgqAI7S+7zew4+ScpAa1/VqeLztCJQszcrKjcAZFMO7VgUohcX8UIuT9YJOWhLja
arW3piq1syUBjxVdy4NUeaypyhHdwrGqhaxH1jn1JPnt55y2VbSzlMAz7haO9jbPYRMb3lQVtT8f
TsvAir8mYHCu2dSQwlSuvpoY635SL51tYiDRM3QSIlR+RFc0wsXXg6cedOJhNokrakZ7k+DMvA65
Q/vgplD+/r7d3VOl1tztHbCu00sQTW/pMKin/rZzpfpocPbMYRtQ66Palzuz84adrdQ19LSYYtXU
qFoRfXEprPc5YrpZkUQEiltUa38E/9zU2T9MyGRqPqNA2ikNRwjRxK3ngrqa+pUsqXcj5S4/h2fH
D7ZxmtGYjfNzshjWtVjdKuDyPy5txI6doO35L8vmlL7stAH+RnhB4lWE4swnpXE6nrQ6Ip2ml31S
7BdIka1XqM3KcxUiGWj1cfopdYd8bXuUl3PEhui5lBdWJisrZ0LmIwWdHo0JuSmuhG0EiA6seBoR
Tfb7SnShSWPYMWJoebrpwZt1e5k98wle6uam+El7UxXDXXUdijezzZQL71zl7laYOoouYZmdKF21
we73wiiaEGKIrQmgY+K5bm5zYz6FtZvdQGdaHBUNijizqnQA3HPDIjTlc2KAZqPEdBVCr7nLyVa/
NhXvUBUaSA5PSszU/1Jd7Tb1UZ+6XQ2ClQph9yRGTdv/0g3OcBFTQcBek1ItbmLM1vNto5vxoxgL
pHoBAid+VhzFeemQH4bhxTGl5wCmvBuAzeqYuSBSp14CtcH9qnFiRAiUttqLgd7wyptT2s0OJi32
I5PzPND40l5W9AbBC9yELzg2b9N4AFNmX7E6InJF5Pv32fcxvwSOIWnKWvI8d+N0PjwEsZddRSMb
SEONNQK6ooug8c+BKq+gppFlbzM7p9MokhPdyo9yqOd+rxL1Snb1fNVZd02OQNDvATHD6IjahZIF
GZMubUyYtvfcx9ynCqoxEzmlPEntIcuFVrCgtZz78zDChRBeiv5Q18Wu0ile9qNxm5H/h+XJa2+u
pvJ5m6606ByiAXglp/zTErpZN0V9+AcJh2mgzeuSCgbApESL164UU6cfOvAEQkC775zaug1TQ1Uu
KsAl0bFYCaybnxjWzVBca1v3kbWYbboiKScqnI7CJKYKX2hsFnWq+mAUWU0MKp4X3G8z2+bbOC0V
xy3cNEfHt9o9hdkUp8f5+Gay5V4lekM8curasFFRtq8/9K1UPUW6tfVkdQRr0nrHGITpMhBd3YrW
ceNVOzEaFP2X0J1S9aBzXgo+vcILbhWI7zkQIlrB0kWlpBtoOYKt6I5hAYpS8Z2z6ColiE8pfUs1
v7nwpIrvk9BngXkYpoa18Mo1Q1qUJXh+0U0tCDtVBLf1go+tmWcoLUAHtK9yK93yo6s9kWzglxwi
gb8DE/ptCPG/whHYLy2kvq8ffHV4AtBiwTeNUXln+7iieNdZ1fKoHdupEVeiCZCiOlqF7xZwoDMi
AbdatFpUQ7hJNyqrR82pw7cuqp3wOU+b+i2Xm+9KE2xsqyge8k5WnylLBx5ZVuwUA1977kF7rDyj
c7diNNA576NaogHAwHlA+fsYucCkosm5JIZ4owT8IAbF/LD4FtuchoTFz8PPXinBcD15SznE/iPE
8rJhyKuYr9qjaCi+kg3/sTPa/JFizpFYkgzZ5ehG8dKOOa6mug4x6m//us22mm8YF9VSv7sJgmR9
p8TXLuOXku0k7PigEa/N1IiBPk3NvdcnL7VZ/DJNE9LUzs+lGS7v/o3pHUJ/PDeCorRGKlFczU39
D7YhMf6T3zwtDPn8Z1Ldr/TYi8BKuzDuDDoVw1PNqVr5KoxBNOKqzcmTLET/wzBY0GDnB+5J2O8r
iCkf/GbbO58cro4N34fvilyobDK48bs7zVPE1cdXk+rEhnq2dYs/OooV57WFn+ZLxrrgVwWmbjQC
lp0NqzSf2ijfGBO3tOhDbRIAHgbQONu6XkPD6F1/mtgIo5gzN6VthYc876QHgIPGU1ul36TM6E6i
R8hV3XA2M1Ytn5snhEN2QZT1p7SxFVRyqNQYzFBF3zRVr8ImmjY1ILm01Wwturk0gt0t2nFPzJbP
f1P6r6ChAyrUlAatwCzd6M7QnKOocqhTCbyDNDG/siiBawBC/lh6YNA9/yquDJWnTaY0sCP/6wAq
Y0SPXeNN2M0xCaGhmFyU+EfVkUgSaySZ7UMO0av8zEkmCrLUht4XFr7lQMLA/RYjTHJM6jg7Wn34
EOhGsg1/m4S9MEs/X3y87Klox8obfZ8txt85/V5N2P68ZO46v1avc28LyMleK52Tnqs4aCFaoNIg
p8ZkEZit/z0F5kkR0Q/+M580uLHeRiWrV65ix9csg0kQcj91N5iFcjXZo63MtsmXlO47JB/q8eTr
wLM3pU8pkVVZ/eqdUVyKRvMAqLe15gLXArMNtlsdT/PwAMV9s2hc3iZ0k7/MAwH0sCixoXkpJ9kj
T1t+jqEjFT0qJfRjlY2fRU80Xa5PH5quXKvVkD0KmxxABFOONl9uTC6i2aRqg7UY0ycT9CfqdpS0
ZjnbkqS2F0MLWH1eqI++ugra5fdVKQc7UCYXLsQawpY6cMu6cR9uhI3NUbAs1KDewTNyzfIBiQ9k
lh5bx+zP8Gaew6lHmXzxOMDCv4E0bVyJrmiI4X8HKB8SncQtrgzn6pLxFpOEqabaeguzQbssIYam
TrgfQJK5SDP2uXqNQcfr+Rhc6qkn7Kpv6kf2DgfRs+VRB6WoDsXWQnJrIYz3ppLVq6siFaY1MM0J
m9/J2kUfwkWVlOHadKTiEuQG2VmoeXexpWgX/m4bwLOlvLQmCRS51f2/h1xZJpChUMzd6odUD7Iv
fkHhqg0rFWRHkrSOxsI66TCUHJzq/0g7jyW3kWhNPxEigITf0rsiy6uqNgiVDLz3ePr7IakWpb49
M4vRIgNpSbFIIPOc36jG1iYoct/Bh1whwaJ+MfPwkwxX9dOOtjhq+BvuM9XWhj1337rCWualT5vV
tu4iZ29+ahv3IHstJUbxPhn5iuM1au1UsJD7BIublS4q6wRt/geSCgEECg1L77npVtzaLDTad7na
wjdnhGxXhrHo0LL+Zxrczf+f5f7rVWXb/A45d4m1D1K+mtOXzVy0c+ZVFpCNVhGA39OtSY7wxaht
WqHyB53HyjY5X1Yhgj6Cdzf3snZbF5ZMhhbINocudWiBlc82y+lz2SWQRe0PpOzdS02GbayzcpcL
NTxnfQP719StB6JBOE+5HuJK+JAusMUwPwazfepjvsHKUC/Nnhwnp/zjVV/1D6lVeTm6qVhXpQFV
ZlZWFbpJIa/mQg6ZZnXWdo5ah1P6cxLFeOGOhsz1EHSfkFUOJbTKLz7iRlv45d2uDL0IGxv10+Q7
tsscG/md3M5fBwhIW9eZxrWs1kPTrTFqyray6k19tFJNPdrLqitm8SuMLo4jt8pXHyUr6EZIb5Wq
qtzh/wyuOUN+rVQd8TJo2a9qNcdbZdWNXQ8psu5Xr6ym94WxHn31RzdNLsqvlorrUGKA9W2yGHR0
zwnG0nAs4T+zSpVOvZM1WaRBOgtZiB9Rr2fperD3wiLQT9hAhw6j6terebMOMabsSQJBNJMdhsiM
ay8/NQOK0jw6qUyxLkSP9uzvbrc09WIlV7wuC7N2MWaesm6will2SZcfzDjFJxC72NUE/vxTNRFh
EO6HMvXmetKC8NBWTvakx/onJp7ptvB9cDqtn9/JwvGG5tQ7F1kZ67JsV7dOXfG1pVlhsTS0Zb9D
0PDVy0rIhG4lFq6wlXMzG4aQDfAvWYLakqnpf7QXZeYbi95BfDJsWuIGDJOzUKDt9lOH0yXpi+i9
FWhUWqbztel9HnRxgU58By+j7ZsOzYjc/YpM0Fet6KonQx/jA1slbY3Ec/81Znuc6O5Xg0gdmdpC
BQsrtEdjcn7IeZwDeHxDO3kYYDySj2gNnruheZUkU4cnQ7O0DxileHcCEdnLo6MsUo5CgV3wmJpP
k7IIS2ifalNiEJ7ZDkrDxWTfFa61kodQJ5rt2jJ/qXmNeqnjSL3ktfdehb62lzVZyM4o9hY93Li7
W7suhHFqC30qsapUa/fVmvTpzvLCcdGpmApOiMytXTE4W1lNFfMFV+clbqx4YsyyNYYWBXxqIjjJ
q3gK0nohL33fievFrUt1Gg4tlQYynCl/DPx1ie3fwmgsFzXHaThFc+EThclWld6/2bnVbmUH7lse
1idh/sUyMhiHRRXU/K170EPyMphld6LZ1GJ+4Jyuxazkc61fB7Wk3DS8vhDEmjHTEhVdo+emcfwM
bDxG0aVWCBXj5zqJXTN799TA5XmqR/quSYV4UTvvVy/Sd9Fh7HGGY5/gLODS+Z+THW+ryDB+orC/
r6OWIB8iDRwfvb1V2/m9DOQnopwWqp8FR1n1tSBYlyrSZE5sv9TDhD9SPH1YnlNskmYg+Oja1dvc
npdi/IAyiywrX2HSO8sShNQhV4fwzXBixIzd+rkdUYFMw+6HbHbSPtgW+rAw053FGe2AcjdKzfOV
8Xd1VIZ+ti+k+3p5HR4At8I6HPHc33P+tc51tIa9QLa4rem79oMND2JbZXZ/Uvy8x/AeKyuz1y4t
XuYGZr60yd5YHfqTLPIqe1YG397GdWR5d7INaRAwNKKoFnIGIJOQ8PS8aplN8U4j/1Ng/orXN5yk
Iuk38W8yF39Ae1rIXjOM3vNabXdTowlYDfOMMGjIBBVWCEvv90DJAkPSxwJg9pVjbBwjbdmxoSnY
hFQNSYytUsXWpkDPDLVroakr329+FgWhfCUp8QmE9wKz4h+zd/6v2L63/a8OaQB/bZsVMv7V4WQ2
5NfbMnK0dIm/Gsf/vf5/LXNru9rH/56RmSir8Nvl3YTzuwlne2g5+vZezUA8+kamLzSlLlfEGPJ7
HMaye3u+Al8Agcm6yBZZTAEuclVv2X8MdZNm5Dy0u075vcJQjim3Ma9dy5lyacNRu/NILEs2GWkX
4HhhGoSRwyDaTJHpuwuN5+pd4fRrTVblvLRIctKZqrFRfWjj0Py69hSCCL29M/nq8H1tbvhTt711
uE3bHWuCjte3YaizCZiywsjZfkgJO7UugVJhls5DUrvGHbiXg+xT56a8txHq0Ed2R3NVdjRF268r
zXVXImIfvuQE5y1q+mc3aPs6hj/qxUK85yRX4a7QPuBmc+sH+9fsUXW5s51454SteW7MPOH5mpIC
1WoViA7KBudoMsyzvHL8St/7TfN0HSen+H3yPfOyaZfyTyfwzQybn8SuqfVwYc2rynG3pWZc6GgX
+eH6khpaGSGsrFU/Zxv7rvWh4BXFTlbxOscI2ISKJKtOitRH1T5hGOAc8Zewr8W/qrJDtnVuFG6K
MYhQHgT7p0d9ssDfpnrAY656CCNyXkYhYHz1Y8XHTAHP5M82OZinYLNKetQ6ZFWOk3ObiL2HQYD5
Ovdf69V10GyLGi62huv50ci7X4Xb2seeTQMUeJSWIFP90zFblpcYISDHaUZ1Xm3QLkdzApnBUiv9
lVzhj0u5rBwtezwURPihYY00qZhHYb6JJWaR4gnfRO4JyjRBtt7ELb3oU3V1rcNCdU7XUaPro2Bh
BZ9/9JhyUj7PR/Wc4zc8QbbhCfsVo/KU4wSrkP0VhRkXCjbMZP0Q9BHaIR6K8BTCc0V9Xj9EabLx
iXHuIhta1VSU5oGcrbXzjf5R0XtY1qgiL/SpazYcoMaPmCgC/NPxTfhoIvANaTZV0l3bM6uaru19
Kv5ol+Mn4CTX8UbSKne4KiLJMiCf1JfluZrddZOY43FTjOFhmr13extrAQ0DvU09m+3qHFx2/KKC
lez1kWY9eVbMA2qeW2ajda8q4a6dx2J94Bwc33tFwnR6qK1OX9QVqj1owS1Q7Na/6lqLPYbfhciZ
G1BcRS0WSeTG5y4skiccly4lauLvwKyyjeXXCgJrbvHuwmQmflRA9sOjnYQ/ronpHRTN6g7pagyE
SkyAeqe6NvlWgEARmfzqTqsUYmkp8Gw5WI6RHbIqi8KGx+75OPL4waz5chsor5RZ0jnvv92Wl81y
kVtbH4Qfrf2eDPm0qfTa1zblZEFaVDiurTAiLZfcR2u2UXOXGcXlaWh17uKpGyUbAkjp4n/NAksV
HXRXX10XketdBxlx90VT9GoX6VF4vhVWDoq6H5e3FuSRwjM6lnglTKH5TEjS38u22xB5VRfOtPQ0
TVndOrTRYRpRU39rdim8w/nFro3yMq9AdqDetNIT4893oduE4tqi/epUcX/wvbE7uKr9q5Btsio7
btU/hkSlkiz+qP9eRpk8Y+lhq7WUvbfJ/8e17PmFlaYIdng275H2mLbhYAeLapbQalD2RwrAKVaF
4urHLHCR3pJSWzGiUXcx+Z3laIYEe71qVHG5ZI6a80cZJ3GUQ5AfCFFWwoDJ9wtzNyS2ze6xUt77
XtvDnEONWw0Gkl+zdvncXk7lDz1GqSOMAnEuGuNQB+2mV7pDVJv5Z5A6NU9JXXkJI6NcDbXS31uq
GW5ttDWODtYTyzYZC6ztBOL3TfM1re3oRS8U+z6HSJwh9/bikY95zv2D7JIF0g9AmtUa30BGs694
qGtjgefutxKv4OdYFzw/dWUpayZmRs/2wI/MidvVyF57ZesLSwnjJz9ou6d4SKOVk3rNNkmt7knN
8+iOO+Cr7JTF4HsfDrvFk6whx2FvawPuZqQSFlqymDMv5trBr8WmOmm3BILvxrYh4Tfl7GFmEZ8O
hWwwJ3MV5ZO13YhtmaAGFIZKz0P4HyceaYyjJTXCzib40ltHWRdfsXmxkVgmCqCkAVmmIb6XSCtQ
hpeySeN7CcKa++q5Jvv8KLrUaqIuxoZdh202BenCWF2A1S8e7dzIH9lLQ5bIpmwrq7JDz+EJR5F9
lk212VUn0djP1/HzJF+Z7VJ9Dj3J2EXJsjeaz8j126McQibDuTSTtbxN0NRmqXKTPNWasYhtNsFx
EXYmUsGJt3dT5RJVvsJhCeDnGcuy7pz2Nfl/NYG04iHludVtOAt4FFVbz9N0PkSvXpZmQIpsfpgm
IkbbOML2Z67JQnbm84jbsP9729jhwjfUkHtjZZ1bDuqEnKkd5EbWY5Q6x2EIygseJeUSl9b02/97
RMoaw99rtFqJJ4me+7syTpqnelTePN7jKZ9rVdYGu6kftKWiGPWTng/NU5y8CSOJH2WLiccIToZm
v5F94ejaZ2NAJ8mvm4ckEsCaS+PM2RRn7rTrPnse2YGpRG+N7eqb2tXDfR6r1rnlZmD1jneseMxV
0HW5HCZXWTsFAEhc3x3kMCfMlqZGvIxIL12rorPES9t59h/VW68c/F9zM2J/OzRv00k0J1m4KsoH
PHRzpBz/aZNXaoviBaFgjyxINgM8xxRbXRVlydW1sZ3RpFFr71JLnw5TgTq2FGVvcUDimWQ/d9qk
7MauBaqfifBdLfUlop/BJ8BJ4GCh8yLsCIvEAgxO3CHsqodns1fEOUZBBnITP5NT6hfra6cVNfbe
8tUvAZQGUj3ea15zi3Ctqd12GNiscnfSn8vAqI+kP7qFrArEwe/DOsakp1Lapa5/0UTRPsm+CoGF
WCmDs6xpxVgsnfMUciu/RwPHOY6xEi8BAGAvMlrjXVdO+hK7peDT1u0NOyXzS9cUqIoIFLKsUQle
i9kQbB4gZ8azMUk1oOgkZ7K1Dj+n0txko21+6fu+2HbxOvCR/p5ADFffwxKfw7HRlFer6z8rs4ov
sqaK17pt1Bcgde0DybW7JMlx/m49Mpki8ZeyKrI+3QIFttbg9N5S+PH7srKyCZS9Mu0KUNciITSk
zoUZDGhO/b4aUpQyOAz0G9khC61IrOs4G8GPI6Jhy9v8pCaJgv1RW6MA4QUbO8NFa3BaTsbVGJ/d
VhXcMRPtEaXmfhkXtcOHPvmL2q4M5Lj0YVk4fn602rJ0rpepV+RHzTEJQdsFiozKt1ZHnZuAW47V
0AAMfOQples9tjht0z8Jb/YMT43oW+J5S0KP7c806u4NxKjep5EfjKGXxX3jxsWu6y1ihFoqznpU
qqtAI2GPZvdXOWl09gUqRD9ss08XgZpVL1mH0Xple92i8nEAJz/YoSjKb64ejWrXxFb7TExi9hoD
2y57qzzwSfIY32SnnfvuEx+M7JIFduev+He7d7KmW7Wz1J0exNm8NNLF/7mW7CyVyfl7rRDDE0PX
3DtjnizXisSzn6TGSobdOrNNcDcKm1/xuj/q3aA4y7RFcaie99aNQPtjQg9mh1aE+Zxokb0puyxe
N/Neu4sqpG8V7sDdXFUHfToTtSbvS03RCvE0xA9yolzMNos9Dh49zzz6MQgqYWul7lGuperDf7+S
/1L4IY8e3feuhS8aE+hoEIebtqvbhexxu/JXt6xex6hpre3Beexvk6OCk4WPftBCG3VuoxUYt6Ow
8DYDxkouMOH+Ojd5s+y5GmhjiC0Tl9fRaQi4VtGiw4REnupo76YaADNuWm/T+/n4oU9oT/3T3JYo
7cpm1f7P5r9Gy0WyOab312jZHETRdzdH23hQnW7HycncxqjRPxuj/62zqvEbIiGPCgJEr4aITMhV
pgpzs+L4007TQo5AZnHTdy5sTi8oALS3X/RIG5Y6Gfg7dpMor6pKk9/JegtuvJ91odz+G1trbLty
42fmF2d8ZZz3XlS4HZVEtW3iqdsKnZ2DXbfKqetcsZ7yvn5G2LxHV64evuWVPt94jJ8EhraoDi/a
zJ2eO4At6JOoYLzmT82sgHv8RzseaneNUajPvoMWbG+av8aHGEXdxt/a5/HdPN6zGS/Xlx/o3+Nv
r+uzzr/Gy/fz9/j/WF++/2p+//aYrwcSKM+6a/4I9Lb/1qICPcUJ/jDOAiZdiOC/me0IGYhv+Kd/
HyLDPiBy27HhNM0d6kHRxnO88QO9NqTYKuWLLdA8Lud2zIvHDxR5lsbv9gyi3bV9Hj85RrcjetIs
UgxXjrURV9UiSRXrWPa6jYFHJ1ayRxay41aVV1WtM+Vf3XnUHtpgGHa39lHrTSJlgfqErTO6TGks
3ouufnHIqv5EbzdVbPTG2qnfDXjULAdkWDZJ4VZI+1Hgp1WdZFVeyULpSZf7RlOjhMIjSYGiVUzN
nSziwm3uwrmQVc8czCUSL83q1lYZLXFsWfeVKdrohj8t5Dw5RXaMBaqycDor5P1t9b2bdKzeKv8l
d8zw1PW2dm0fIyROhsTCTlPFkYSzgXHueuRf4iQ9lHaLi3oCmmvrZhh3o92unAj0wpuzoSJP+qx/
l01PQ8jxxs05btnjE+4g05ODdwGU0g7zxbkN2s2IsSsbjtCC5meJe8ht41MzuEjgAstA+dityqU/
ODAKEnGWvVY486xAia01PZieWoS45tMwm8lmqau6+xYF4xcNXcKfSXxvo2ToLywLfMQ08wSR1V+3
CfsWkQM76NT2Q8Bw67c4zwVnJKDmI6beY+WLEtewU+0AZICGsJtaFgdZGwiNXORVeam7crheKzxj
V6ZI+MwGgEBw+GENpT7U8xJm4l2VFUO+rbqRLTOCekuSk8OdCW0rQwsKpR+9+/TqfDkUo4HebaGs
fTUND7HWT4+1GSE5i7DcblBNd+00Qb1xBhxjNcUfXpt4FnxssmAvonZ4HZ1IW3AAzPBhoHcqY54o
GOAZaTjgUlLyxPhdYAL5q8r5KDoobokePVpAZ2hQ3Uttt0v2ImRNIo3bRuzjiTNX4dkjetdlq2jQ
+S/p9qyumYMlJgS/topavBXK7CFex+6FhFt1NECX4A2ldPAlg2DD4s2ibGBHZI4jHmTB5v6iqxpS
hj7aZdd2ZAcMpbivQW4/5AnElFBMyG7/M8UIy564YfB2a5oQ6dypOgHt2zLkSTG24cl4nVojTLlM
pjZbaR5GyBVgnLt4EvoXpPhLX22+5Kbwzw5ingvZrMYCBw3DetNQtSTf72ywYAc3FRNQXClihiur
2b6KK1dZtVHFGSnPjM3UaenFif3sWqRYnWAMjQS2BRTlnIOs3Ko6Pmxm3Y6X1O8s2Dea/YFE86Yw
/PxH3jdveaUNr4at9mtFRPUJh7f+lDd5uepF2zx3ZeqtSJGHu1oLp1fiC8Bo/AryRa+Nr4HTfihg
TaAJUlN9k/1N2j8ZWWM8q2Cn+PNOrxnOPPfB5D7KQeX8lYHzoC3sEKVlkbVbRR3iTWmg3wf3ZXjR
O/ek8Nz9ajnoYOoD4JwwxHUSSia6dEPffC1HKHS5nTgPA8pix14DBzCC1P5aEnzTXbv4gvJ+svNt
P9zWjdm8zykjOQCXXjRwx6w7VJ0QTyIsX1virlufWMCumoVfG1fTnmfE0Sau7PCA6S8kSMSslph9
ic9B+VkKZfwOoJS7H3zxx8C1w51ehPrOqT31ofHR9kZ4bPoOfggBLeVb5TsJuJta3Ps2ttV1Z2M5
C9Qhy+vo6M4K0rLwxkk9gf1JN+MMrbi1Xa8cRKadhi/UtcecBwYaH7GtGzTav9fhs7EwQsVerSyy
4eBPNqHFf1/KuiyEYQwHFRrJ/x6kNopK2tnvh4MZlawCgDEAI4RUggrITA+17uxXoflQVEN3H7lf
I0PHVj1Jg+zkj96j7LPdxnwIik7dVRmY1B5KQbSMzcBYd7mlkcOa6z4qs0tuzTmybwx3DTQeC2eb
lqj8jYXQdlNFShoyu80+WCPjU0/gvzGw7Nr7ug6B/av9WdYQvG3vC8shwpzFYi3bZDHrKeBVoJ0x
MmEp2dZ44i3VlOZwHWG+idQ/EKGY0BLt4G7lYC3wjpnxj6WwH8jeR5dEdTGZCZyHVC/thyw1mwOe
2uFCVn17EBfcFAnhdc70tdb6wyBAuihuPO0axTA2bDrUdwCIyJ8q+3pQHog8dQ+DXcYHxxTuwvf8
n0YRz1u+2cPafLJK9iYNebPFgILyi4ijZFV7Zc3rJxgBgBK8s2s2LLYNZV1NK+fYBmpNxjbvLt5s
V4BE7PjUtqAER0NJ33wf22bbRqjOslAXgOf9UHh1/ImLn7/oUgNjjx5JtdipBWYQEdAMu0ufkYvF
C6uN7IeWwN96HIAfQhvXNk1Zw8YAeLCzMqEfOza9e7/jY3TU+R6hWs3OmPr4Dvo3tyJriC9YLfJY
5BTwMM5mJqVfTE/Ym6mERzBkG2zHRHtl0N7wT4hhHPKjthGybQK7/G6o477IZhF+z4Qx3E5YHKTB
uLA6zX6ZLOxxw7biUO1XMKRFvHJrv3oDgYQzhJ4jPqzb1VuRLDgL+W+jauUnpESSpRyV2HC+9cTB
dmSehOTLykkyZFFF3Z3N2qv4TVsVVqil8uoELqRIl+hELron01eW6ngKzHOXFCGeNUN2EFgofdOL
7LupmtG7qgFfDCMHX1nNIu+aJBNAWQupi9SvztKuRyDab1tOWegLta+7izPTyCSTVjJuwWJ2yOF3
j85Mx5VNfeyjzpJ04uA6SfE0wV08YDLdLcoq7nYDmLgN9kjqJW7CEP0K7SxrIGUBpswFyoXNNkaf
mCekb0TrUu/FQilS6xE5FrEYB8v76NrygguE4y941FqzoC2vehdmMcyRMgs3mZ7zpOz1WAEcleDp
KiIbYkZj3xGm0qeVD+GKfWJ7ulbLzhObxkSQySEtzZ8hijZOrKnqQY1rfLaQGV0kwivvZJHOyZuK
T364NsbZDvUa4yQ71dRAfYQY2bo0MfNIHFAhjeFH50RPN5aC9P0IDoyfcW7cR52r3wd5V54hGKLq
+k9TPV81KEx6w2gfb+1DrBhLq+6KjRbGPjrRGHburstxRwS7M5rXpeTCWI62p7rqf2r1hLb+EOQ/
0nPdO80PJTbbheGU45NTTS7/U6M/cLJ1V32Tf7IDsHDRIIXcqVlAJgyKnazeOq5VklexW2d3/2of
jFZdRehqr+SwW5HnhDCM7F62GE5aOKth1NqlMNxsPXgHVfjdoywCh4/WE526l1WUyjUUf1HiGeru
UeFb+IjMZbb1HQd3+XmWbENNE/a6FrkHOa5vIL7Ek7e5TpiH5SLINvXkjSs5q6+M7rGq1FcsSfOT
bBocvGa7OjrLSWD3ctxGgl1BhuKs9QTiRg3nSr3qCcYiy8/dU7wrfupvDEv3D4SVtUdtQt5Vjhjs
+pPolvpUq061r8y633gNXsFqHu3rvDB1TF6Edy4b+P6ta55QJUHCFS+BlWnMIlVYE66Qga32xC2d
N4uHS1jYxmsQatGpB4O2LDzLedODmluhWkWcsnPz1fSwP0mdYNnkIOY1zYn3daprJ/Bp4TaKov6S
N02xRm1UfSRaby2Nuo5eyzLU0JdJ0aW3xg8FQ4hvdRfti1jXebY54zb0Jg9eCUUbcHN2s1FwuiEa
b3kI6yfju2cmzrKZ3OlYxp39EibWOigm2tFf2WoTuqlmpg/vmSAq3SHr6hGJwIVcJwUyTx9zYGFB
MRSXtpiqBy/ov8rphSOsVWoiyy7IXsdhekewWd+7LlDzthi6s27b2TrAbffZLDUTCmsWfq0t3KPl
kafq92HXWz8ROXgxrTh/D/O8XKq1Jh6zYfQ3csWeo8d1RRvd1rOS9phPDVb+XA6DCbRfC7+aQXcn
YsEhihUzUBXfNTJe47fZe0YXgfNuhTp/j97ST3oaGE9BDwyjT+z3XgfKoqA+sDdQkX5S/YRTJAIF
U6FmGHplVxSdnxntkTtHu5QoOlCt7XLMPj2nDDGg8pxlpVVi57tU+y5BLKnvcU0mXgOGujG2oYJF
uOwdYk5oAZDspezVS0jtNtRCvP3Mo+IKZ4Vmsf+ZBGse/tpn2WoNpl2pejLDOrmMipHNVLXheUaY
FbnYV7U1vnDWLw6+iIK1BJb93R7O7RKI9nd7wX7hv9rleGUoKjKSqblTk8jfpK4WYEGvRy9Bpyvb
Nkb/wPai+KUXSnGwBOaXsjfXEoVzx8gTae51XYGb+pDcTdqcxGnqTwn3MJQuOfQ9MgU39IdsI99J
Ov43+kMZjOQg2yRARHbUJnmBGnCorSN07OLQdudMOmlkJRLvpcOdvRYWlifFe4Pj9Ws1C+gTBETh
bB6a/DDjTZuDapSRAmNsjbO8EvMVgv6XQZmSg2y6teeZ1Wz737NkBwnxX1O9xvxjlgim79VUGzuh
adGlTWN7lUP3WZkFKuuyTRY+1IadKFxcrSDxXOqqa9ngwv2D52Usuynu+B/+noI72NYtW+d4HSfX
8jxIk81MXPmjUVE9a2VP4B1asw6VVWfk1a5C6HaRuHWA4eb8CjGvINeW61xnz69gFJ29Sj2NuJPe
ug/WpMG004bqu6v/KPJo+DSLTF/yMaQXUsvmIcAgbCOw270EWmzikVbbayV1OVlqXfZqqR3snFK0
u2GuZmaF9HLsVAfZi5hDB5Qp6E+jGmavZpt+uFFvneF0Z69GxFGeX9WhCfjaqAmvWk9q8Q6GD3mj
wIjOkeKmTzCHLrLddPIchAak4QlHpXe7L1aja2Wv2L4bx6IPf033UiTGQlTUz7qV/Od0H1DLuzXl
1+mIsBtH33bF0k510Bh66C1jl2hPrI+cBZw2+lK3by6iRi9NVSv3fkIiPXWiL60eOAdCPA2eNkX8
ZeDUulHtGrQUf5OFq1j1VoweDnN6FZyHBnf2AX3oXT1ikaT4Y7dqgsJ8nULrZ5HgTlEmD1CT2WLP
JAz4GovIys+Obgwn6bQr/XjnJr7v2HGY/1j0/m6qSjwL+zTygLBW7b5KyscIdWp1Cyeg+aOKd0y7
xyrqsWzV/BzEFQxDz01XumGggDgXadp+JMil7MeuxDhwbKL0oqE4voxsu93Iqhynzh3pKEgiVnp2
XaAaqpWrJ6DwOn18HjyiCJFev+FAWJIhH80VaKQ5oIDgNprcyd3AQ+3VbJJFbMbNm6Fb6sEbHGUp
Z/m+aJepiU207FXfRuT93gi0hKc0wUkNjnfD7j1KV2PtFYc6VK0VYc1g0yU8wdEY6Cx4jJzAbON6
mSPUXQPIPYEfIkrSkf2Pgzrd67NMzoq9t7No+ornOxplS6KP0YvTxCCz8Er9kdYg9TzrewQMgbCx
PT3pGTa0w2D4R8OEz4ZURLhWbDj3ZpXjVzQRbiabjj6i+dlzFyY16CNtiW3CdvAKew932zrXoVuu
3DERb5UwL/KFjDDYxXAhsYbjQVqoE1CD3Isu8sqqy++KEtgkAv9qL6vGxcAed/GU0OduUDhwdqrZ
nTqr7k/yqs2iX1d2bypHNQQqzoBb87+G4o7eX3vbbtZVsQoCkzFps7gN0p2LldU1bdbzB7orRfQm
O4sZLpKHizFxkmeZ/LIV4ytbpexOduEfkK0E/hZb2ckWJLmuVYauckgH0slBLPx7TOzMFUZNQJtC
2OyyzZuviLuvFVWQLsal8NpeeqLedWRvF3LEbUISIi3l2kMJSvOfRcKUt+KEiPzMLyPb5ay4c4yV
G2NHLjv+WJ0XNC5hpBYPHCXalzpz7sKxAwky1xwtfVHU0D3Lml3n37101uQY0+7FxtEdr8liOplz
tQDPvCgNpwc6wUwV0Zql8N3u0NZT9xJ3wbhM8cnby7lEvLGWjIxpJ+cOKjfssQ+M7fU9aCiMeB2u
CXKuQ5Jr0+pqspG9feyZQB9nf70SC84qtbBQ7Pri1bOi3aQK+8MyFGuVAH6APBQUz/AH76/tqHKs
Ys7zJ3XImkfHEF9lu1wnHGvUOd1murcyuNddMzkfQ2to3G2b6hKEsXu2hGkRhtDQEGzSYVUP2EqW
TtDfw8Ls75WZnl/xmJxUF8jZ73ZTmMGKxKXJDo0RssM3NcwqMhRY5ia/UBUXYdfxkmFWcpRtqRFH
C+6Y5qrcNxHgb41d/Lp0xbiPSWw+9/n00FQ9PkENscDRrrtny4aMiEPAqZ9r16YANZMKzVlZi+Cr
4WWe9EdZHb0oW/tJMG68GAyi07bWJpPMHTXw2kUxX2IevzGqLpi3MLS1M7tHA9dbrJooAIQz43C1
Kd6m7nTIClt5b7ilmik7co7WO0RG+XaBiHxvUneHiVr+wkOiPqIQOzvs0o5G0LcR1xtVezL7LA9W
431QltoxZJt91OHJOC0RcsFNe2H2Q/WYKZm7C8Zo2A5RMj6nYvhG6N/6FlncR9BL+JIXRrJxQF4c
CKaH90jgIidjxdY3J3u01KH9bAQWv7ZnJWdXAxRQ16BeFTs1jmgj1AuPfQ+3Oaqy8OLeOM6BGeD+
c+Mfl65s1dsy3ZAfRvNx7m9MLV6681GT7f0SQwLvRPzacFa9rYarUFHsVZs29hkH75YzT8SvJSjK
XafrNvgaOnyzBjDamQMkxf/h7LyW5DbSNn0rEzpexMKbP3b2oLw37ZsnCFJswXuPq98HWRwV1Zqg
IlYHUFoUu1AAMr/vNTysN6KRjJZ96zZ8H7KJY7azHqWuRaOgdyJr5viAd66xnoylsPAa6oSncf+B
uUuJTUM4PngOG05EVk6iJiaQPZQX/bRVlaW8SVjYNvMirsqLGOLyDtuOmWLONNSAH4zp4KmIb3hp
5GxFVWu9+OTLGxjPFyj3hPXLFwP1BW8Gcf5B5p/87ntRhF1SkD3KcFeWcoLFQI4qy9ZyR3/Lbsk7
xU6AHxKxl0ffK6QZN379pS3iH2dUyYH854wVullrZ0zlJVah6kZXIjQtytJ9Q4j5ozS18uLDJMDu
0XkRzYMmE15JRmdtT6NyS1sbaqA8sdseMX1XDa417S36uIseLPcOZ6rqLU0W4v9BfOh6U2PLC53O
ynK42HH/cxV3S2lGEsqcJ8OI0VKnl4dQgnC6GqZiO1kBiUOlFBbeIYzJEUCpZ6LxPkZDuXdt5Ik8
D1LCjsIZWFGHTVqTqAq5J2cGGM3nwYpV8kAjPGAv85ZdWdsvtTn9grJXjMWck9cFf9xqgDY3Fau9
ha832etQJDWPVjfdeq4ULGzXbVdSAe5adXDqSlreVG7XrvnJZm8poifNFLjVocAsojzC/hMh2qvh
WdEMa7PxawOSlDdYEl/VKIpJn3qwFf+UahQlIbh4U2W89bDRZpXrru7j2rBL5oGZaPMUb76uSbvL
MB3iwiaO7uUfTYIGiKiJds0LYJEWA2tR9Jdvw5y4LM658SZG3ZvrgQWOoWbJ5t5R5ASwQgsAozib
+LxKbhXwrloafc07b6nzaDjFVY/PVTMEDylYnrlqgkIdSgAMnZ8VXxSlfsH0MvhINbKhasNT11HW
aaPkbAF1b6faFaZSkvGhDb725hSDTwQn6Z/ULuoXaV7olxYJmJVahdWxUWGUqJ0+ETq7dnHHy7d+
38zt3IGiR8KMDEvnV0fRXcEHxRmm+6jYIK4LwsFI8WQRNnHZdWxMfHQUYFyplBN7j1TM3zCa5GoH
9a4Bj/cGM08MD4mzbKO28udl1WUbnlLILlahvvCnB6441HWY+7d6ZJRpOdMqmOS//et//9//83v/
P95HdiGU4mXpv9ImuWRBWlf//s20f/tXfmvefv/3b7qlsNokP+xosqNahqLL9P/+9SEAdPjv35T/
ZbMy7lwcbb/FCqubPuX5JA6GjbSiKlVbLyv7o2RoerdQMqU/Kll4qpy03t7HinY5V5/5oRK7t12u
i1HIEM966wlPlHhDAjleiGqjGOq+xHyHr5xekAnuWXPDg6h1lWs9QXsHb3Tr1VhZInl5Fh2Z2kOt
KjJ0zWyEuvQ2Xja1lr95dmBv7TGuF6KK1mA6L+0kPPR6nr81CxDVyVukkQyKRyWei0Fy1LYLh1Do
Vk+D59ROT2PdlxdFd/ON42XtTNEy6OOiMS1s6Gq+exA1QqrlpVSkYZlWTrSwi6S8ZFb79dfXRXzv
n6+LjcynbeuKaluW+tfrMuSooRCarb/VKOeAqcuu+VC2107KnoUpvJaCKUpHw1wJi/mwlV/EKHYT
MZtpdgSekn7kE2dGHIxWafD0iT6A5pVXLjntYdTs/hxlTJGSP5tkz9RR5ZWbee6F/UuMbsXoki4Q
NbDBkFGCF7+Om4d0tCHzMsaT3OoUGjpRkcuvvwzT+tuP1FJsVXU0W1EVW5OnH/FPP1IV0OPYslX8
NpZVvVL0JlnprA23hDHj57DLzrYeyl9TOyHB0hgB8Ww/PPtOLM1ER27rz2jruo/QjcNdmzjDMuoL
bPbK+hHzUSwrx9h/aOsw3t6q/pQ6EPkDmYDsupFCjGf8uIGD+WePyDEM6LlHHVZl94yDKKmSZh3v
c8Ws+0l/Gsx88blixL3d7YGzIh3I7x0oxz5PB29vwTTPbnVfw8aSb2stes1pyH0cAnn+bYYjZty7
4zBJzTmm894/PEVUdXpM/PXn6miWohmqNW2ebc386xWqZKVCzxxydysFxapLZAf3IPR/bAdCJWEG
9qVYo51Ct2wPee1A0m+z+s2q1GCvxW16DYwwvSox7p9x5+hb0XY7tDA/PD/HkHQaJ9oQt02IXbTN
WlSbwUyvXa7aBFHjejWID3fdnKRuVrRLKCEuMhjQlCNdS+tZX0roMmsRxQJEPSFSu5pHlpIfnDiH
B/NTsUZweBOO7sWVK9DuYco33sXGhnvTPIx9Ea37TgvOWRirS2Cj3TXkjlhgxBg9eS0hKnbp7ouU
d1DM+lF6j33/myQDPpdU+4De9PgEF+uh1JV6MwKMIszZRBeVWOdFlODKfOcEKDP+2ZTViByGdfKi
O2Nv3ybkhQczMwEXep9ft9AKXcJwgcTdmE2Cb6OZFdFXwioQky1Eljy5sOa60eHzqxrQfqdSZI1I
tYtiNQbOrVFUAZrru/oPIyL3683BakdTODBeOrUPhFkcvGij24O0JbkZoWAtVdpcsX0sACDRH5DA
dw+xVLd74s0Q4KmJdtMrWUP/VATUvESNfdzdx2QOi7aFqJuq+S3UvWrtZvU2kHP/2ZebfGEQez9k
o26fHPLDc20KdjfJZCgZG2+8YrIV2UN9iyE3+VG3IV9ZmsMNpi+Q+b3rYdFnQ+WcgPxD6xBnrYAb
iU7At+G5K+H7G+6Yz/UyGWaDHGJ/NQ3Waoc0axp8AeNdH0ank0+gJX8c0hQDGva61pp96qjOqjaR
T6ECLA/Z9pUYZyof8lD7Z6uO7OOQYs3eu6b/xelgfUSDwXajrYyL1aPj5mRa8KVsM4hHrh2Dj9Gl
R9JMJ7113WdiMu3MCXfkiIaT5Jayt2zxjiStCYzMKfKzJsEbQJIW6+xkLPaiLQXLidalkp+JVDx3
OdoRJTtQb8kWj8AO2M7NgEixt8wNFm1SCi5CzBNTRMnxQ4g0MX/N/VyjjSB8zM2yjP2YLzYEW7bU
R9dfWCyXl0qt8uZGNf4EyyHbG25pnitLNc9DCJru128OXfv8XNI0VVZ0R5E1XYHBrf/1udSXblJ7
nWV87V13qU0+Csp0IPLWsO2nZCBu54JN+09jYff+oiQ9/lObGN2ADttHmaSjNjLNFnVR8ntk5eUx
Ifk0akgL1s2K6HfMFtKMTqXPY08c2j4N8csQZWQVZBkhHkaJulc6sIq8di/miPbbECBEz+hZeSjq
VIo8y4wUPpuG0fWvvyexnPjL81szLc2xDdN2FFW3xTLxpzesUYS4G0tm/lXSw3RuERVaZ0WOtyhA
pvfWQMEOXbuXzLabPfFk9AumdjtEKVHOjfEcj5J78Qz9e5ebAz617F9YTlQ7Q+3l17DIZ6Ldd7Vg
QzQ0X4mqkmIRCoLjiaiddtD9vrydtlByFuS1nJxGw09Wsap0GC/EwUq1PZtnb2S9dsgbRRMo9lN7
4s31vMm+eENkLzuMgbYxuouvgZzdAMYhWqW3dtzMm9eYeLIA+n4an9IuAMNOIIXoOOyD0s4ep7zk
Ik8DfSWq0lBnZ1ipm4h4V47wsgrD22+zbdhk+SMG2WRY6upjGCRl+eurZf9tPcS71iIRZnC9DJU0
xl9/1WVRaTZZTP9r6zc4QSvZ62hW7jVMCuvUZWU3q42me+8bH/yA55iwlW3lGY2cFZbY3bvR9vHa
btRgbehJvax8kC4a+JK9Mh1sMmt7URUl0eYbKrkay9qFapReWO8g6SJz2xR4IV8QC8Qutufh0hVy
fnCVoTvkmGU814Nx9stwPCNKlD07qvFBvqM+ipo/BSnr3K/2opo0QTcvHavbltPMwmOr5o2atRa9
AbjxpZaU1cpz1GTnT5AzMJDNoZ34ROakHd/M66qrDqD2gFqKFtF3H1V0KjLiNruFtEJpqgm77zz0
zSm/l6gm+TFimw+8x/JNFFYEU2KZEEYkM1SL2mloVXsby4WcWTmDdbSQchtnhp5Zx6zUT2VmDNti
6hC9ol2pTesfLry4sD/fpioxSkORLU3W2awpnxfCHVLUbed42pdB9cpFZuYgag2pux0ifvCokTgv
WRmaK7YU4dEsbPOajAjvWggsihp58PhstDpwULbAk6lUu8xcPZilFbiaoUPKTBzQikpPtsWz36t1
icUonuM2qlOEWvpTy5J4++sf9d8e1aqhyfycNRkmrKZpyqclZKQbha0pofLFUtzXClLzseYp89Oh
71Dng++osJAbrVmCuPQR1Ei30FPXuRSJmq0itvcYKaFBaqSZuyvswNzJQGg2bTyOR7fty1WONfMF
+lk367Sh3ueBQixez6sNoGtQQvG4tN3E3erg93ailMtheyulf5b+W++97T6OxFr0D6+0v938quGY
qq3otmY40+b90yuNBdzInn0ov4RJ8pGmZ8Lz7rEPQ/MUTFgegc8x1CRaoHhkLO5tohQ1tnpQMNi6
TSjQqJmJYjhOIGKtGFbiBGKw6EDJZop+uPuBpPXwA+rdojBQ+IOP1ordHW/wb1GU+2qSahriZUcM
FNwBhFEVQA/cMLU6W0LHZGqzgkY53oaA+rpVtWmIh+bKDK3ZARnYKr2UVfKk2oa+E2ZDOBGnF082
6o2BiC4ELKriIMZmSXQbm4D3t2dG4TcbT+pXXahW0H3tRpk1fXEEKW9/8eUYe3obMB4REotNrPGm
157zxeyseg5zAXURpbMvZYwYqzp1IDZEODjz0zPIGu+cjy6im1NHOrDGq90BM3DDz45NL0/hITrC
MX/VAUT++jaxxH3wl2eAyZrGAdhqWTYgRO1zZADJylhBy/aL2YMcL6qA4BfuAstQ6qyXQne7hVFV
5safqlIHhlvW6vQoenl1495LVHjIDeMpZYkpmgcT7BQvt2+ogVovjQL+w850eS46HRUbFpdbhcPU
a2dXv+uecCcqTkZhWEfDC9R5g7LyN2DuMKq04W2sclB/uKZs08DLn0qpfBUDWimtZmYz1FfkHqO9
743xMnZ76WsdzMSATE2dRe74w97NUwefeJdX/3Rq/PSe2AeYT6xitE2vSbiRCeKlnZiE/byO64vM
0VpWwuo6TAfoPz/aylQvr+KAVMrPbWLwfa4UttVt3L1NDVFKYk3xl3N9Pn9hgQpiO6mSPX+0LPnk
wwl5jzXshaKiT7dZJVlvXYhufGW9tzUcuriVS9SaXPPdKrADh7LIAr4FV4LBCCJntEOvhJpQpeal
TXs0r2OooY5TbNucxB9CITG3ieZhFw3dP4Q+Vw5YmDRZ5784Wf1oq2Bf1Kx6cSAIHEe9th+Bs2nL
zkHcLcCN+HHwyhabO3yPQqQr5ixcQJj3zVmM7UccvOJScmGtMtZTSIaV2RjPRO/tkNVz3QnHa8zG
8WD0irZW/xRKEXonn+RP7iIrGGmPa6yYL/cmMeHT/E/VT6drYPQtCkM1Z2KukFm5ny/Bcmwn51ga
ZVa9bLtMuxi5UpPg4GO1qdRPbaJXzh31Vvr1uAzN8JUjk2NzJ4y7KeDuouhl7rPWmPqtg9i0cnAE
Ql702tNoUcp7D3AK4yJyRKMGCWJkLQaKWg6v4pC5NWIGbpDMJzTNra029HFrpRNceBrXTAe5buC3
ROr5PjW0Gumkjs28Cwd1ibrRs247w9WSx2qudG21FlVx6FOlmXWtnWzbOh+vok1JgAdLkJ5ETbTn
g7PN7Hw43psaI0Q/vwkvqWbUFyP9cBVSxVWMoxGh1uENW68P8o3exZEU/aFX/FM9WP2bUZgaaBrU
m3BI+XlUF/GkgVp5GpIcXD6MwXk4aEkxj72Ti7TZgyNL/WPlhUQbSBmuvXbsH9Vi0A4T/9B22rQg
PokHFDgXkIKMbTPJhozCy0mJHlXeEejyD1e2y/mj3CfN0lQ6dSmqgxMF13Qo5qJ2GzEUylz3VGkN
Y5kQo0csAWEvq1xprq7tA7Vl9delG2wirY2hm121FR3iEHfAPleOoU1aVl05E6NFT23JRz/OiwfF
QTy7qI3uGFm2cnIbAEmASItvMQJkCbKOr1mSpOsUPcWNIWf5M9ZfVzHgS6B61s63KilAjQ5eh1Pr
x962e2JPQ3+GApucIAPMbiMUVjJ7KdIP9xFimJenuKiZNchkXbZZLJc2UQQfa/Le6KfvLC73ioeI
vJ9Qjc3a3aZppy1RayhQ1iSgY/Vu8k1DQKeIzP47RkUAi7HUfGhHD3mcpDY3bigPPHtt6zYk5p5z
TOt3k6SyYFdc0jQZtryPExQrXhuYXpj09QgAVtmPgzNV7215onMZJ6LlCoSbM/PJ5b5h1TcXygFJ
aaG7JwPEDIvMOvsyr2WhGDAO8YOVFOoh7/iWx7xD8RnVxi+jPVGWFKk/JTIhPR0zEVVnkwrye57X
SvEF3hDoI9/J4NI0zTvUXDNOiy8jIP+1W435WlRjdZf3LvCwfig246BXKzEZSch5Bs/ttZMk5J3c
aFiKdr8KNnWoGM/5KLe7uNONhTiNUlonOSZc6KYd0gENupOxYeqwBd3+XcfGeFZYwqBoHK4YuX8R
7YoHdht8tzA26N+ifu9Pw9VakjcOhn1LMSqXjbNemaR8QUAfNTOXUOzs+vfBqJEAKGYRfmvzLrKN
Z1NurFlfV+Nb7VURbk/B8NUIPXjrpfpdC9MNaRIPEKb0RwY3MiSgcy7Ysfsz0tyrLkvKj8hLrlLf
atfRC1IY00Z/SYHNzyFMuKsoUidtX6lxN4NaZ6z1er9aumE8K9FPPDuGlLozTYEhWPKVrqLUQyU/
fFd92WGHVZTS0e0U6dhb6IBFarEXTfd2UZI7t+OPYsH5qUP3NWk58mHrsjdx6Bqjsx0HyPbokvs8
pFoMotmRLk6We1d2OPZMg8JBJpY20+vSk6H6V1KUh1DWur3WK/pZrj3jjF9INMmyLUWTOCQAbbBp
6ZsdqUgi2A1LBkdW/OcuAnAL9CUCRdIEzyh1WOeoLXhe0Wm6Uf/oaR9ZEQTPuayWC3tI8Dxy+vrY
T4dcDZF3SMuN7Kb1UbYtDlNJdIphha7lcwMS31K0fRpXxD22l+YTpB3lUKryuO+cpMBApwqfxp40
uAf44iPAN6PW3Y/W8IOZi/QU+VZvXHogxm6TIPAVqzBWZgZQ6b2lIhyrwEhrEazU2o2k15dbFVV5
/TBUqMPMrKUO3+65TjEwKHNuk9BIyucCouASYzB/bXtm8ZxqyFnyVLdwi6GqFjpGonaG6OVUDSzL
2vhoSc9F1W7aYscCM7xVUVR09vASwR9Ng5PRlI9q7n2P1Sc3GuWvQMF/D4FovvdV4c680rCe4lKt
Fplt+lfYf9kq7Hr52EtFT5B/kHfxwEWKzRyJFfx85qasNhcYttFG5r+tqQz1CVKesfDKQWGT3X5X
FL/7g1tDKuP4j5CV3SzCGuGlCAZ/WeZAhP+wUzVZRGbMHSCHpnPoCnWDzSI3QK6bL2mRarvcHYbL
VCvqnG/K89NnUMDxTFK0ERFTOXm2PB1ItCeVO9HrKCmai+jaA4mnV237DpU7Z1yJKlnjcN0R0FuO
Q5o8o0elz5JGig5OVvlnVVX+4GHYvgZ+km1yeDZLE2HKVy9zFMJ+uYwqC71O6x9Uv84e6pQniOEh
bDM1W4Ve7mEziwdq+1qjd7vM+0pei15+LKjcx2UMPotTdt2iBKb0oiOjd7Y6/afPhRSYLMUcrelX
KvaMptxWDziOZUCTCyy7IjM4eUgtLuwyqV6RS3+FmcTvM+zmZLydb/boAtSaJhlwT9a9b2AVPk3y
bZBaGrbGr6Mf3yaZdje3y9z+5nUJAhVWWD140yclqv/zJwGCq17T0ns1JU/6SIr2p0+C1bsZJXPG
s9QAJTol40WKXhzKpF79wyZvinVkIll/y8qTRlN12SRwBgDp73GeJnVzX5LhU1ihryH82UR7tUzV
l0QN30cvrM4I/6kvvhaBYK3Kp75g6dMN7kIMgouNrTFQ69sUvx52oQ6qSFQnwOQaFTqNC8cp7F7q
FmiTaBtxRiQiQVnkEUm6qXcIwnOEBc1FYVe+I/oTnLLMTTd+jM8CqzWEP4wxOHhOnM38kC1lFvSw
S5MeZ6zYfBIjvP4Vzbf2UfT72I7w2fVJ1AKFV1EyyPFucPwXu3JMBFM0duOyuXZLTZqAhPYBbin0
oKlaSWm4iaIwBG9E1YmLHnlNx9qIql6bMEPzWt379vDIg/hFtc30wYra9CFiywESk0xGm3MvzL2Q
mzdIk73oBTHSHH99BRXtc+ZhyoQ6jmwQqzFhCRmfwlmhxdOkqOyOHV4/rAkQjhrZ25EHo5sgjlVj
ph0eG0PW92aZ8qPib4Vo55JoNgfj4qbfVNkOH/Iyix4KTKy3dmTUpBFDiOUOWqIywsTrSg6k5ZDl
7Zvc8mJuEq0+e5WN2ko+bmNJbd/Gths3owGM00cc7q3QUN4YCYGdTB2HHPDht+nQQ+qtXXHrdNPZ
8gaGrGObxbHDnuRlAJ4tplf5mO1ysugYcDGsmOAUqZ6UhwT06av94zMdp4r2tpPqczHKMxD0U3g6
7sU50EQiqTksJDvs5z2RwIuKwtwlx3zB4/F2ujc5BpgYrUe0TbSJg4sVz0pHXfc2FTln5aAX5quM
ie7Bw19xk2kJem9T6d7230q/HmeFzo/zOX+WPp0lChxjDXSaXKt8rVrJXYd+EMzZoI3TLm28Kokf
r4ymzRb3Nk9pxkXbKNpSTBMdra4Wcz2x2vW9zTJsBNMGtVgZ3fgdHDjymJVicOd58tbQCGONRodS
dRXYD+i/Z3Mz9Zt3tTWewI/5gHCkJQ0QmGS7OGlFW3359e/7bwl/TWOPQFrNhIVO2Fb0/5QwSk02
OYFa++8I1QTRzrQ2lZY+QfCqP0y7WRtDpXyRPduY+6qlnQs09belP5pryP7ZIUP9fpYBHJyBsOJH
Ph0kZP0XZgQSVFTVqj79+p+sfc6aaJZjWBrBTVOzdVs3PgXOTEX2Ap+s1Jdx6BehM1ZARDjocY7n
s2XVG7bJ0ayT3R9tcm9h8Y2f3UxN9PbdSqs91D7g5goUK9IIkKeSpHv3wOvPEiORjx2aYY/SkJzN
RO7e85ILpGIps0n8BbTp3EvV41CXhDZ7HX/tLOYlbzq2gm0iPaIkDmIgSIUO36og+weohmZ/ejDx
h9uWiYiyaelkRckz/jV5BIseJEY62Q+YPDCNuMgO5Ge8ycibojUdEtXLDm4O55wA9vZTu6iKEfex
oi02MrRaYx2vv+kkn8bdq/e5mQNxB1ZTiCas3j1oiJvvfcN5hzhADKTSBwwaLM9Y2XpF7zQEJui8
hzl/EU2gtfotT9IRbVo6xUk6GRunyg70DXJ0/YOcFx1iGhcjzDil1PLb9MoG1ZZpgjiJ5Bb+DPiE
txcngWE2nCKs40SnUTXR0s07XSRK9jExQpacwBii6SBKdaVnM2SWm+WnjjRBq30mBprcKnNVQUi2
bHILOb1onPta0D5ZsTmc+EIemqRF3Ws6FP07jKno8dZvEhplkVwdRB8gFjVN60MW43ljFjVarp6v
4NmgyYdYKX6URJs4RFPvp8GiTfRWtW5tDQ91mm708r3sNAQfhvhqKHlOXPw/B9E52gjerzJ9yPei
fu+WQySNSRr0JGkd/HalUVpp05tXmQ4y+JVQaZKTPb2HgdFEx7FOz93tNQxIfoVZawNOYeqd3HyQ
4EzJJIKqECdpi0S+Gs1K9IlRQTKWW1RXBxYq07v8v32q0g7bwNV/fGqY9PLc7g0gG8k4oqCLQWOM
5N57BeIHVlrunCFu2mdR7dRBelc7ovgaAgyHtlfTc5LWX/EX1k6oyusnUTJdnR0gLhlmketsE0dA
OKIjZJ+PjURVLEX1fhAzSnRd700yyYdZo0TIpNSddAQIhBibmtorXzalo2i7H3zT8+deHsQ7osfR
Hg0vHACnkjhUkjtkM1EkaxWv0EY9h40fH0IvRQHLztOlzWVYlGFeLhNkNlCVQA+aIFcP8a35wysy
9DO6Nn2sauLW3aDKy1u1apqrg22QquluNjfSktBLkbf40THYd7rmlIbjgeBPfPTI4SF7atgzt9a1
175XzWVjVONaVDPMAWf6OETnwq+8l5IVi+LE+ms8Di2E5b/MMttLAkmG5WYdEhdQq2/czbsBcN+r
a2blOuvY/mSZn6NoGTyIASi9DTPLd81LHzjt3sgzJIR7J/8GGnQ6gZ1L9iIFOLVHWEi9NIM+zkQH
ULErkZL6uXW9HHUZBGWjFPR6YKs7McAo0KSWCLq0Nn6q+TxKXL196hw2rS4abeycy9VEwvnaLxBO
BGQVQWBjyaxt3EDVX/QKaNbUHdoRaG6T/UrSlebS9o1+N4GL4X0hPSf50r4QinO9vEgtxLMEMcPL
o61f5Qm8XKfe95n3g7Ch9u138gn5FQ+04VQWBekpIJjvlT4ulaCWzugtDA+DQ1wpB0O6iVK1f1BR
Wbw2+kH0iZZSsXLQSb45F1ViF1dd180dnor+tgo0bRXJSvY2pNVKfBdm37Rzvx6rUxIXpPAGw7h9
vQgxL9I0S98VjZsaVx552/t98Whg+CRmpkqEBFpuwEmoACpJuucsnX7wv8DVuF0I1UVkr7PR6NTw
6jjLcZHOzRJhBKlF8jLV0TatCnhykFsL51YYRAEnoVvhz65B/v8Z8/eP4Dxp1ZTTsuD+EZKnGv/w
Wlb//lbGmUqTAbnqlmY6n9/KhuHVTmI2/bOuj/Y5ipsz9h3Fu9Lgj9mi0bIW1RTZDrNUCZiVZAbn
XUMIcugWbuZJbcTXY+XzFEE8SIJSCCT+PyVJtxxWGUO4FqVbb2H+Q2oSmZK/blunlRVpSdPCIBcI
kfZ5z8PeoSpyMNRPetkhvInqrlxqysbSEeMUpXub81/axDgnO+MaOhukhKwUmjHxNiA4vWvHgshj
7Li7Vs23QzqG2lrpXWs1NLx5bnXcaVboGaOJ0sfvbVPHC60qrV3hIChqVI+hJcWsysx0G/hBwuOZ
aji033FfVC5QmTRIf8F3MYoIQLLUbJzMRLV0nywgLa85sMpVW9mleYr7tEBrLshf1Yb1R+XX+D9O
1SDPFp7mlk9eMupX7j/WfBNAZ7BwXsocHDd9dnp25MZrHyWnc0eW92C5/UrUhqhxzqJUNraMyhh+
epGF/PRMNEpm8o6Clru9DxbziVKt5GnqbayYGze8jUVj2+M6HngaLFlNcddeIBesVbr8lRCwBRIg
j3fiLwkd54HMpU7wNmif2zolwstfZOJXMIdT3qO4lVrGe54EX/1wTH4PxvBdLzOdZX/v8gO1QYBi
Dvk0DQh4TzwHRsGjrnOAzE3LpVtRrKHUIeLKKkNTzXWNf8R9YVUqTe7O70spFErxXIAdtx4bPVnZ
wVhsWY/bT6SJr5oWaF9zw41QTPS0k6b5+ckrKl5CU0fjj6ecG+vZkVNvawVluyo6HjhV+LvoJ/Xs
L8cYS3q9lidvBrdbaiz/T3HMuqJTnPyr6oSvsLxaZP1UY0ciV1qIdr71eYg98NukpbruGqtaW7kj
vfmI14gBMf5RS7XTyh366uFTGhCgmU4oe3o5t4fRPsIe1s5V3pKSmToal4QvSlbSVXUrdz8mSbEw
E8O5hB0MF3RJX6oyq5Avy71ng71B7inDa2tZ+WEodfSThnR4heYRrOpAS0Hk0xvkCKtKWD+dRG8J
58nS01dUlvpTiW0CWxJGRcE4rgdPQgypCcbXOmyiuYz9zV5Mshxv2SDd9iRVnXSxUpxkxQfDe9la
jt8uxCRMF+NF7drmFkmz6liGaLOMwwiwo5p2TUGoPd+r+ET9qBa5W+4JLf1cFb1BSchBzK0nd6Wg
8AjpJuQeHZ3Ev+G7u8BrjR9FXn3t5E9duDsFGre0/FufmCG5xlKLTBlMyDZKXdd4K/qqRLIDwTmA
qoTsIxI0rWpu42ySpnNzGV8pK9zng2s8RqP9cGuPHZOoG0hiu+7dK6vpD9FesSSZJxWCAJCW4ktS
5/XMn6Am0oBdS+Lb+tkci+4EThY/iBBZ3bYBWIM479JKa2t3K+JXY+1E3SUZs8Z2E40cXrKI4ejH
dEDGsiqw6rm1FYV5DORR2v0ErpnaPOU6AGl3eViwfAXl1obBt7LzHqzQDT7arljjVJz5szz5lmAQ
Hs7y5szO2PBnWRSiaOGNH9Xgns3S7r7hvvN9LDPlXR31HlUwBO56wt4zVOKR2XUtC0nBmB0EBDaH
95DsoqfZ2gS5pqIYJEqVVuMVZdvJXLRJJZSZmeRzjkScgwxCsEa/8w/RfZ9nd1iP+f6YLVs36WcO
MudwTSNvKZmFfmKPK8NmVZRt6oTNEdwWMnGGXz1KPmtleyzbLyjFnV0PtOJMWnhp297YTcFEahLM
JsFi8rxE2fsjyJ+J/1QPWFOYWpLN2rK3AKBxINgHTSTHs+7/MXdmvYlk2Rb+K6l+hxvzIN0u6TIa
MLYz7RyqXkKkE8c8EHPw6+93wM4yODuzuqOkRipZJk0d4HCGvddeey3bDQhEaGZVGP4OBbV66XrF
F1n4sx1+2KKTuHLjNQbxg9Xhnw5PNTxEIR10Tid/Ptf0cB6Ude8qCnJ9oiide6vE5R73KqPDmS7S
1mUg1VPFTpMHfLEUem9V96vaQoEpiKFHdZhNQmR9HtM2FAp8svbR9hE/PIyUu/LzSKkwaFWNgTI3
Brm+BtpKdd9bW+JBRBi6jpt9hLBbs/NnhTkQvgj8xYy0gD5E/DnHMCFBTYLyil/i61b8Fsi7+NrN
8vIqxYHw+Jv3/d/O/pq6RTOVaOWHHSAtbbBRum/Er54hScuBzo/Dw8MPXbUSY3p8EsqGuoLRBk+1
QkMep3Lm39VIb0aWGn2G8qMsLa0qJopBqzN6GSiDeaADtKvFd1ak4sMq/oAeWjZp7Mpa7lzP/pRH
1TgytBaPFFokkqbuZoeH8L4WOMnpD3j7BJSLaQCLUN+u8HNlqom+U79w/sC03R/HqRAoG6j5LIn8
5BpZXrjMyO7Od3u3fi/b+27seXSvSxHFB1UgTK7AmsrG1xZWkn/+858Ov1m7Rpv4ws1QwvBHDmPr
Gkdyi6SfvjmU5vSxIh4e/u3wY58RuYzoOcQi0kKcD8Wg9zkA2FimHoaQboaUwuHxXjxuCxcW0+Ex
t/jLYzfOP2tSguZXIn2R4A/HuZQ8kSAi2pno5EsQDbxQMz7AFTZmnpX5K8OM3XVliYLToMw/VmmC
+gXKvtvqaxSF6VOiwCHNc8X6OODYgzgQlWu3yZVlasbhPNpVuw9knUh8xLvoa43h5uH/kuvs1u04
rSDuOWOO1vnPkT9FP21Pokqo2aYiAQvbuq5KLKdTzAuM0qstKXMe9VTIH+xVdxWD9dED86QUbvE1
DvfTL3qFzHWAwfo49NedgjWeXNBWPNBl/7ZS2gVOSFj+7RyViCy98YO8WFT2RDUzfx5nqffBSz5E
YXmbqq62lAa6ugQtwNAlzaKxX1cwYDSaMsiatEkqdah+tZHE0cFwdNCi8TmrPsvaQJuUHfpt4Hbl
nPYT4GQ1p6Wm9LC1kJeGIN+YEt1TCEp/UWTEtRL1S7CFOave7dOPmNHZMH1QMFaob+IcZSXXkuzI
8zivPg7sPUZFLgVMeu31K6qp8ZjGysHKDO4BPVD1VpriVu9w4nJq2pF8VKRXA8mk5I5C6ijBp3UW
w0ydNA7+VJYXjR1dTme0ukmzxonU2V5/rDQlWdRALVMTfHysI2Q6AwFvx2aeEXvr1cLZ+9EVvbhw
ZfbwhkI9HSHRS0MnHmoDn7dcpNR4Qh0N53g3aiV/f98gGh0McG/sPO582nvRFFFCcwqPaTCFeJfN
OtVSRqHXULoPy91EQpAN5we0ZAaNsglTJPtqI9lNE9dJRoPBLp7ErpJ9CGADQilQ1ohYK+uSXrBQ
9iscGbwxCjftEsKxvcLBEOHzgkYyaobefUjT5DhqFSBHfN0gIe7yBTp8E/QwKeYH5WKPjj1iDdnI
aEEMgn31GEs79Rr6zFfXU+emR8xk7NIgGTl1t1uChrulG1/HqvapDQx16ZaSOQl15HuJWtxxINsl
3pFGQY3lgawuvqaZP77ecUh3HqKvFR0ZeeBk956WPeh6GS91n1K1o62Ar2+RxTK+cPYuPAtzd3zH
LS9Zp6oRfM4H0Vw2mwZTK78Yp5Qj32uQ6epcG0WeCfsh8zCAw0GPTtlgVNd1ua6M5R4axFSoec4w
9V1XkbVfeykElYFJVZwWtuvMwWVWonNtZraavsx2wac0dpq10wHKhmhmWHLuXFWd8t4iHx1xJFsL
ZEsRhVbaeznIq5vDD8VEObHdJVjweTmkq52krtSugCqnmtcZ1djbBibKpDM85PtNbGgh244bZz8q
pbW7s/RPtGmOLM9b7UCxl4N40C46u/49pn98rSkt3GiVr1GF4DpWVIyFyeghN8KfnNQ5AgnO3lLm
LZHsJFbMsT9QH6VmN1V8heula9u1lMR3Jb2LuNPDr6VJHnmMTi0nYVJhhB57UwALex65ZjpBRHli
tO7GUNT6F8eafIoZcKrRCqDqsg4ZnBaFN02XIGt2GtKP9i1GXmuJAqCxgj8ywdU8wCIoQp0J6xBn
lNClOgI8dPDhjjDYViz6BXVr/PND1pZPkv/Du8ElHMFW25YpfZ53krdQzpWa5f3NJiZGhaPKsZNO
t7XliRaarpzsNTscGQG6IVZrPamD8LEqy/a6auz9ItWs+U4yiaABsa6IVNqlM/CgP5W+OZO9HSrn
e7QNq9r7AiNJuin23k1YmDJUg9pfx5USzSt8IfTpIRnHOPHzIPWdkZIFD361u+dMtadu1sT4a0X6
PJfUz36E7WCgoSGmGSEaZgLuDiq7YrqQxKl2hjSV3XoRx4Uy9nSpHneunOMcZdLUIh7mhhFNi8Zc
uTQi4UIQj+IWb0JkI5/s0vfmul/+riR7hP6y9ENqafZSceVl4w/uUaoKPoWsoZFs2V/jFOk6tauk
FSwR7SpxOc7SQRTMdUfJV4E7zQXLtqqe9E67ZXXSk5VH065BzTR3wupakcoShqeNhYCUrcpdVa6j
GHNgw02rMeq54SiULB/UQr5Dyn9ANcHHN7Po9k8///7lN3csK1GsR9jpmmKa1tkdm6Lbae50N/mW
mFJ7V+d2htmTozVjqgz3hacQpGdgvIpYndku9d7rVvCL/hj5FIA6rEHd1GkUB0fDFOmcG482X2La
uZ18g4infE47GIa4KZn1gBa10hwAQ9DGj6raNHOYWa3WsyecZMy5R4yHc1B4LUthuAzhnVR+3dFH
z23382lS3mwTUSyF1MFeUalBnhdO5YFZtPTJ7r/JafSIDVp5Dd0hQo4tdqF1Iq1yqOYqYb6GGTEn
ZXEXXie3UzBg+MJNas18XfmKkn+1bnGXRUulG6wimvCDLpEmTVMr1/sGH82fv235DNtjapHqluik
tBTZFsXDMz6DHJJ/QQQyv/k5+0MK9Y1dNcoEpz5UNRx3t0hMA07Jvvyke1PQ7gVq4+ofqdUuuOvo
gsW4j1s7a24GdTYCrrSXhdlFo8BCzB/1/7HMsiJ2tOQHfydL085LrxBUkiZl4a5kC7EGB88/o4gn
GI4Yi9bdFxOgRmveWIBjTRkhTBJjsImbkdDFjj47gzaZmQ3yxR7F3dUOvuV05zhIl7h+fW0aHQUQ
6q70+OLhWaVBMdoF3ddEoxjo0UI4DgddNe3c1pyluuWRuKX1pAjqHe2DnT1zK3XmpXr+Xm3KmKb8
yJy2GF3NHE0LuMJtwjvdbYDD9iUNYupukmtuOXYyIj072NBJ5xW7rwNN09e7iIBsMMDvVrZw2tzR
/z4yA78DPHIe6C2zF43mP1UESrT5HILNtlugWZtdZUUJ/RaYYs4VKy8RnfVR2X2UVHxwUdRQ8xoj
qrT0FoYoTmnkp9hF+lgyetqiaNx22qD5NbYNPbm3kTG/sutqq6M9GBMFKPKVTAfZXVYQ2t3C2CEh
kiCaLp3u2lay8MrbNfKoqzV/D7yQjPVdNO7wCr9TzQE+rDvEHxvJ9pIRUP/gvZ98STQq/lg3yPEK
g0qCqUSeuM0T6tzxfZFqxpVWF/txCWYr6fIdivDCF4j2u3RfFr+4qc46aI5LWUNPwgSvttGpO+ug
qiTHZl+azjcj9z3CjzoZhebAnoVQdmay5FdUaev6xjD0+kZzZQwxA3eVRvTMc7bMWq2+r4VDH61+
DzFfys93mnLK/Tq8OwB0OnxkheK9qZ01d8qSEuXxLgu2LWaKuGBg09tI6XvWSYrNe9dcKSbGYxml
k3EG3DqL5GKkNpCTD8r72R4hq6DDh0ONZqpsFDM4CiB9fhm/T6XEnkp7T5ntRXqShI3P1x+pUy3W
sc1Lvc8lR84vPs6b886kuKDbEA5kQzHfCMyoSrPfh20Tbhu/uoU2LN/LNnT3HIbx2OGmnHRVHt2V
qKHBk6jHstLRkSZb8rjUObAHKq7eRSGnf7RWBYM2NFVIkEF9bzYPdmp97dwue3Cp+f+KLGKfRzNM
vKpQiVFVy9Y4SE4zRkP2i7jAsmA7cBG+2SOp2KTmxzIKCBWQL50ZrdKOvIGTLujZoTwELfYeteE7
M7KXiWzoi0MyVUvqelC08PWShdLglpVW5Dsy/hQjF3alWTbFWpWzRQBwOJctVwiW0FiDYpq9zJu9
NFKdYo410GMHU+x3NbQgrpT5OoidfA42HD7EdQ5sxmFaVu3nn39zZwy2w0K0NJI3S9IVuK72GV9m
H1coJ7RhsLVipZjaoeFygzu0fRfWe9XPwpXRysaUXqltN8AoqmqXg67QV3GbT+leQoC48dZqK+XX
euxl6FvLX0yM6+9Ua7DAsbAelNonmn1xg6RZYwJ70R/tiqgeA6qgfRK4u5t94vxRSRVntENSRZ/r
R4e+nlVeoUX+88/K+nnzfcP/IWhRLBapIRtnZ0LexHphuUmyjXRdmsCkbW7oBrYx2q5dc+ETZt7G
fjiBJ5Os7b17r5Xek7PbK+NQUvRZpNnu+vAjtYF2Ue5B7EGHWUm7VVBV4XtOXmeRWcXvWDC31wPg
XquMp/4gv8FQuUWoAniU7sYbjfd2pyE45LO2rmzNxdM+Gmh3LeW+mzD53TcX3NMRbpb4OKBqkNjq
SM8s2l0l9ePOqKYONXo11OQVpuRw+ctaQmkXl7AK3kxCe3xmcjWCe105buCNK0xDRoWbiOIHKdb+
gx4no04zBpiaxEil0KBzi+xDcl0K1SM3tndY2CMIDpeGN6ZXg0+DLtpNKFHcwl9Mb5T2oSz3/hUp
pwtOb9DUHScZLsN1NIYIroz36kdCQiieRbOtjGpl73K8fLh8EAMfUVQMbyPC6NEeQus0wPFkFAsd
fkPPsSreJTfE7PbKMlJ/RRErHZWhpl/JntMuO6t7av1KoeqQyEtHOLo6SrL1qh1SF+CYI0wD2usM
lw5nhy9libZfy8k+04m6aJED8JAQ9xFQqKYLBK6uzRHWM6u2zhEVC6JPhpbjaSkceBULzA3OEL0x
8qrwumKt1U8U6MvbiGBohIzIAq23Zq45efgJov/SycGI0+6rFQ3ca07w3ax1UfXOodaNgg7tCLBx
aaWLH3RIj3Boza5dJ/uKRtE2pw/8Sk71G4SdtQ9aVbVXJmqqDbq0t4oPpbLV48ekyteagSp9abl3
DT5bd4iljgs5/oBzRPpkulztxg3Yvvk5kffGqKP0sEok5abVZeW+k715Z2XhXUOOieZZV15xLIFv
N16DhZBHJy18vSvDB/pHnpTYIovtaUBksoLx3q3dCqhqb9nFnYv/2S8ievNNVmEasq7qXIamLcM3
PDuHa5wpWXVatTWwjxmHXkcUF9OXZdkVZygR0K1l7ViQxUzByz0bBS6CJ4bsTjyMGeeGv3+MW1+f
RyGC84GO8PgfoB7mCJksexEGAqEic+I6v8YhkmYQpPA44tw1vRmj0Ega3F8cY6SotEm7TWdNZLdD
vj9uumup+COMkisV0ucHJAJSDASTao0GiT4LUvnpoJpD18gc7xJ1obfUgJAvC3+Pizqa0DrGLVJ5
pCG8VhP7+oyeGGVO8wC9oa6frhpEtULh95kUeXVfBYo83tcPMZUvdNfaYColSCh5+2TbWjCNjLYu
565DQSkUS9jJ/Zs6qLu1b+h35T7LjznM/5yoxhUHFbnHFFkxyGDl2cPfrqYfpv8r/o/vzzh9/m/z
bXqzibfFT5+0vp89nD/hZFBe9vltTTbl5uTBNCn9sntfbfPuw7aoovLnfz1+AFTxxEAHObyH9M0Q
f+lJL/J6Px7o3fbwvh66bPvPf2y+xX4y8Ysy9x/Lfzz/SVD8FRS79Vd31PexDp/nZ2NEGz529Y3B
VXsIxUKDRifZBntD406L0sR9/jNlL2No6DosT9MwDEkWdAy0AV/N57+ahp9/wpfZPi6X7+/8ZDp/
9gmOE3SYBbjxBF7fBQu/j/VvzIImD1Ed49JWTLAXmQbL01mw7aElw1EGASaS4Ypnlv4rs/CYVkkp
1ir7NzlZCxrBxl+Zg7MRTlaCRowtky+SuVi6yHherwTbGtqWTepuSCTwkvY86Re0EmRJ4nv7K5Nw
tqVeTYIyZJ3rYCuWpJqUepjV15NgGUNLk9C5BJ2UDNjrl7cdZPp9es6CZg4hdWuWrAOAMakCpn09
C8zL0NB0EdQf5kA5nkKXtBRs/bhFz86Xf+NMULUhy91GSAR5ItVQhY7O60mwlaGmYhfEFJCUHpfK
f+VMOFvMf56Msq31vh60IUCoBAwqpKIkU2yw15PAoThkCRiiKcIGCpGOS++CVoKqGQId6XcqcEkq
qsmZQCcF56N6vh/ELJgWT6Fzk+1yeaeCTkGl7ySYw4NuFKmohI/iDyIFDgUZ4By2EQxOlEMPL3hB
S8E0hKRov5XAJYjCHbUJZO5+tBIkfahrxAcoBdIujV3lpU2Chf5V30mwh5KEiq5gQfCFH6Kh14eC
qQ81GJ7UKFgPom3x0uaAVFABiOq1EjRtSKhIFQZgD3DvzZlgKhyMClKIRIy2gMAubhZAgURhqdcs
qNaQLjgTOTGdi5KPeX5JWkNOTS5Q0GiNu9S6vEPBtI/v6T+PFET2QMma5IhMBHDaYG2d7AeCSlB4
SZPRnhaKaxd3KNiyCmbSdyVw7/EF2yA8x+V+MgeElCwDg31CCkFz7cUFCmTTNqXgXpOgqUPUBzn3
WfO6jBzq+UoQK8XUuUHQ3jS5HS5uJcio+fdNojgaqXdIKrekjAIBJerT/SDLGpgC5yaAg2UKGcrD
tF9QpCBS/b4XhMLRaCs6mfLLtj+dBYv8wUR3lSq5hgyneXk7AqljIQzZa0eoXIMUwYQqJ/cEydLZ
jrDUIa1gOvuBZIug8vJCZ8p3Su9zQSFsJEfi8wO0Qbc6w1ZA14ZosnKHqoDUZFPHLXhJO4Laa+97
UhrKMtKKqJib1KZZEWc7wh5yhdL6ZUqSwODk4xa8rFmw+p4LIK4UIYCXOP3QEABuOpsFYwj/1aTN
hgIiscTlxY3Af3/DhpDIENjyksyFeQATX4cLNscCO8ag5C+ChQvMIfhyBDut3+HIricyRqcY6EBs
Cab19SxYOksB4EXSOSNFTn154QL+v33DBVUa2mCunIGkCfDqzbNjwZaHoNGiaQG2jX6J6ArbWTBV
e60FTR+qXABATM/Q8hnGZNhDBWgJncwDzHaB+SQbtXcWoUlDwiVgBQO+iHLEE092BKkU5U/ZpqEV
cJr79NJCR4EX970iNGOoarbogv6z1PJ6FmxtyJKjPmFBPBOg7DGNv6CLUpG03ncE2AKoAstAEIFV
Fv/ZjjCNoUm0hInBIdW6QGxBHNx9T0dNISgiryY6hDkrcuvTO8IkpaQCQeP/IW4Elbu8HSHbfXFX
UkqLDyjTg6UYP4AcuSlBYEilbI5IETle3iyQ+vReCxIlKVa7uCot4nEdEOX1uWCaQ0vlYBSkVG7L
SzwXWMV9T0dSSpOQEDhJQM/im349BxZVCKaau8iUuEQusEyNRFPvG4KzEXSJtYCY1yFAPo+ZBLjA
GqGOzRF6iTETZSLRedEvZiKhZL2b6IRAglTfoM8mOJMJJCtpooh9ibkUs9AbaKJQTYqksiXIqA/o
6+mOQFpvCOeNXBLGwqFUcXE3BKlu30oE9yTIApQEkHb06H5UlIKcKxLKi90RQAF94TZKEXxAYFeV
O4KFfw40ES1oxCScQIes+wLzaqgWct+1oFKEBWfSFSBmweA4B5pMgCa4znBbyF7FNXlxQBOzIDpK
+p2OJtAqKskGJ+CPKpTQpajT2proEmHODwQXXvCSsgjeW9+YSawFCtE2d6Fo3n8TP9tgMBKxJYnE
MWS6vLWgEf/3XQsqp6NFtASFg7DxgB68jpqA+gGgLQqY/CbCpuPVfEFrgWZH0S3aa0eozAL3Awcg
iaOgJpxFTZaIr2E6QZEQkeMFno5iFnjTvWaBXAp/XbowAVBQ4gJkPY8XpCFIjk7Jhr9Rs704jEUl
jul9OhIbwuxDbk5MweGrfr0hSCOQ0DOBp7lLIbteHnGBKOc5y/3PmQscjtTqJdFK/J2zdTILAoji
44NK6gJmury0Guy8P8mRoIi2Qur2VH01GOCn+wHyt8pkw4KU2BKXiMKrOgbvfU8FogXWOluBWoPI
KbkHXy+F4w0BBgPR8bBnLu+G0JET7zkLKtEATQDfE0rB2no9C6Y1JJSAKII2wDGnPLzgJd2TlIv6
3hCgCwZiLVTj4f4eYJbTWeCeNGC3EFwfqlL/Vi3iL0zV9wYadNyib1PRCuNvi1dNOr98wkvvydsB
XrfPwL45eaJotzkOfeRQi8e/nbCrD8Hxqz++BMuH13n+358/4NuXPnmtl0/18o9X/jbf5I9ed/hD
9/w2RfPTP//xf9Hm6ybevG73OLY6/PlO3nQJfY8QfjFwEZ6NKwpZvcfN/X2anA584KL3HzjcJMWm
eHmLov8HpgBnX9+Rx5vIf0rzxD9510fadO+xEUfPN9/Sl3cp3vWRi9x/ZJqJH0sfkZuTwQ+cxr6D
T7bRptnk29cjH9nDvUd+bmZ7lz69G6PYHX89nfYjHbHvqyBFlfvfTr7PZ15X35FpS8zd07f8zJXq
O/IVM+77r2ecc1YUOfsOvPi28U4W4DPRr/e4EdKESBa+vMPDjjxyhXoPjcLO5uwUAdwiLuk9ctqc
Losjo6XvsKu3Z9ORYt17YAaoHsPu5ZMfJvnIP+k79HVa+cWbaT6yOvqOvUag+eT0eOZJ9B8X7+dN
8u31dDwXnPsPXRSbR68qtmV5sqafS7m9x/cfPd/dnLZuyof6aP+huQuQ4jlZ2c9shP5jF4XPf1l2
cjYBmYlq3t8xelrl50MLVLb30CmuGqdnCIQB0SDZd+Sb7dd8cxY90TYrwJT+Q9eb03sLCEJ0evcf
uHl3tYmzwvNPr3XGF9yzv2P85TYvtt3LWOKkeq70/R2Dr7et/3hyjT0X0P6OwX9P8/DsfQvctffQ
aV5678abPOWmPN2cx1LH3/MCEyRIz/b+sYbQd/hbzz+d8SPNq/ewYUREcprVgDoIvL/30PkW/8aX
cQ5L8Aih9x34bpskRRfVm7M0QTlyO/oO/8FLv23fLYo3d9uxMNh3+Pu0+hcL8Rlb/3te4O1CfAat
+w7/wOxvi2J7ElI8o6D9x25Ps8pnXLHvuB/Ljfd6IT53I/cd9tM2j7nZTkY+9jT2Htknszlb3shx
CmCt79CfN9w7SI+ebs1n7LL34NuifPfpR2/+iIf1Ht8vHtOk8E+Olec6RO+xuxSFF/dlhsWB9dx0
8vORf4Q0fa/fvsWfXiRXfvS/nYJr4hmP0XaT//b/AAAA//8=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6">
  <a:schemeClr val="accent6"/>
</cs:colorStyle>
</file>

<file path=xl/charts/colors12.xml><?xml version="1.0" encoding="utf-8"?>
<cs:colorStyle xmlns:cs="http://schemas.microsoft.com/office/drawing/2012/chartStyle" xmlns:a="http://schemas.openxmlformats.org/drawingml/2006/main" meth="withinLinear" id="19">
  <a:schemeClr val="accent6"/>
</cs:colorStyle>
</file>

<file path=xl/charts/colors13.xml><?xml version="1.0" encoding="utf-8"?>
<cs:colorStyle xmlns:cs="http://schemas.microsoft.com/office/drawing/2012/chartStyle" xmlns:a="http://schemas.openxmlformats.org/drawingml/2006/main" meth="withinLinear" id="19">
  <a:schemeClr val="accent6"/>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9">
  <a:schemeClr val="accent6"/>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hyperlink" Target="#'Order Share'!A1"/><Relationship Id="rId18" Type="http://schemas.openxmlformats.org/officeDocument/2006/relationships/image" Target="../media/image10.png"/><Relationship Id="rId3" Type="http://schemas.openxmlformats.org/officeDocument/2006/relationships/image" Target="../media/image2.png"/><Relationship Id="rId21" Type="http://schemas.openxmlformats.org/officeDocument/2006/relationships/chart" Target="../charts/chart4.xml"/><Relationship Id="rId7" Type="http://schemas.openxmlformats.org/officeDocument/2006/relationships/image" Target="../media/image5.svg"/><Relationship Id="rId12" Type="http://schemas.openxmlformats.org/officeDocument/2006/relationships/chart" Target="../charts/chart2.xml"/><Relationship Id="rId17" Type="http://schemas.openxmlformats.org/officeDocument/2006/relationships/chart" Target="../charts/chart3.xml"/><Relationship Id="rId2" Type="http://schemas.openxmlformats.org/officeDocument/2006/relationships/chart" Target="../charts/chart1.xml"/><Relationship Id="rId16" Type="http://schemas.openxmlformats.org/officeDocument/2006/relationships/hyperlink" Target="#'Revenue '!A1"/><Relationship Id="rId20" Type="http://schemas.openxmlformats.org/officeDocument/2006/relationships/image" Target="../media/image12.emf"/><Relationship Id="rId1" Type="http://schemas.openxmlformats.org/officeDocument/2006/relationships/hyperlink" Target="#'Sales Trend'!A1"/><Relationship Id="rId6" Type="http://schemas.openxmlformats.org/officeDocument/2006/relationships/image" Target="../media/image4.png"/><Relationship Id="rId11" Type="http://schemas.openxmlformats.org/officeDocument/2006/relationships/image" Target="../media/image7.svg"/><Relationship Id="rId5" Type="http://schemas.openxmlformats.org/officeDocument/2006/relationships/hyperlink" Target="#'Regional Sales'!A1"/><Relationship Id="rId15" Type="http://schemas.openxmlformats.org/officeDocument/2006/relationships/image" Target="../media/image9.svg"/><Relationship Id="rId10" Type="http://schemas.openxmlformats.org/officeDocument/2006/relationships/image" Target="../media/image6.png"/><Relationship Id="rId19" Type="http://schemas.openxmlformats.org/officeDocument/2006/relationships/image" Target="../media/image11.svg"/><Relationship Id="rId4" Type="http://schemas.openxmlformats.org/officeDocument/2006/relationships/image" Target="../media/image3.svg"/><Relationship Id="rId9" Type="http://schemas.openxmlformats.org/officeDocument/2006/relationships/hyperlink" Target="#'Manager Performance'!A1"/><Relationship Id="rId14"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Customer Segment'!A1"/><Relationship Id="rId1" Type="http://schemas.openxmlformats.org/officeDocument/2006/relationships/chart" Target="../charts/chart5.xml"/><Relationship Id="rId6" Type="http://schemas.openxmlformats.org/officeDocument/2006/relationships/image" Target="../media/image15.png"/><Relationship Id="rId5" Type="http://schemas.openxmlformats.org/officeDocument/2006/relationships/hyperlink" Target="#'Monthly Profit'!A1"/><Relationship Id="rId4" Type="http://schemas.openxmlformats.org/officeDocument/2006/relationships/image" Target="../media/image14.svg"/></Relationships>
</file>

<file path=xl/drawings/_rels/drawing3.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Customer Segment'!A1"/><Relationship Id="rId1" Type="http://schemas.openxmlformats.org/officeDocument/2006/relationships/chart" Target="../charts/chart6.xml"/><Relationship Id="rId6" Type="http://schemas.openxmlformats.org/officeDocument/2006/relationships/image" Target="../media/image15.png"/><Relationship Id="rId5" Type="http://schemas.openxmlformats.org/officeDocument/2006/relationships/hyperlink" Target="#'Sales Trend'!A1"/><Relationship Id="rId4" Type="http://schemas.openxmlformats.org/officeDocument/2006/relationships/image" Target="../media/image14.svg"/></Relationships>
</file>

<file path=xl/drawings/_rels/drawing4.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Monthly Profit'!A1"/><Relationship Id="rId1" Type="http://schemas.openxmlformats.org/officeDocument/2006/relationships/chart" Target="../charts/chart7.xml"/><Relationship Id="rId6" Type="http://schemas.openxmlformats.org/officeDocument/2006/relationships/image" Target="../media/image15.png"/><Relationship Id="rId5" Type="http://schemas.openxmlformats.org/officeDocument/2006/relationships/hyperlink" Target="#'Regional Sales'!A1"/><Relationship Id="rId4" Type="http://schemas.openxmlformats.org/officeDocument/2006/relationships/image" Target="../media/image14.svg"/></Relationships>
</file>

<file path=xl/drawings/_rels/drawing5.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Sales Trend'!A1"/><Relationship Id="rId1" Type="http://schemas.microsoft.com/office/2014/relationships/chartEx" Target="../charts/chartEx2.xml"/><Relationship Id="rId6" Type="http://schemas.openxmlformats.org/officeDocument/2006/relationships/image" Target="../media/image15.png"/><Relationship Id="rId5" Type="http://schemas.openxmlformats.org/officeDocument/2006/relationships/hyperlink" Target="#'Manager Performance'!A1"/><Relationship Id="rId4" Type="http://schemas.openxmlformats.org/officeDocument/2006/relationships/image" Target="../media/image14.svg"/><Relationship Id="rId9" Type="http://schemas.openxmlformats.org/officeDocument/2006/relationships/hyperlink" Target="#'Top 10 Regions'!A1"/></Relationships>
</file>

<file path=xl/drawings/_rels/drawing6.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Regional Sales'!A1"/><Relationship Id="rId1" Type="http://schemas.openxmlformats.org/officeDocument/2006/relationships/chart" Target="../charts/chart8.xml"/><Relationship Id="rId6" Type="http://schemas.openxmlformats.org/officeDocument/2006/relationships/image" Target="../media/image15.png"/><Relationship Id="rId5" Type="http://schemas.openxmlformats.org/officeDocument/2006/relationships/hyperlink" Target="#'Order Share'!A1"/><Relationship Id="rId4" Type="http://schemas.openxmlformats.org/officeDocument/2006/relationships/image" Target="../media/image14.svg"/></Relationships>
</file>

<file path=xl/drawings/_rels/drawing7.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Manager Performance'!A1"/><Relationship Id="rId1" Type="http://schemas.openxmlformats.org/officeDocument/2006/relationships/chart" Target="../charts/chart9.xml"/><Relationship Id="rId6" Type="http://schemas.openxmlformats.org/officeDocument/2006/relationships/image" Target="../media/image15.png"/><Relationship Id="rId5" Type="http://schemas.openxmlformats.org/officeDocument/2006/relationships/hyperlink" Target="#'Shipping Charges'!A1"/><Relationship Id="rId4" Type="http://schemas.openxmlformats.org/officeDocument/2006/relationships/image" Target="../media/image14.svg"/></Relationships>
</file>

<file path=xl/drawings/_rels/drawing8.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Order Share'!A1"/><Relationship Id="rId1" Type="http://schemas.openxmlformats.org/officeDocument/2006/relationships/chart" Target="../charts/chart10.xml"/><Relationship Id="rId6" Type="http://schemas.openxmlformats.org/officeDocument/2006/relationships/image" Target="../media/image15.png"/><Relationship Id="rId5" Type="http://schemas.openxmlformats.org/officeDocument/2006/relationships/hyperlink" Target="#'Shipping Expenses'!A1"/><Relationship Id="rId4" Type="http://schemas.openxmlformats.org/officeDocument/2006/relationships/image" Target="../media/image14.svg"/></Relationships>
</file>

<file path=xl/drawings/_rels/drawing9.xml.rels><?xml version="1.0" encoding="UTF-8" standalone="yes"?>
<Relationships xmlns="http://schemas.openxmlformats.org/package/2006/relationships"><Relationship Id="rId3" Type="http://schemas.openxmlformats.org/officeDocument/2006/relationships/image" Target="../media/image13.png"/><Relationship Id="rId7" Type="http://schemas.openxmlformats.org/officeDocument/2006/relationships/hyperlink" Target="#DashBoard!A1"/><Relationship Id="rId2" Type="http://schemas.openxmlformats.org/officeDocument/2006/relationships/hyperlink" Target="#Revenue!A1"/><Relationship Id="rId1" Type="http://schemas.openxmlformats.org/officeDocument/2006/relationships/chart" Target="../charts/chart11.xml"/><Relationship Id="rId6" Type="http://schemas.openxmlformats.org/officeDocument/2006/relationships/image" Target="../media/image16.svg"/><Relationship Id="rId5" Type="http://schemas.openxmlformats.org/officeDocument/2006/relationships/image" Target="../media/image15.png"/><Relationship Id="rId4" Type="http://schemas.openxmlformats.org/officeDocument/2006/relationships/image" Target="../media/image14.svg"/></Relationships>
</file>

<file path=xl/drawings/_rels/drawing10.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Revenue1!A1"/><Relationship Id="rId1" Type="http://schemas.openxmlformats.org/officeDocument/2006/relationships/chart" Target="../charts/chart12.xml"/><Relationship Id="rId6" Type="http://schemas.openxmlformats.org/officeDocument/2006/relationships/image" Target="../media/image15.png"/><Relationship Id="rId5" Type="http://schemas.openxmlformats.org/officeDocument/2006/relationships/hyperlink" Target="#'Revenue '!A1"/><Relationship Id="rId4" Type="http://schemas.openxmlformats.org/officeDocument/2006/relationships/image" Target="../media/image14.svg"/></Relationships>
</file>

<file path=xl/drawings/_rels/drawing11.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Shipping Expenses'!A1"/><Relationship Id="rId1" Type="http://schemas.openxmlformats.org/officeDocument/2006/relationships/chart" Target="../charts/chart13.xml"/><Relationship Id="rId6" Type="http://schemas.openxmlformats.org/officeDocument/2006/relationships/image" Target="../media/image15.png"/><Relationship Id="rId5" Type="http://schemas.openxmlformats.org/officeDocument/2006/relationships/hyperlink" Target="#'Top 10 Regions'!A1"/><Relationship Id="rId4" Type="http://schemas.openxmlformats.org/officeDocument/2006/relationships/image" Target="../media/image14.svg"/></Relationships>
</file>

<file path=xl/drawings/_rels/drawing1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image" Target="../media/image14.svg"/><Relationship Id="rId7" Type="http://schemas.openxmlformats.org/officeDocument/2006/relationships/hyperlink" Target="#DashBoard!A1"/><Relationship Id="rId2" Type="http://schemas.openxmlformats.org/officeDocument/2006/relationships/image" Target="../media/image13.png"/><Relationship Id="rId1" Type="http://schemas.openxmlformats.org/officeDocument/2006/relationships/hyperlink" Target="#'Revenue '!A1"/><Relationship Id="rId6" Type="http://schemas.openxmlformats.org/officeDocument/2006/relationships/image" Target="../media/image16.svg"/><Relationship Id="rId5" Type="http://schemas.openxmlformats.org/officeDocument/2006/relationships/image" Target="../media/image15.png"/><Relationship Id="rId4" Type="http://schemas.openxmlformats.org/officeDocument/2006/relationships/hyperlink" Target="#DataSheet!A1"/></Relationships>
</file>

<file path=xl/drawings/drawing1.xml><?xml version="1.0" encoding="utf-8"?>
<xdr:wsDr xmlns:xdr="http://schemas.openxmlformats.org/drawingml/2006/spreadsheetDrawing" xmlns:a="http://schemas.openxmlformats.org/drawingml/2006/main">
  <xdr:twoCellAnchor>
    <xdr:from>
      <xdr:col>18</xdr:col>
      <xdr:colOff>224747</xdr:colOff>
      <xdr:row>7</xdr:row>
      <xdr:rowOff>85618</xdr:rowOff>
    </xdr:from>
    <xdr:to>
      <xdr:col>23</xdr:col>
      <xdr:colOff>321067</xdr:colOff>
      <xdr:row>27</xdr:row>
      <xdr:rowOff>117725</xdr:rowOff>
    </xdr:to>
    <xdr:sp macro="" textlink="">
      <xdr:nvSpPr>
        <xdr:cNvPr id="40" name="Rectangle 39">
          <a:extLst>
            <a:ext uri="{FF2B5EF4-FFF2-40B4-BE49-F238E27FC236}">
              <a16:creationId xmlns:a16="http://schemas.microsoft.com/office/drawing/2014/main" id="{DA3D79C1-D0C6-4D72-B732-3DB4873C9E95}"/>
            </a:ext>
          </a:extLst>
        </xdr:cNvPr>
        <xdr:cNvSpPr/>
      </xdr:nvSpPr>
      <xdr:spPr>
        <a:xfrm>
          <a:off x="11205253" y="1434101"/>
          <a:ext cx="3146460" cy="3884916"/>
        </a:xfrm>
        <a:prstGeom prst="rect">
          <a:avLst/>
        </a:prstGeom>
        <a:solidFill>
          <a:schemeClr val="bg1">
            <a:alpha val="14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529166</xdr:colOff>
      <xdr:row>0</xdr:row>
      <xdr:rowOff>0</xdr:rowOff>
    </xdr:from>
    <xdr:to>
      <xdr:col>17</xdr:col>
      <xdr:colOff>186994</xdr:colOff>
      <xdr:row>2</xdr:row>
      <xdr:rowOff>186457</xdr:rowOff>
    </xdr:to>
    <xdr:sp macro="" textlink="">
      <xdr:nvSpPr>
        <xdr:cNvPr id="2" name="TextBox 1">
          <a:extLst>
            <a:ext uri="{FF2B5EF4-FFF2-40B4-BE49-F238E27FC236}">
              <a16:creationId xmlns:a16="http://schemas.microsoft.com/office/drawing/2014/main" id="{D0BD2A96-2F89-46D0-BC3A-53B2CA64EE61}"/>
            </a:ext>
          </a:extLst>
        </xdr:cNvPr>
        <xdr:cNvSpPr txBox="1"/>
      </xdr:nvSpPr>
      <xdr:spPr>
        <a:xfrm>
          <a:off x="2984499" y="0"/>
          <a:ext cx="7637662" cy="567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0">
              <a:solidFill>
                <a:schemeClr val="bg1"/>
              </a:solidFill>
              <a:latin typeface="Bitsumishi" panose="00000400000000000000" pitchFamily="2" charset="0"/>
            </a:rPr>
            <a:t>Performance</a:t>
          </a:r>
          <a:r>
            <a:rPr lang="en-IN" sz="3200" b="0" baseline="0">
              <a:solidFill>
                <a:schemeClr val="bg1"/>
              </a:solidFill>
              <a:latin typeface="Bitsumishi" panose="00000400000000000000" pitchFamily="2" charset="0"/>
            </a:rPr>
            <a:t> Dashboard</a:t>
          </a:r>
          <a:endParaRPr lang="en-IN" sz="3200" b="0">
            <a:solidFill>
              <a:schemeClr val="bg1"/>
            </a:solidFill>
            <a:latin typeface="Bitsumishi" panose="00000400000000000000" pitchFamily="2" charset="0"/>
          </a:endParaRPr>
        </a:p>
      </xdr:txBody>
    </xdr:sp>
    <xdr:clientData/>
  </xdr:twoCellAnchor>
  <xdr:twoCellAnchor>
    <xdr:from>
      <xdr:col>7</xdr:col>
      <xdr:colOff>559475</xdr:colOff>
      <xdr:row>2</xdr:row>
      <xdr:rowOff>31028</xdr:rowOff>
    </xdr:from>
    <xdr:to>
      <xdr:col>14</xdr:col>
      <xdr:colOff>173183</xdr:colOff>
      <xdr:row>4</xdr:row>
      <xdr:rowOff>83627</xdr:rowOff>
    </xdr:to>
    <xdr:sp macro="" textlink="">
      <xdr:nvSpPr>
        <xdr:cNvPr id="3" name="TextBox 2">
          <a:extLst>
            <a:ext uri="{FF2B5EF4-FFF2-40B4-BE49-F238E27FC236}">
              <a16:creationId xmlns:a16="http://schemas.microsoft.com/office/drawing/2014/main" id="{216484F9-9AE2-44D2-9F1A-7FEBDD8E328A}"/>
            </a:ext>
          </a:extLst>
        </xdr:cNvPr>
        <xdr:cNvSpPr txBox="1"/>
      </xdr:nvSpPr>
      <xdr:spPr>
        <a:xfrm>
          <a:off x="4802430" y="420687"/>
          <a:ext cx="3856662" cy="442258"/>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800" b="0" i="0" u="none" strike="noStrike" kern="0" cap="none" spc="0" normalizeH="0" baseline="0" noProof="0">
              <a:ln>
                <a:noFill/>
              </a:ln>
              <a:solidFill>
                <a:schemeClr val="bg1"/>
              </a:solidFill>
              <a:effectLst/>
              <a:uLnTx/>
              <a:uFillTx/>
              <a:latin typeface="Bitsumishi" panose="00000400000000000000" pitchFamily="2" charset="0"/>
              <a:ea typeface="+mn-ea"/>
              <a:cs typeface="+mn-cs"/>
            </a:rPr>
            <a:t>UNITED StATES SUPERSTORE</a:t>
          </a:r>
        </a:p>
      </xdr:txBody>
    </xdr:sp>
    <xdr:clientData/>
  </xdr:twoCellAnchor>
  <xdr:twoCellAnchor>
    <xdr:from>
      <xdr:col>6</xdr:col>
      <xdr:colOff>508001</xdr:colOff>
      <xdr:row>2</xdr:row>
      <xdr:rowOff>63500</xdr:rowOff>
    </xdr:from>
    <xdr:to>
      <xdr:col>15</xdr:col>
      <xdr:colOff>235031</xdr:colOff>
      <xdr:row>2</xdr:row>
      <xdr:rowOff>77324</xdr:rowOff>
    </xdr:to>
    <xdr:cxnSp macro="">
      <xdr:nvCxnSpPr>
        <xdr:cNvPr id="5" name="Straight Connector 4">
          <a:extLst>
            <a:ext uri="{FF2B5EF4-FFF2-40B4-BE49-F238E27FC236}">
              <a16:creationId xmlns:a16="http://schemas.microsoft.com/office/drawing/2014/main" id="{0956E44C-48D0-4EDF-856C-69101BAAD7FA}"/>
            </a:ext>
          </a:extLst>
        </xdr:cNvPr>
        <xdr:cNvCxnSpPr/>
      </xdr:nvCxnSpPr>
      <xdr:spPr>
        <a:xfrm flipV="1">
          <a:off x="4191001" y="444500"/>
          <a:ext cx="5251530" cy="13824"/>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84665</xdr:colOff>
      <xdr:row>4</xdr:row>
      <xdr:rowOff>52916</xdr:rowOff>
    </xdr:from>
    <xdr:to>
      <xdr:col>12</xdr:col>
      <xdr:colOff>275166</xdr:colOff>
      <xdr:row>14</xdr:row>
      <xdr:rowOff>42151</xdr:rowOff>
    </xdr:to>
    <xdr:sp macro="" textlink="">
      <xdr:nvSpPr>
        <xdr:cNvPr id="6" name="Rectangle 5">
          <a:extLst>
            <a:ext uri="{FF2B5EF4-FFF2-40B4-BE49-F238E27FC236}">
              <a16:creationId xmlns:a16="http://schemas.microsoft.com/office/drawing/2014/main" id="{27C410F0-36D7-4628-A42A-C588657CBA4E}"/>
            </a:ext>
          </a:extLst>
        </xdr:cNvPr>
        <xdr:cNvSpPr/>
      </xdr:nvSpPr>
      <xdr:spPr>
        <a:xfrm>
          <a:off x="84665" y="814916"/>
          <a:ext cx="7556501" cy="1894235"/>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254009</xdr:colOff>
      <xdr:row>14</xdr:row>
      <xdr:rowOff>95247</xdr:rowOff>
    </xdr:from>
    <xdr:to>
      <xdr:col>12</xdr:col>
      <xdr:colOff>276155</xdr:colOff>
      <xdr:row>27</xdr:row>
      <xdr:rowOff>107016</xdr:rowOff>
    </xdr:to>
    <xdr:sp macro="" textlink="">
      <xdr:nvSpPr>
        <xdr:cNvPr id="7" name="Rectangle 6">
          <a:extLst>
            <a:ext uri="{FF2B5EF4-FFF2-40B4-BE49-F238E27FC236}">
              <a16:creationId xmlns:a16="http://schemas.microsoft.com/office/drawing/2014/main" id="{BC8D69FA-DA37-4C5F-B3D1-D90702B7119D}"/>
            </a:ext>
          </a:extLst>
        </xdr:cNvPr>
        <xdr:cNvSpPr/>
      </xdr:nvSpPr>
      <xdr:spPr>
        <a:xfrm>
          <a:off x="5164676" y="2762247"/>
          <a:ext cx="2477479" cy="2488269"/>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173567</xdr:colOff>
      <xdr:row>14</xdr:row>
      <xdr:rowOff>99484</xdr:rowOff>
    </xdr:from>
    <xdr:to>
      <xdr:col>8</xdr:col>
      <xdr:colOff>195712</xdr:colOff>
      <xdr:row>27</xdr:row>
      <xdr:rowOff>111253</xdr:rowOff>
    </xdr:to>
    <xdr:sp macro="" textlink="">
      <xdr:nvSpPr>
        <xdr:cNvPr id="8" name="Rectangle 7">
          <a:extLst>
            <a:ext uri="{FF2B5EF4-FFF2-40B4-BE49-F238E27FC236}">
              <a16:creationId xmlns:a16="http://schemas.microsoft.com/office/drawing/2014/main" id="{B7E0400E-15D5-4F10-AE60-D46B1C155E46}"/>
            </a:ext>
          </a:extLst>
        </xdr:cNvPr>
        <xdr:cNvSpPr/>
      </xdr:nvSpPr>
      <xdr:spPr>
        <a:xfrm>
          <a:off x="2628900" y="2766484"/>
          <a:ext cx="2477479" cy="2488269"/>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82550</xdr:colOff>
      <xdr:row>14</xdr:row>
      <xdr:rowOff>93134</xdr:rowOff>
    </xdr:from>
    <xdr:to>
      <xdr:col>4</xdr:col>
      <xdr:colOff>104696</xdr:colOff>
      <xdr:row>27</xdr:row>
      <xdr:rowOff>104903</xdr:rowOff>
    </xdr:to>
    <xdr:sp macro="" textlink="">
      <xdr:nvSpPr>
        <xdr:cNvPr id="9" name="Rectangle 8">
          <a:extLst>
            <a:ext uri="{FF2B5EF4-FFF2-40B4-BE49-F238E27FC236}">
              <a16:creationId xmlns:a16="http://schemas.microsoft.com/office/drawing/2014/main" id="{49F88CCC-39A5-42DF-BDC5-892CA682781F}"/>
            </a:ext>
          </a:extLst>
        </xdr:cNvPr>
        <xdr:cNvSpPr/>
      </xdr:nvSpPr>
      <xdr:spPr>
        <a:xfrm>
          <a:off x="82550" y="2760134"/>
          <a:ext cx="2477479" cy="2488269"/>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328083</xdr:colOff>
      <xdr:row>4</xdr:row>
      <xdr:rowOff>42334</xdr:rowOff>
    </xdr:from>
    <xdr:to>
      <xdr:col>18</xdr:col>
      <xdr:colOff>145892</xdr:colOff>
      <xdr:row>27</xdr:row>
      <xdr:rowOff>108193</xdr:rowOff>
    </xdr:to>
    <xdr:sp macro="" textlink="">
      <xdr:nvSpPr>
        <xdr:cNvPr id="10" name="Rectangle 9">
          <a:extLst>
            <a:ext uri="{FF2B5EF4-FFF2-40B4-BE49-F238E27FC236}">
              <a16:creationId xmlns:a16="http://schemas.microsoft.com/office/drawing/2014/main" id="{69F761B1-3F56-452D-8A6B-0834A32AD613}"/>
            </a:ext>
          </a:extLst>
        </xdr:cNvPr>
        <xdr:cNvSpPr/>
      </xdr:nvSpPr>
      <xdr:spPr>
        <a:xfrm>
          <a:off x="7648420" y="812896"/>
          <a:ext cx="3477978" cy="4496589"/>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306915</xdr:colOff>
      <xdr:row>4</xdr:row>
      <xdr:rowOff>1</xdr:rowOff>
    </xdr:from>
    <xdr:to>
      <xdr:col>5</xdr:col>
      <xdr:colOff>122519</xdr:colOff>
      <xdr:row>5</xdr:row>
      <xdr:rowOff>78022</xdr:rowOff>
    </xdr:to>
    <xdr:sp macro="" textlink="">
      <xdr:nvSpPr>
        <xdr:cNvPr id="13" name="TextBox 12">
          <a:hlinkClick xmlns:r="http://schemas.openxmlformats.org/officeDocument/2006/relationships" r:id="rId1"/>
          <a:extLst>
            <a:ext uri="{FF2B5EF4-FFF2-40B4-BE49-F238E27FC236}">
              <a16:creationId xmlns:a16="http://schemas.microsoft.com/office/drawing/2014/main" id="{9011761F-61CA-4865-A77D-E702FA7CBD4E}"/>
            </a:ext>
          </a:extLst>
        </xdr:cNvPr>
        <xdr:cNvSpPr txBox="1"/>
      </xdr:nvSpPr>
      <xdr:spPr>
        <a:xfrm>
          <a:off x="1534582" y="762001"/>
          <a:ext cx="1657104" cy="268521"/>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lumMod val="85000"/>
                </a:schemeClr>
              </a:solidFill>
              <a:effectLst/>
              <a:uLnTx/>
              <a:uFillTx/>
              <a:latin typeface="Bitsumishi" panose="00000400000000000000" pitchFamily="2" charset="0"/>
              <a:ea typeface="+mn-ea"/>
              <a:cs typeface="+mn-cs"/>
            </a:rPr>
            <a:t>Sales</a:t>
          </a:r>
          <a:r>
            <a:rPr kumimoji="0" lang="en-IN" sz="1500" b="0" i="0" u="none" strike="noStrike" kern="0" cap="none" spc="0" normalizeH="0" baseline="0" noProof="0">
              <a:ln>
                <a:noFill/>
              </a:ln>
              <a:solidFill>
                <a:srgbClr val="C00000"/>
              </a:solidFill>
              <a:effectLst/>
              <a:uLnTx/>
              <a:uFillTx/>
              <a:latin typeface="Bitsumishi" panose="00000400000000000000" pitchFamily="2" charset="0"/>
              <a:ea typeface="+mn-ea"/>
              <a:cs typeface="+mn-cs"/>
            </a:rPr>
            <a:t> </a:t>
          </a:r>
          <a:r>
            <a:rPr kumimoji="0" lang="en-IN" sz="1500" b="0" i="0" u="none" strike="noStrike" kern="0" cap="none" spc="0" normalizeH="0" baseline="0" noProof="0">
              <a:ln>
                <a:noFill/>
              </a:ln>
              <a:solidFill>
                <a:schemeClr val="bg2"/>
              </a:solidFill>
              <a:effectLst/>
              <a:uLnTx/>
              <a:uFillTx/>
              <a:latin typeface="Bitsumishi" panose="00000400000000000000" pitchFamily="2" charset="0"/>
              <a:ea typeface="+mn-ea"/>
              <a:cs typeface="+mn-cs"/>
            </a:rPr>
            <a:t>Trend</a:t>
          </a:r>
        </a:p>
      </xdr:txBody>
    </xdr:sp>
    <xdr:clientData/>
  </xdr:twoCellAnchor>
  <xdr:twoCellAnchor>
    <xdr:from>
      <xdr:col>0</xdr:col>
      <xdr:colOff>105833</xdr:colOff>
      <xdr:row>4</xdr:row>
      <xdr:rowOff>181937</xdr:rowOff>
    </xdr:from>
    <xdr:to>
      <xdr:col>12</xdr:col>
      <xdr:colOff>264583</xdr:colOff>
      <xdr:row>14</xdr:row>
      <xdr:rowOff>52916</xdr:rowOff>
    </xdr:to>
    <xdr:graphicFrame macro="">
      <xdr:nvGraphicFramePr>
        <xdr:cNvPr id="14" name="Chart 13">
          <a:extLst>
            <a:ext uri="{FF2B5EF4-FFF2-40B4-BE49-F238E27FC236}">
              <a16:creationId xmlns:a16="http://schemas.microsoft.com/office/drawing/2014/main" id="{73E97AC9-64BF-4448-BD4A-3B93306ACD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116416</xdr:colOff>
      <xdr:row>4</xdr:row>
      <xdr:rowOff>10583</xdr:rowOff>
    </xdr:from>
    <xdr:to>
      <xdr:col>2</xdr:col>
      <xdr:colOff>459349</xdr:colOff>
      <xdr:row>5</xdr:row>
      <xdr:rowOff>106525</xdr:rowOff>
    </xdr:to>
    <xdr:pic>
      <xdr:nvPicPr>
        <xdr:cNvPr id="15" name="Graphic 14" descr="Upward trend">
          <a:extLst>
            <a:ext uri="{FF2B5EF4-FFF2-40B4-BE49-F238E27FC236}">
              <a16:creationId xmlns:a16="http://schemas.microsoft.com/office/drawing/2014/main" id="{2B3FB6CC-A004-472C-8F73-9E503736503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44083" y="772583"/>
          <a:ext cx="342933" cy="286442"/>
        </a:xfrm>
        <a:prstGeom prst="rect">
          <a:avLst/>
        </a:prstGeom>
      </xdr:spPr>
    </xdr:pic>
    <xdr:clientData/>
  </xdr:twoCellAnchor>
  <xdr:twoCellAnchor>
    <xdr:from>
      <xdr:col>0</xdr:col>
      <xdr:colOff>455083</xdr:colOff>
      <xdr:row>14</xdr:row>
      <xdr:rowOff>21167</xdr:rowOff>
    </xdr:from>
    <xdr:to>
      <xdr:col>3</xdr:col>
      <xdr:colOff>503955</xdr:colOff>
      <xdr:row>15</xdr:row>
      <xdr:rowOff>176078</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3E9040F5-C224-4997-A4A1-0D1B68FDC0BD}"/>
            </a:ext>
          </a:extLst>
        </xdr:cNvPr>
        <xdr:cNvSpPr txBox="1"/>
      </xdr:nvSpPr>
      <xdr:spPr>
        <a:xfrm>
          <a:off x="455083" y="2688167"/>
          <a:ext cx="1890372" cy="345411"/>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rPr>
            <a:t>Regional Sales </a:t>
          </a:r>
        </a:p>
      </xdr:txBody>
    </xdr:sp>
    <xdr:clientData/>
  </xdr:twoCellAnchor>
  <xdr:twoCellAnchor>
    <xdr:from>
      <xdr:col>0</xdr:col>
      <xdr:colOff>285750</xdr:colOff>
      <xdr:row>14</xdr:row>
      <xdr:rowOff>63501</xdr:rowOff>
    </xdr:from>
    <xdr:to>
      <xdr:col>0</xdr:col>
      <xdr:colOff>580950</xdr:colOff>
      <xdr:row>15</xdr:row>
      <xdr:rowOff>121111</xdr:rowOff>
    </xdr:to>
    <xdr:pic>
      <xdr:nvPicPr>
        <xdr:cNvPr id="17" name="Graphic 16" descr="Marker">
          <a:extLst>
            <a:ext uri="{FF2B5EF4-FFF2-40B4-BE49-F238E27FC236}">
              <a16:creationId xmlns:a16="http://schemas.microsoft.com/office/drawing/2014/main" id="{DFD67721-B991-49B4-A69C-CF5A841C593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85750" y="2730501"/>
          <a:ext cx="295200" cy="248110"/>
        </a:xfrm>
        <a:prstGeom prst="rect">
          <a:avLst/>
        </a:prstGeom>
      </xdr:spPr>
    </xdr:pic>
    <xdr:clientData/>
  </xdr:twoCellAnchor>
  <xdr:twoCellAnchor>
    <xdr:from>
      <xdr:col>0</xdr:col>
      <xdr:colOff>31751</xdr:colOff>
      <xdr:row>15</xdr:row>
      <xdr:rowOff>32106</xdr:rowOff>
    </xdr:from>
    <xdr:to>
      <xdr:col>4</xdr:col>
      <xdr:colOff>148167</xdr:colOff>
      <xdr:row>27</xdr:row>
      <xdr:rowOff>148166</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BE0587A9-0F13-4CBF-87B3-5868900D28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1751" y="2889606"/>
              <a:ext cx="2554816" cy="24020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285750</xdr:colOff>
      <xdr:row>14</xdr:row>
      <xdr:rowOff>10583</xdr:rowOff>
    </xdr:from>
    <xdr:to>
      <xdr:col>8</xdr:col>
      <xdr:colOff>258949</xdr:colOff>
      <xdr:row>16</xdr:row>
      <xdr:rowOff>138480</xdr:rowOff>
    </xdr:to>
    <xdr:sp macro="" textlink="">
      <xdr:nvSpPr>
        <xdr:cNvPr id="19" name="TextBox 18">
          <a:hlinkClick xmlns:r="http://schemas.openxmlformats.org/officeDocument/2006/relationships" r:id="rId9"/>
          <a:extLst>
            <a:ext uri="{FF2B5EF4-FFF2-40B4-BE49-F238E27FC236}">
              <a16:creationId xmlns:a16="http://schemas.microsoft.com/office/drawing/2014/main" id="{7F557809-012F-4B73-BB34-D33C83441E3F}"/>
            </a:ext>
          </a:extLst>
        </xdr:cNvPr>
        <xdr:cNvSpPr txBox="1"/>
      </xdr:nvSpPr>
      <xdr:spPr>
        <a:xfrm>
          <a:off x="2741083" y="2677583"/>
          <a:ext cx="2428533" cy="508897"/>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rPr>
            <a:t>Manager Performance</a:t>
          </a:r>
        </a:p>
      </xdr:txBody>
    </xdr:sp>
    <xdr:clientData/>
  </xdr:twoCellAnchor>
  <xdr:twoCellAnchor>
    <xdr:from>
      <xdr:col>4</xdr:col>
      <xdr:colOff>412751</xdr:colOff>
      <xdr:row>14</xdr:row>
      <xdr:rowOff>63500</xdr:rowOff>
    </xdr:from>
    <xdr:to>
      <xdr:col>5</xdr:col>
      <xdr:colOff>162878</xdr:colOff>
      <xdr:row>15</xdr:row>
      <xdr:rowOff>161726</xdr:rowOff>
    </xdr:to>
    <xdr:pic>
      <xdr:nvPicPr>
        <xdr:cNvPr id="20" name="Graphic 19" descr="Office worker">
          <a:extLst>
            <a:ext uri="{FF2B5EF4-FFF2-40B4-BE49-F238E27FC236}">
              <a16:creationId xmlns:a16="http://schemas.microsoft.com/office/drawing/2014/main" id="{45864A58-1D70-4BCC-8ADE-483F928BF93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868084" y="2730500"/>
          <a:ext cx="363961" cy="288726"/>
        </a:xfrm>
        <a:prstGeom prst="rect">
          <a:avLst/>
        </a:prstGeom>
      </xdr:spPr>
    </xdr:pic>
    <xdr:clientData/>
  </xdr:twoCellAnchor>
  <xdr:twoCellAnchor>
    <xdr:from>
      <xdr:col>4</xdr:col>
      <xdr:colOff>158750</xdr:colOff>
      <xdr:row>15</xdr:row>
      <xdr:rowOff>21167</xdr:rowOff>
    </xdr:from>
    <xdr:to>
      <xdr:col>8</xdr:col>
      <xdr:colOff>412750</xdr:colOff>
      <xdr:row>27</xdr:row>
      <xdr:rowOff>105833</xdr:rowOff>
    </xdr:to>
    <xdr:graphicFrame macro="">
      <xdr:nvGraphicFramePr>
        <xdr:cNvPr id="21" name="Chart 20">
          <a:extLst>
            <a:ext uri="{FF2B5EF4-FFF2-40B4-BE49-F238E27FC236}">
              <a16:creationId xmlns:a16="http://schemas.microsoft.com/office/drawing/2014/main" id="{252A07E3-AA54-43B0-BBC6-DF81FD1E16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63500</xdr:colOff>
      <xdr:row>14</xdr:row>
      <xdr:rowOff>42334</xdr:rowOff>
    </xdr:from>
    <xdr:to>
      <xdr:col>11</xdr:col>
      <xdr:colOff>536415</xdr:colOff>
      <xdr:row>15</xdr:row>
      <xdr:rowOff>178169</xdr:rowOff>
    </xdr:to>
    <xdr:sp macro="" textlink="">
      <xdr:nvSpPr>
        <xdr:cNvPr id="22" name="TextBox 21">
          <a:hlinkClick xmlns:r="http://schemas.openxmlformats.org/officeDocument/2006/relationships" r:id="rId13"/>
          <a:extLst>
            <a:ext uri="{FF2B5EF4-FFF2-40B4-BE49-F238E27FC236}">
              <a16:creationId xmlns:a16="http://schemas.microsoft.com/office/drawing/2014/main" id="{7A5E5EB6-0034-443D-B6DC-831E03041975}"/>
            </a:ext>
          </a:extLst>
        </xdr:cNvPr>
        <xdr:cNvSpPr txBox="1"/>
      </xdr:nvSpPr>
      <xdr:spPr>
        <a:xfrm>
          <a:off x="5588000" y="2709334"/>
          <a:ext cx="1700582" cy="326335"/>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rPr>
            <a:t>Order Share</a:t>
          </a:r>
        </a:p>
      </xdr:txBody>
    </xdr:sp>
    <xdr:clientData/>
  </xdr:twoCellAnchor>
  <xdr:twoCellAnchor editAs="oneCell">
    <xdr:from>
      <xdr:col>8</xdr:col>
      <xdr:colOff>433916</xdr:colOff>
      <xdr:row>14</xdr:row>
      <xdr:rowOff>74084</xdr:rowOff>
    </xdr:from>
    <xdr:to>
      <xdr:col>9</xdr:col>
      <xdr:colOff>121298</xdr:colOff>
      <xdr:row>15</xdr:row>
      <xdr:rowOff>174212</xdr:rowOff>
    </xdr:to>
    <xdr:pic>
      <xdr:nvPicPr>
        <xdr:cNvPr id="23" name="Graphic 22" descr="Presentation with pie chart">
          <a:extLst>
            <a:ext uri="{FF2B5EF4-FFF2-40B4-BE49-F238E27FC236}">
              <a16:creationId xmlns:a16="http://schemas.microsoft.com/office/drawing/2014/main" id="{2CD2EDD6-C8E8-4E3D-8AB9-7F91B54AE03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5344583" y="2741084"/>
          <a:ext cx="301215" cy="290628"/>
        </a:xfrm>
        <a:prstGeom prst="rect">
          <a:avLst/>
        </a:prstGeom>
      </xdr:spPr>
    </xdr:pic>
    <xdr:clientData/>
  </xdr:twoCellAnchor>
  <xdr:twoCellAnchor>
    <xdr:from>
      <xdr:col>13</xdr:col>
      <xdr:colOff>264584</xdr:colOff>
      <xdr:row>3</xdr:row>
      <xdr:rowOff>179916</xdr:rowOff>
    </xdr:from>
    <xdr:to>
      <xdr:col>17</xdr:col>
      <xdr:colOff>98188</xdr:colOff>
      <xdr:row>5</xdr:row>
      <xdr:rowOff>105085</xdr:rowOff>
    </xdr:to>
    <xdr:sp macro="" textlink="">
      <xdr:nvSpPr>
        <xdr:cNvPr id="26" name="TextBox 22">
          <a:hlinkClick xmlns:r="http://schemas.openxmlformats.org/officeDocument/2006/relationships" r:id="rId16"/>
          <a:extLst>
            <a:ext uri="{FF2B5EF4-FFF2-40B4-BE49-F238E27FC236}">
              <a16:creationId xmlns:a16="http://schemas.microsoft.com/office/drawing/2014/main" id="{5B5C13B7-B1D7-4788-876F-93DECAB3C793}"/>
            </a:ext>
          </a:extLst>
        </xdr:cNvPr>
        <xdr:cNvSpPr txBox="1"/>
      </xdr:nvSpPr>
      <xdr:spPr>
        <a:xfrm>
          <a:off x="8244417" y="751416"/>
          <a:ext cx="2288938" cy="306169"/>
        </a:xfrm>
        <a:prstGeom prst="rect">
          <a:avLst/>
        </a:prstGeom>
        <a:noFill/>
        <a:ln w="9525" cmpd="sng">
          <a:noFill/>
        </a:ln>
        <a:effectLst/>
      </xdr:spPr>
      <xdr:txBody>
        <a:bodyPr wrap="square"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a:ln>
                <a:noFill/>
              </a:ln>
              <a:solidFill>
                <a:schemeClr val="bg1"/>
              </a:solidFill>
              <a:effectLst/>
              <a:uLnTx/>
              <a:uFillTx/>
              <a:latin typeface="Bitsumishi" panose="00000400000000000000" pitchFamily="2" charset="0"/>
              <a:ea typeface="+mn-ea"/>
              <a:cs typeface="+mn-cs"/>
            </a:rPr>
            <a:t>Reveneue</a:t>
          </a: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1500" b="0" i="0" u="none" strike="noStrike" kern="0" cap="none" spc="0" normalizeH="0" baseline="0">
            <a:ln>
              <a:noFill/>
            </a:ln>
            <a:solidFill>
              <a:schemeClr val="bg1"/>
            </a:solidFill>
            <a:effectLst/>
            <a:uLnTx/>
            <a:uFillTx/>
            <a:latin typeface="Bitsumishi" panose="00000400000000000000" pitchFamily="2" charset="0"/>
            <a:ea typeface="+mn-ea"/>
            <a:cs typeface="+mn-cs"/>
          </a:endParaRPr>
        </a:p>
      </xdr:txBody>
    </xdr:sp>
    <xdr:clientData/>
  </xdr:twoCellAnchor>
  <xdr:twoCellAnchor>
    <xdr:from>
      <xdr:col>13</xdr:col>
      <xdr:colOff>465667</xdr:colOff>
      <xdr:row>4</xdr:row>
      <xdr:rowOff>10584</xdr:rowOff>
    </xdr:from>
    <xdr:to>
      <xdr:col>14</xdr:col>
      <xdr:colOff>146304</xdr:colOff>
      <xdr:row>5</xdr:row>
      <xdr:rowOff>105797</xdr:rowOff>
    </xdr:to>
    <xdr:grpSp>
      <xdr:nvGrpSpPr>
        <xdr:cNvPr id="27" name="Graphic 34" descr="Money">
          <a:extLst>
            <a:ext uri="{FF2B5EF4-FFF2-40B4-BE49-F238E27FC236}">
              <a16:creationId xmlns:a16="http://schemas.microsoft.com/office/drawing/2014/main" id="{E1EC975C-E40E-40CB-8396-65B11D4DAED8}"/>
            </a:ext>
          </a:extLst>
        </xdr:cNvPr>
        <xdr:cNvGrpSpPr/>
      </xdr:nvGrpSpPr>
      <xdr:grpSpPr>
        <a:xfrm>
          <a:off x="8345440" y="789902"/>
          <a:ext cx="286773" cy="290043"/>
          <a:chOff x="10522725" y="1788300"/>
          <a:chExt cx="295200" cy="295200"/>
        </a:xfrm>
      </xdr:grpSpPr>
      <xdr:sp macro="" textlink="">
        <xdr:nvSpPr>
          <xdr:cNvPr id="28" name="Freeform: Shape 27">
            <a:extLst>
              <a:ext uri="{FF2B5EF4-FFF2-40B4-BE49-F238E27FC236}">
                <a16:creationId xmlns:a16="http://schemas.microsoft.com/office/drawing/2014/main" id="{F86F5A86-638D-4111-8060-F1F092F24AA3}"/>
              </a:ext>
            </a:extLst>
          </xdr:cNvPr>
          <xdr:cNvSpPr/>
        </xdr:nvSpPr>
        <xdr:spPr>
          <a:xfrm>
            <a:off x="10535025" y="1911300"/>
            <a:ext cx="270600" cy="123000"/>
          </a:xfrm>
          <a:custGeom>
            <a:avLst/>
            <a:gdLst>
              <a:gd name="connsiteX0" fmla="*/ 252150 w 270600"/>
              <a:gd name="connsiteY0" fmla="*/ 95325 h 123000"/>
              <a:gd name="connsiteX1" fmla="*/ 242925 w 270600"/>
              <a:gd name="connsiteY1" fmla="*/ 104550 h 123000"/>
              <a:gd name="connsiteX2" fmla="*/ 30750 w 270600"/>
              <a:gd name="connsiteY2" fmla="*/ 104550 h 123000"/>
              <a:gd name="connsiteX3" fmla="*/ 18450 w 270600"/>
              <a:gd name="connsiteY3" fmla="*/ 92250 h 123000"/>
              <a:gd name="connsiteX4" fmla="*/ 18450 w 270600"/>
              <a:gd name="connsiteY4" fmla="*/ 30750 h 123000"/>
              <a:gd name="connsiteX5" fmla="*/ 30750 w 270600"/>
              <a:gd name="connsiteY5" fmla="*/ 18450 h 123000"/>
              <a:gd name="connsiteX6" fmla="*/ 242925 w 270600"/>
              <a:gd name="connsiteY6" fmla="*/ 18450 h 123000"/>
              <a:gd name="connsiteX7" fmla="*/ 252150 w 270600"/>
              <a:gd name="connsiteY7" fmla="*/ 27675 h 123000"/>
              <a:gd name="connsiteX8" fmla="*/ 252150 w 270600"/>
              <a:gd name="connsiteY8" fmla="*/ 95325 h 123000"/>
              <a:gd name="connsiteX9" fmla="*/ 0 w 270600"/>
              <a:gd name="connsiteY9" fmla="*/ 0 h 123000"/>
              <a:gd name="connsiteX10" fmla="*/ 0 w 270600"/>
              <a:gd name="connsiteY10" fmla="*/ 123000 h 123000"/>
              <a:gd name="connsiteX11" fmla="*/ 270600 w 270600"/>
              <a:gd name="connsiteY11" fmla="*/ 123000 h 123000"/>
              <a:gd name="connsiteX12" fmla="*/ 270600 w 270600"/>
              <a:gd name="connsiteY12" fmla="*/ 0 h 123000"/>
              <a:gd name="connsiteX13" fmla="*/ 0 w 270600"/>
              <a:gd name="connsiteY13" fmla="*/ 0 h 123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270600" h="123000">
                <a:moveTo>
                  <a:pt x="252150" y="95325"/>
                </a:moveTo>
                <a:lnTo>
                  <a:pt x="242925" y="104550"/>
                </a:lnTo>
                <a:lnTo>
                  <a:pt x="30750" y="104550"/>
                </a:lnTo>
                <a:lnTo>
                  <a:pt x="18450" y="92250"/>
                </a:lnTo>
                <a:lnTo>
                  <a:pt x="18450" y="30750"/>
                </a:lnTo>
                <a:lnTo>
                  <a:pt x="30750" y="18450"/>
                </a:lnTo>
                <a:lnTo>
                  <a:pt x="242925" y="18450"/>
                </a:lnTo>
                <a:lnTo>
                  <a:pt x="252150" y="27675"/>
                </a:lnTo>
                <a:lnTo>
                  <a:pt x="252150" y="95325"/>
                </a:lnTo>
                <a:close/>
                <a:moveTo>
                  <a:pt x="0" y="0"/>
                </a:moveTo>
                <a:lnTo>
                  <a:pt x="0" y="123000"/>
                </a:lnTo>
                <a:lnTo>
                  <a:pt x="270600" y="123000"/>
                </a:lnTo>
                <a:lnTo>
                  <a:pt x="270600" y="0"/>
                </a:lnTo>
                <a:lnTo>
                  <a:pt x="0" y="0"/>
                </a:lnTo>
                <a:close/>
              </a:path>
            </a:pathLst>
          </a:custGeom>
          <a:solidFill>
            <a:srgbClr val="FF0000"/>
          </a:solidFill>
          <a:ln w="2977" cap="flat">
            <a:noFill/>
            <a:prstDash val="solid"/>
            <a:miter/>
          </a:ln>
        </xdr:spPr>
        <xdr:txBody>
          <a:bodyPr rtlCol="0" anchor="ctr"/>
          <a:lstStyle/>
          <a:p>
            <a:endParaRPr lang="en-IN"/>
          </a:p>
        </xdr:txBody>
      </xdr:sp>
      <xdr:sp macro="" textlink="">
        <xdr:nvSpPr>
          <xdr:cNvPr id="29" name="Freeform: Shape 28">
            <a:extLst>
              <a:ext uri="{FF2B5EF4-FFF2-40B4-BE49-F238E27FC236}">
                <a16:creationId xmlns:a16="http://schemas.microsoft.com/office/drawing/2014/main" id="{139CF23D-D656-4A9F-8B22-EDFEDC6D15B0}"/>
              </a:ext>
            </a:extLst>
          </xdr:cNvPr>
          <xdr:cNvSpPr/>
        </xdr:nvSpPr>
        <xdr:spPr>
          <a:xfrm>
            <a:off x="10645725" y="1942050"/>
            <a:ext cx="49200" cy="61500"/>
          </a:xfrm>
          <a:custGeom>
            <a:avLst/>
            <a:gdLst>
              <a:gd name="connsiteX0" fmla="*/ 49200 w 49200"/>
              <a:gd name="connsiteY0" fmla="*/ 30750 h 61500"/>
              <a:gd name="connsiteX1" fmla="*/ 24600 w 49200"/>
              <a:gd name="connsiteY1" fmla="*/ 61500 h 61500"/>
              <a:gd name="connsiteX2" fmla="*/ 0 w 49200"/>
              <a:gd name="connsiteY2" fmla="*/ 30750 h 61500"/>
              <a:gd name="connsiteX3" fmla="*/ 24600 w 49200"/>
              <a:gd name="connsiteY3" fmla="*/ 0 h 61500"/>
              <a:gd name="connsiteX4" fmla="*/ 49200 w 49200"/>
              <a:gd name="connsiteY4" fmla="*/ 30750 h 615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9200" h="61500">
                <a:moveTo>
                  <a:pt x="49200" y="30750"/>
                </a:moveTo>
                <a:cubicBezTo>
                  <a:pt x="49200" y="47733"/>
                  <a:pt x="38186" y="61500"/>
                  <a:pt x="24600" y="61500"/>
                </a:cubicBezTo>
                <a:cubicBezTo>
                  <a:pt x="11014" y="61500"/>
                  <a:pt x="0" y="47733"/>
                  <a:pt x="0" y="30750"/>
                </a:cubicBezTo>
                <a:cubicBezTo>
                  <a:pt x="0" y="13767"/>
                  <a:pt x="11014" y="0"/>
                  <a:pt x="24600" y="0"/>
                </a:cubicBezTo>
                <a:cubicBezTo>
                  <a:pt x="38186" y="0"/>
                  <a:pt x="49200" y="13767"/>
                  <a:pt x="49200" y="30750"/>
                </a:cubicBezTo>
                <a:close/>
              </a:path>
            </a:pathLst>
          </a:custGeom>
          <a:solidFill>
            <a:srgbClr val="FF0000"/>
          </a:solidFill>
          <a:ln w="2977" cap="flat">
            <a:noFill/>
            <a:prstDash val="solid"/>
            <a:miter/>
          </a:ln>
        </xdr:spPr>
        <xdr:txBody>
          <a:bodyPr rtlCol="0" anchor="ctr"/>
          <a:lstStyle/>
          <a:p>
            <a:endParaRPr lang="en-IN"/>
          </a:p>
        </xdr:txBody>
      </xdr:sp>
      <xdr:sp macro="" textlink="">
        <xdr:nvSpPr>
          <xdr:cNvPr id="30" name="Freeform: Shape 29">
            <a:extLst>
              <a:ext uri="{FF2B5EF4-FFF2-40B4-BE49-F238E27FC236}">
                <a16:creationId xmlns:a16="http://schemas.microsoft.com/office/drawing/2014/main" id="{02594CA4-8C7B-413A-8528-AC9E4AC5894A}"/>
              </a:ext>
            </a:extLst>
          </xdr:cNvPr>
          <xdr:cNvSpPr/>
        </xdr:nvSpPr>
        <xdr:spPr>
          <a:xfrm>
            <a:off x="10584225" y="1963575"/>
            <a:ext cx="18450" cy="18450"/>
          </a:xfrm>
          <a:custGeom>
            <a:avLst/>
            <a:gdLst>
              <a:gd name="connsiteX0" fmla="*/ 18450 w 18450"/>
              <a:gd name="connsiteY0" fmla="*/ 9225 h 18450"/>
              <a:gd name="connsiteX1" fmla="*/ 9225 w 18450"/>
              <a:gd name="connsiteY1" fmla="*/ 18450 h 18450"/>
              <a:gd name="connsiteX2" fmla="*/ 0 w 18450"/>
              <a:gd name="connsiteY2" fmla="*/ 9225 h 18450"/>
              <a:gd name="connsiteX3" fmla="*/ 9225 w 18450"/>
              <a:gd name="connsiteY3" fmla="*/ 0 h 18450"/>
              <a:gd name="connsiteX4" fmla="*/ 18450 w 18450"/>
              <a:gd name="connsiteY4" fmla="*/ 9225 h 184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450" h="18450">
                <a:moveTo>
                  <a:pt x="18450" y="9225"/>
                </a:moveTo>
                <a:cubicBezTo>
                  <a:pt x="18450" y="14320"/>
                  <a:pt x="14320" y="18450"/>
                  <a:pt x="9225" y="18450"/>
                </a:cubicBezTo>
                <a:cubicBezTo>
                  <a:pt x="4130" y="18450"/>
                  <a:pt x="0" y="14320"/>
                  <a:pt x="0" y="9225"/>
                </a:cubicBezTo>
                <a:cubicBezTo>
                  <a:pt x="0" y="4130"/>
                  <a:pt x="4130" y="0"/>
                  <a:pt x="9225" y="0"/>
                </a:cubicBezTo>
                <a:cubicBezTo>
                  <a:pt x="14320" y="0"/>
                  <a:pt x="18450" y="4130"/>
                  <a:pt x="18450" y="9225"/>
                </a:cubicBezTo>
                <a:close/>
              </a:path>
            </a:pathLst>
          </a:custGeom>
          <a:solidFill>
            <a:srgbClr val="FF0000"/>
          </a:solidFill>
          <a:ln w="2977" cap="flat">
            <a:noFill/>
            <a:prstDash val="solid"/>
            <a:miter/>
          </a:ln>
        </xdr:spPr>
        <xdr:txBody>
          <a:bodyPr rtlCol="0" anchor="ctr"/>
          <a:lstStyle/>
          <a:p>
            <a:endParaRPr lang="en-IN"/>
          </a:p>
        </xdr:txBody>
      </xdr:sp>
      <xdr:sp macro="" textlink="">
        <xdr:nvSpPr>
          <xdr:cNvPr id="31" name="Freeform: Shape 30">
            <a:extLst>
              <a:ext uri="{FF2B5EF4-FFF2-40B4-BE49-F238E27FC236}">
                <a16:creationId xmlns:a16="http://schemas.microsoft.com/office/drawing/2014/main" id="{D511D33C-9AB3-4F41-8AF6-BDD637A586C3}"/>
              </a:ext>
            </a:extLst>
          </xdr:cNvPr>
          <xdr:cNvSpPr/>
        </xdr:nvSpPr>
        <xdr:spPr>
          <a:xfrm>
            <a:off x="10737975" y="1963575"/>
            <a:ext cx="18450" cy="18450"/>
          </a:xfrm>
          <a:custGeom>
            <a:avLst/>
            <a:gdLst>
              <a:gd name="connsiteX0" fmla="*/ 18450 w 18450"/>
              <a:gd name="connsiteY0" fmla="*/ 9225 h 18450"/>
              <a:gd name="connsiteX1" fmla="*/ 9225 w 18450"/>
              <a:gd name="connsiteY1" fmla="*/ 18450 h 18450"/>
              <a:gd name="connsiteX2" fmla="*/ 0 w 18450"/>
              <a:gd name="connsiteY2" fmla="*/ 9225 h 18450"/>
              <a:gd name="connsiteX3" fmla="*/ 9225 w 18450"/>
              <a:gd name="connsiteY3" fmla="*/ 0 h 18450"/>
              <a:gd name="connsiteX4" fmla="*/ 18450 w 18450"/>
              <a:gd name="connsiteY4" fmla="*/ 9225 h 184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450" h="18450">
                <a:moveTo>
                  <a:pt x="18450" y="9225"/>
                </a:moveTo>
                <a:cubicBezTo>
                  <a:pt x="18450" y="14320"/>
                  <a:pt x="14320" y="18450"/>
                  <a:pt x="9225" y="18450"/>
                </a:cubicBezTo>
                <a:cubicBezTo>
                  <a:pt x="4130" y="18450"/>
                  <a:pt x="0" y="14320"/>
                  <a:pt x="0" y="9225"/>
                </a:cubicBezTo>
                <a:cubicBezTo>
                  <a:pt x="0" y="4130"/>
                  <a:pt x="4130" y="0"/>
                  <a:pt x="9225" y="0"/>
                </a:cubicBezTo>
                <a:cubicBezTo>
                  <a:pt x="14320" y="0"/>
                  <a:pt x="18450" y="4130"/>
                  <a:pt x="18450" y="9225"/>
                </a:cubicBezTo>
                <a:close/>
              </a:path>
            </a:pathLst>
          </a:custGeom>
          <a:solidFill>
            <a:srgbClr val="FF0000"/>
          </a:solidFill>
          <a:ln w="2977" cap="flat">
            <a:noFill/>
            <a:prstDash val="solid"/>
            <a:miter/>
          </a:ln>
        </xdr:spPr>
        <xdr:txBody>
          <a:bodyPr rtlCol="0" anchor="ctr"/>
          <a:lstStyle/>
          <a:p>
            <a:endParaRPr lang="en-IN"/>
          </a:p>
        </xdr:txBody>
      </xdr:sp>
      <xdr:sp macro="" textlink="">
        <xdr:nvSpPr>
          <xdr:cNvPr id="32" name="Freeform: Shape 31">
            <a:extLst>
              <a:ext uri="{FF2B5EF4-FFF2-40B4-BE49-F238E27FC236}">
                <a16:creationId xmlns:a16="http://schemas.microsoft.com/office/drawing/2014/main" id="{8AC54E47-D7C9-4357-8106-5C1486BD3551}"/>
              </a:ext>
            </a:extLst>
          </xdr:cNvPr>
          <xdr:cNvSpPr/>
        </xdr:nvSpPr>
        <xdr:spPr>
          <a:xfrm>
            <a:off x="10570079" y="1827660"/>
            <a:ext cx="178350" cy="67649"/>
          </a:xfrm>
          <a:custGeom>
            <a:avLst/>
            <a:gdLst>
              <a:gd name="connsiteX0" fmla="*/ 155288 w 178350"/>
              <a:gd name="connsiteY0" fmla="*/ 24293 h 67649"/>
              <a:gd name="connsiteX1" fmla="*/ 159900 w 178350"/>
              <a:gd name="connsiteY1" fmla="*/ 35978 h 67649"/>
              <a:gd name="connsiteX2" fmla="*/ 178350 w 178350"/>
              <a:gd name="connsiteY2" fmla="*/ 32287 h 67649"/>
              <a:gd name="connsiteX3" fmla="*/ 165435 w 178350"/>
              <a:gd name="connsiteY3" fmla="*/ 0 h 67649"/>
              <a:gd name="connsiteX4" fmla="*/ 0 w 178350"/>
              <a:gd name="connsiteY4" fmla="*/ 67650 h 67649"/>
              <a:gd name="connsiteX5" fmla="*/ 94710 w 178350"/>
              <a:gd name="connsiteY5" fmla="*/ 48893 h 6764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78350" h="67649">
                <a:moveTo>
                  <a:pt x="155288" y="24293"/>
                </a:moveTo>
                <a:lnTo>
                  <a:pt x="159900" y="35978"/>
                </a:lnTo>
                <a:lnTo>
                  <a:pt x="178350" y="32287"/>
                </a:lnTo>
                <a:lnTo>
                  <a:pt x="165435" y="0"/>
                </a:lnTo>
                <a:lnTo>
                  <a:pt x="0" y="67650"/>
                </a:lnTo>
                <a:lnTo>
                  <a:pt x="94710" y="48893"/>
                </a:lnTo>
                <a:close/>
              </a:path>
            </a:pathLst>
          </a:custGeom>
          <a:solidFill>
            <a:srgbClr val="FF0000"/>
          </a:solidFill>
          <a:ln w="2977" cap="flat">
            <a:noFill/>
            <a:prstDash val="solid"/>
            <a:miter/>
          </a:ln>
        </xdr:spPr>
        <xdr:txBody>
          <a:bodyPr rtlCol="0" anchor="ctr"/>
          <a:lstStyle/>
          <a:p>
            <a:endParaRPr lang="en-IN"/>
          </a:p>
        </xdr:txBody>
      </xdr:sp>
      <xdr:sp macro="" textlink="">
        <xdr:nvSpPr>
          <xdr:cNvPr id="33" name="Freeform: Shape 32">
            <a:extLst>
              <a:ext uri="{FF2B5EF4-FFF2-40B4-BE49-F238E27FC236}">
                <a16:creationId xmlns:a16="http://schemas.microsoft.com/office/drawing/2014/main" id="{81771835-C27B-4A25-B97A-56284AA685BF}"/>
              </a:ext>
            </a:extLst>
          </xdr:cNvPr>
          <xdr:cNvSpPr/>
        </xdr:nvSpPr>
        <xdr:spPr>
          <a:xfrm>
            <a:off x="10614975" y="1867634"/>
            <a:ext cx="163897" cy="31365"/>
          </a:xfrm>
          <a:custGeom>
            <a:avLst/>
            <a:gdLst>
              <a:gd name="connsiteX0" fmla="*/ 94403 w 163897"/>
              <a:gd name="connsiteY0" fmla="*/ 31365 h 31365"/>
              <a:gd name="connsiteX1" fmla="*/ 142988 w 163897"/>
              <a:gd name="connsiteY1" fmla="*/ 21833 h 31365"/>
              <a:gd name="connsiteX2" fmla="*/ 145140 w 163897"/>
              <a:gd name="connsiteY2" fmla="*/ 31365 h 31365"/>
              <a:gd name="connsiteX3" fmla="*/ 163898 w 163897"/>
              <a:gd name="connsiteY3" fmla="*/ 31365 h 31365"/>
              <a:gd name="connsiteX4" fmla="*/ 157748 w 163897"/>
              <a:gd name="connsiteY4" fmla="*/ 0 h 31365"/>
              <a:gd name="connsiteX5" fmla="*/ 0 w 163897"/>
              <a:gd name="connsiteY5" fmla="*/ 31365 h 3136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63897" h="31365">
                <a:moveTo>
                  <a:pt x="94403" y="31365"/>
                </a:moveTo>
                <a:lnTo>
                  <a:pt x="142988" y="21833"/>
                </a:lnTo>
                <a:lnTo>
                  <a:pt x="145140" y="31365"/>
                </a:lnTo>
                <a:lnTo>
                  <a:pt x="163898" y="31365"/>
                </a:lnTo>
                <a:lnTo>
                  <a:pt x="157748" y="0"/>
                </a:lnTo>
                <a:lnTo>
                  <a:pt x="0" y="31365"/>
                </a:lnTo>
                <a:close/>
              </a:path>
            </a:pathLst>
          </a:custGeom>
          <a:solidFill>
            <a:srgbClr val="FF0000"/>
          </a:solidFill>
          <a:ln w="2977" cap="flat">
            <a:noFill/>
            <a:prstDash val="solid"/>
            <a:miter/>
          </a:ln>
        </xdr:spPr>
        <xdr:txBody>
          <a:bodyPr rtlCol="0" anchor="ctr"/>
          <a:lstStyle/>
          <a:p>
            <a:endParaRPr lang="en-IN"/>
          </a:p>
        </xdr:txBody>
      </xdr:sp>
    </xdr:grpSp>
    <xdr:clientData/>
  </xdr:twoCellAnchor>
  <xdr:twoCellAnchor>
    <xdr:from>
      <xdr:col>20</xdr:col>
      <xdr:colOff>144126</xdr:colOff>
      <xdr:row>4</xdr:row>
      <xdr:rowOff>83714</xdr:rowOff>
    </xdr:from>
    <xdr:to>
      <xdr:col>21</xdr:col>
      <xdr:colOff>585221</xdr:colOff>
      <xdr:row>7</xdr:row>
      <xdr:rowOff>20526</xdr:rowOff>
    </xdr:to>
    <xdr:sp macro="" textlink="">
      <xdr:nvSpPr>
        <xdr:cNvPr id="34" name="TextBox 33">
          <a:extLst>
            <a:ext uri="{FF2B5EF4-FFF2-40B4-BE49-F238E27FC236}">
              <a16:creationId xmlns:a16="http://schemas.microsoft.com/office/drawing/2014/main" id="{85E71F20-93D6-4378-A8E8-F2B931BAB19E}"/>
            </a:ext>
          </a:extLst>
        </xdr:cNvPr>
        <xdr:cNvSpPr txBox="1"/>
      </xdr:nvSpPr>
      <xdr:spPr>
        <a:xfrm>
          <a:off x="12344688" y="854276"/>
          <a:ext cx="1051123" cy="514733"/>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rPr>
            <a:t>FILTERS</a:t>
          </a: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endParaRPr>
        </a:p>
      </xdr:txBody>
    </xdr:sp>
    <xdr:clientData/>
  </xdr:twoCellAnchor>
  <xdr:twoCellAnchor editAs="oneCell">
    <xdr:from>
      <xdr:col>21</xdr:col>
      <xdr:colOff>58030</xdr:colOff>
      <xdr:row>18</xdr:row>
      <xdr:rowOff>133231</xdr:rowOff>
    </xdr:from>
    <xdr:to>
      <xdr:col>23</xdr:col>
      <xdr:colOff>332566</xdr:colOff>
      <xdr:row>26</xdr:row>
      <xdr:rowOff>128427</xdr:rowOff>
    </xdr:to>
    <mc:AlternateContent xmlns:mc="http://schemas.openxmlformats.org/markup-compatibility/2006" xmlns:a14="http://schemas.microsoft.com/office/drawing/2010/main">
      <mc:Choice Requires="a14">
        <xdr:graphicFrame macro="">
          <xdr:nvGraphicFramePr>
            <xdr:cNvPr id="35" name="Order Priority">
              <a:extLst>
                <a:ext uri="{FF2B5EF4-FFF2-40B4-BE49-F238E27FC236}">
                  <a16:creationId xmlns:a16="http://schemas.microsoft.com/office/drawing/2014/main" id="{EC1ED308-34FD-4D3D-98D8-2C505D771A91}"/>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12786894" y="3640163"/>
              <a:ext cx="1486808" cy="15538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383260</xdr:colOff>
      <xdr:row>9</xdr:row>
      <xdr:rowOff>4685</xdr:rowOff>
    </xdr:from>
    <xdr:to>
      <xdr:col>20</xdr:col>
      <xdr:colOff>492303</xdr:colOff>
      <xdr:row>15</xdr:row>
      <xdr:rowOff>107021</xdr:rowOff>
    </xdr:to>
    <mc:AlternateContent xmlns:mc="http://schemas.openxmlformats.org/markup-compatibility/2006" xmlns:a14="http://schemas.microsoft.com/office/drawing/2010/main">
      <mc:Choice Requires="a14">
        <xdr:graphicFrame macro="">
          <xdr:nvGraphicFramePr>
            <xdr:cNvPr id="37" name="Manager">
              <a:extLst>
                <a:ext uri="{FF2B5EF4-FFF2-40B4-BE49-F238E27FC236}">
                  <a16:creationId xmlns:a16="http://schemas.microsoft.com/office/drawing/2014/main" id="{EB550043-ACF2-495C-A51A-81462761AFB8}"/>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11293715" y="1758151"/>
              <a:ext cx="1321315" cy="12713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74917</xdr:colOff>
      <xdr:row>9</xdr:row>
      <xdr:rowOff>10704</xdr:rowOff>
    </xdr:from>
    <xdr:to>
      <xdr:col>23</xdr:col>
      <xdr:colOff>224747</xdr:colOff>
      <xdr:row>14</xdr:row>
      <xdr:rowOff>53511</xdr:rowOff>
    </xdr:to>
    <mc:AlternateContent xmlns:mc="http://schemas.openxmlformats.org/markup-compatibility/2006" xmlns:a14="http://schemas.microsoft.com/office/drawing/2010/main">
      <mc:Choice Requires="a14">
        <xdr:graphicFrame macro="">
          <xdr:nvGraphicFramePr>
            <xdr:cNvPr id="36" name="Product Category">
              <a:extLst>
                <a:ext uri="{FF2B5EF4-FFF2-40B4-BE49-F238E27FC236}">
                  <a16:creationId xmlns:a16="http://schemas.microsoft.com/office/drawing/2014/main" id="{FE7BC059-18BA-4371-A9A5-D422681871C1}"/>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2803781" y="1764170"/>
              <a:ext cx="1362102" cy="10169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237888</xdr:colOff>
      <xdr:row>18</xdr:row>
      <xdr:rowOff>64213</xdr:rowOff>
    </xdr:from>
    <xdr:to>
      <xdr:col>20</xdr:col>
      <xdr:colOff>567219</xdr:colOff>
      <xdr:row>27</xdr:row>
      <xdr:rowOff>181938</xdr:rowOff>
    </xdr:to>
    <mc:AlternateContent xmlns:mc="http://schemas.openxmlformats.org/markup-compatibility/2006" xmlns:a14="http://schemas.microsoft.com/office/drawing/2010/main">
      <mc:Choice Requires="a14">
        <xdr:graphicFrame macro="">
          <xdr:nvGraphicFramePr>
            <xdr:cNvPr id="38" name="Months">
              <a:extLst>
                <a:ext uri="{FF2B5EF4-FFF2-40B4-BE49-F238E27FC236}">
                  <a16:creationId xmlns:a16="http://schemas.microsoft.com/office/drawing/2014/main" id="{A7E20568-A337-4760-9F92-2FEA6D9D57D0}"/>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11148343" y="3571145"/>
              <a:ext cx="1541603" cy="18711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254002</xdr:colOff>
      <xdr:row>15</xdr:row>
      <xdr:rowOff>32106</xdr:rowOff>
    </xdr:from>
    <xdr:to>
      <xdr:col>12</xdr:col>
      <xdr:colOff>306917</xdr:colOff>
      <xdr:row>27</xdr:row>
      <xdr:rowOff>137583</xdr:rowOff>
    </xdr:to>
    <xdr:graphicFrame macro="">
      <xdr:nvGraphicFramePr>
        <xdr:cNvPr id="39" name="Chart 38">
          <a:extLst>
            <a:ext uri="{FF2B5EF4-FFF2-40B4-BE49-F238E27FC236}">
              <a16:creationId xmlns:a16="http://schemas.microsoft.com/office/drawing/2014/main" id="{BA94CC0A-1A0F-4976-A974-9B919B3A7A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19</xdr:col>
      <xdr:colOff>438793</xdr:colOff>
      <xdr:row>4</xdr:row>
      <xdr:rowOff>85619</xdr:rowOff>
    </xdr:from>
    <xdr:to>
      <xdr:col>20</xdr:col>
      <xdr:colOff>203343</xdr:colOff>
      <xdr:row>6</xdr:row>
      <xdr:rowOff>72014</xdr:rowOff>
    </xdr:to>
    <xdr:pic>
      <xdr:nvPicPr>
        <xdr:cNvPr id="41" name="Graphic 40" descr="Gears">
          <a:extLst>
            <a:ext uri="{FF2B5EF4-FFF2-40B4-BE49-F238E27FC236}">
              <a16:creationId xmlns:a16="http://schemas.microsoft.com/office/drawing/2014/main" id="{1A5B4FE7-6D27-424D-B229-71C6374B33B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2029327" y="856181"/>
          <a:ext cx="374578" cy="371676"/>
        </a:xfrm>
        <a:prstGeom prst="rect">
          <a:avLst/>
        </a:prstGeom>
      </xdr:spPr>
    </xdr:pic>
    <xdr:clientData/>
  </xdr:twoCellAnchor>
  <xdr:twoCellAnchor>
    <xdr:from>
      <xdr:col>18</xdr:col>
      <xdr:colOff>503005</xdr:colOff>
      <xdr:row>7</xdr:row>
      <xdr:rowOff>128427</xdr:rowOff>
    </xdr:from>
    <xdr:to>
      <xdr:col>20</xdr:col>
      <xdr:colOff>299663</xdr:colOff>
      <xdr:row>8</xdr:row>
      <xdr:rowOff>139129</xdr:rowOff>
    </xdr:to>
    <xdr:sp macro="" textlink="">
      <xdr:nvSpPr>
        <xdr:cNvPr id="42" name="TextBox 41">
          <a:extLst>
            <a:ext uri="{FF2B5EF4-FFF2-40B4-BE49-F238E27FC236}">
              <a16:creationId xmlns:a16="http://schemas.microsoft.com/office/drawing/2014/main" id="{9075F7BA-3795-46ED-81DF-924C17025D5D}"/>
            </a:ext>
          </a:extLst>
        </xdr:cNvPr>
        <xdr:cNvSpPr txBox="1"/>
      </xdr:nvSpPr>
      <xdr:spPr>
        <a:xfrm>
          <a:off x="11483511" y="1476910"/>
          <a:ext cx="1016714" cy="20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MANAGER</a:t>
          </a:r>
        </a:p>
      </xdr:txBody>
    </xdr:sp>
    <xdr:clientData/>
  </xdr:twoCellAnchor>
  <xdr:twoCellAnchor>
    <xdr:from>
      <xdr:col>21</xdr:col>
      <xdr:colOff>299663</xdr:colOff>
      <xdr:row>7</xdr:row>
      <xdr:rowOff>128427</xdr:rowOff>
    </xdr:from>
    <xdr:to>
      <xdr:col>23</xdr:col>
      <xdr:colOff>96321</xdr:colOff>
      <xdr:row>8</xdr:row>
      <xdr:rowOff>139129</xdr:rowOff>
    </xdr:to>
    <xdr:sp macro="" textlink="">
      <xdr:nvSpPr>
        <xdr:cNvPr id="43" name="TextBox 42">
          <a:extLst>
            <a:ext uri="{FF2B5EF4-FFF2-40B4-BE49-F238E27FC236}">
              <a16:creationId xmlns:a16="http://schemas.microsoft.com/office/drawing/2014/main" id="{1B84BAF0-779D-4C78-AC7C-42C4720BCE2F}"/>
            </a:ext>
          </a:extLst>
        </xdr:cNvPr>
        <xdr:cNvSpPr txBox="1"/>
      </xdr:nvSpPr>
      <xdr:spPr>
        <a:xfrm>
          <a:off x="13110253" y="1476910"/>
          <a:ext cx="1016714" cy="20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segment</a:t>
          </a:r>
        </a:p>
      </xdr:txBody>
    </xdr:sp>
    <xdr:clientData/>
  </xdr:twoCellAnchor>
  <xdr:twoCellAnchor editAs="oneCell">
    <xdr:from>
      <xdr:col>22</xdr:col>
      <xdr:colOff>0</xdr:colOff>
      <xdr:row>3</xdr:row>
      <xdr:rowOff>0</xdr:rowOff>
    </xdr:from>
    <xdr:to>
      <xdr:col>23</xdr:col>
      <xdr:colOff>9525</xdr:colOff>
      <xdr:row>4</xdr:row>
      <xdr:rowOff>9525</xdr:rowOff>
    </xdr:to>
    <xdr:pic>
      <xdr:nvPicPr>
        <xdr:cNvPr id="44" name="Picture 43">
          <a:extLst>
            <a:ext uri="{FF2B5EF4-FFF2-40B4-BE49-F238E27FC236}">
              <a16:creationId xmlns:a16="http://schemas.microsoft.com/office/drawing/2014/main" id="{D0234B8D-D287-4144-9847-7066D5E98B12}"/>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3411200" y="571500"/>
          <a:ext cx="6191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74915</xdr:colOff>
      <xdr:row>16</xdr:row>
      <xdr:rowOff>171236</xdr:rowOff>
    </xdr:from>
    <xdr:to>
      <xdr:col>20</xdr:col>
      <xdr:colOff>481601</xdr:colOff>
      <xdr:row>17</xdr:row>
      <xdr:rowOff>181938</xdr:rowOff>
    </xdr:to>
    <xdr:sp macro="" textlink="">
      <xdr:nvSpPr>
        <xdr:cNvPr id="45" name="TextBox 44">
          <a:extLst>
            <a:ext uri="{FF2B5EF4-FFF2-40B4-BE49-F238E27FC236}">
              <a16:creationId xmlns:a16="http://schemas.microsoft.com/office/drawing/2014/main" id="{53026F6F-823A-485D-A0B6-BB6F9E2EBAA3}"/>
            </a:ext>
          </a:extLst>
        </xdr:cNvPr>
        <xdr:cNvSpPr txBox="1"/>
      </xdr:nvSpPr>
      <xdr:spPr>
        <a:xfrm>
          <a:off x="11665449" y="3253483"/>
          <a:ext cx="1016714" cy="20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MONTH</a:t>
          </a:r>
        </a:p>
      </xdr:txBody>
    </xdr:sp>
    <xdr:clientData/>
  </xdr:twoCellAnchor>
  <xdr:twoCellAnchor>
    <xdr:from>
      <xdr:col>21</xdr:col>
      <xdr:colOff>238019</xdr:colOff>
      <xdr:row>17</xdr:row>
      <xdr:rowOff>56079</xdr:rowOff>
    </xdr:from>
    <xdr:to>
      <xdr:col>23</xdr:col>
      <xdr:colOff>34677</xdr:colOff>
      <xdr:row>18</xdr:row>
      <xdr:rowOff>66782</xdr:rowOff>
    </xdr:to>
    <xdr:sp macro="" textlink="">
      <xdr:nvSpPr>
        <xdr:cNvPr id="46" name="TextBox 45">
          <a:extLst>
            <a:ext uri="{FF2B5EF4-FFF2-40B4-BE49-F238E27FC236}">
              <a16:creationId xmlns:a16="http://schemas.microsoft.com/office/drawing/2014/main" id="{BB32DB1C-D577-400F-83B6-8E998CB1AF5E}"/>
            </a:ext>
          </a:extLst>
        </xdr:cNvPr>
        <xdr:cNvSpPr txBox="1"/>
      </xdr:nvSpPr>
      <xdr:spPr>
        <a:xfrm>
          <a:off x="13048609" y="3330967"/>
          <a:ext cx="1016714" cy="20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Priority</a:t>
          </a:r>
        </a:p>
      </xdr:txBody>
    </xdr:sp>
    <xdr:clientData/>
  </xdr:twoCellAnchor>
  <xdr:twoCellAnchor>
    <xdr:from>
      <xdr:col>12</xdr:col>
      <xdr:colOff>324717</xdr:colOff>
      <xdr:row>4</xdr:row>
      <xdr:rowOff>162359</xdr:rowOff>
    </xdr:from>
    <xdr:to>
      <xdr:col>18</xdr:col>
      <xdr:colOff>151534</xdr:colOff>
      <xdr:row>27</xdr:row>
      <xdr:rowOff>184005</xdr:rowOff>
    </xdr:to>
    <xdr:graphicFrame macro="">
      <xdr:nvGraphicFramePr>
        <xdr:cNvPr id="47" name="Chart 46">
          <a:extLst>
            <a:ext uri="{FF2B5EF4-FFF2-40B4-BE49-F238E27FC236}">
              <a16:creationId xmlns:a16="http://schemas.microsoft.com/office/drawing/2014/main" id="{B29CBC28-B0A7-40A1-A1F4-A6CA1870C3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242887</xdr:colOff>
      <xdr:row>1</xdr:row>
      <xdr:rowOff>95250</xdr:rowOff>
    </xdr:from>
    <xdr:to>
      <xdr:col>9</xdr:col>
      <xdr:colOff>547687</xdr:colOff>
      <xdr:row>15</xdr:row>
      <xdr:rowOff>171450</xdr:rowOff>
    </xdr:to>
    <xdr:graphicFrame macro="">
      <xdr:nvGraphicFramePr>
        <xdr:cNvPr id="2" name="Chart 1">
          <a:extLst>
            <a:ext uri="{FF2B5EF4-FFF2-40B4-BE49-F238E27FC236}">
              <a16:creationId xmlns:a16="http://schemas.microsoft.com/office/drawing/2014/main" id="{1750061D-EECF-43B2-A6A4-F70F8CC063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190500</xdr:colOff>
      <xdr:row>23</xdr:row>
      <xdr:rowOff>119428</xdr:rowOff>
    </xdr:from>
    <xdr:to>
      <xdr:col>1</xdr:col>
      <xdr:colOff>295275</xdr:colOff>
      <xdr:row>25</xdr:row>
      <xdr:rowOff>133349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D13886A3-D858-41F2-A9D3-7F2AC4EE7A2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90500" y="4500928"/>
          <a:ext cx="1047750" cy="394921"/>
        </a:xfrm>
        <a:prstGeom prst="rect">
          <a:avLst/>
        </a:prstGeom>
      </xdr:spPr>
    </xdr:pic>
    <xdr:clientData/>
  </xdr:twoCellAnchor>
  <xdr:twoCellAnchor editAs="oneCell">
    <xdr:from>
      <xdr:col>17</xdr:col>
      <xdr:colOff>76200</xdr:colOff>
      <xdr:row>23</xdr:row>
      <xdr:rowOff>76199</xdr:rowOff>
    </xdr:from>
    <xdr:to>
      <xdr:col>18</xdr:col>
      <xdr:colOff>561975</xdr:colOff>
      <xdr:row>25</xdr:row>
      <xdr:rowOff>180974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715023E1-AA69-4441-AB4E-F874F95CF8B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506200" y="4457699"/>
          <a:ext cx="1095375" cy="485775"/>
        </a:xfrm>
        <a:prstGeom prst="rect">
          <a:avLst/>
        </a:prstGeom>
      </xdr:spPr>
    </xdr:pic>
    <xdr:clientData/>
  </xdr:twoCellAnchor>
  <xdr:twoCellAnchor>
    <xdr:from>
      <xdr:col>6</xdr:col>
      <xdr:colOff>371476</xdr:colOff>
      <xdr:row>23</xdr:row>
      <xdr:rowOff>38100</xdr:rowOff>
    </xdr:from>
    <xdr:to>
      <xdr:col>11</xdr:col>
      <xdr:colOff>247650</xdr:colOff>
      <xdr:row>25</xdr:row>
      <xdr:rowOff>19050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A566953B-12BA-47C9-8C65-A7F4125EAE0B}"/>
            </a:ext>
          </a:extLst>
        </xdr:cNvPr>
        <xdr:cNvSpPr txBox="1"/>
      </xdr:nvSpPr>
      <xdr:spPr>
        <a:xfrm>
          <a:off x="5095876" y="44196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100012</xdr:colOff>
      <xdr:row>1</xdr:row>
      <xdr:rowOff>157161</xdr:rowOff>
    </xdr:from>
    <xdr:to>
      <xdr:col>12</xdr:col>
      <xdr:colOff>323850</xdr:colOff>
      <xdr:row>16</xdr:row>
      <xdr:rowOff>66674</xdr:rowOff>
    </xdr:to>
    <xdr:graphicFrame macro="">
      <xdr:nvGraphicFramePr>
        <xdr:cNvPr id="2" name="Chart 1">
          <a:extLst>
            <a:ext uri="{FF2B5EF4-FFF2-40B4-BE49-F238E27FC236}">
              <a16:creationId xmlns:a16="http://schemas.microsoft.com/office/drawing/2014/main" id="{6BCFB84F-A344-4A7B-ABF8-A221A674EF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200025</xdr:colOff>
      <xdr:row>23</xdr:row>
      <xdr:rowOff>71803</xdr:rowOff>
    </xdr:from>
    <xdr:to>
      <xdr:col>1</xdr:col>
      <xdr:colOff>495300</xdr:colOff>
      <xdr:row>25</xdr:row>
      <xdr:rowOff>85724</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0D50DD5A-B94D-4409-935E-B658515805C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00025" y="4453303"/>
          <a:ext cx="1047750" cy="394921"/>
        </a:xfrm>
        <a:prstGeom prst="rect">
          <a:avLst/>
        </a:prstGeom>
      </xdr:spPr>
    </xdr:pic>
    <xdr:clientData/>
  </xdr:twoCellAnchor>
  <xdr:twoCellAnchor editAs="oneCell">
    <xdr:from>
      <xdr:col>18</xdr:col>
      <xdr:colOff>47625</xdr:colOff>
      <xdr:row>23</xdr:row>
      <xdr:rowOff>28574</xdr:rowOff>
    </xdr:from>
    <xdr:to>
      <xdr:col>19</xdr:col>
      <xdr:colOff>533400</xdr:colOff>
      <xdr:row>25</xdr:row>
      <xdr:rowOff>133349</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541D76CD-10C2-41D4-95A4-7D70F8984EF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515725" y="4410074"/>
          <a:ext cx="1095375" cy="485775"/>
        </a:xfrm>
        <a:prstGeom prst="rect">
          <a:avLst/>
        </a:prstGeom>
      </xdr:spPr>
    </xdr:pic>
    <xdr:clientData/>
  </xdr:twoCellAnchor>
  <xdr:twoCellAnchor>
    <xdr:from>
      <xdr:col>7</xdr:col>
      <xdr:colOff>342901</xdr:colOff>
      <xdr:row>22</xdr:row>
      <xdr:rowOff>180975</xdr:rowOff>
    </xdr:from>
    <xdr:to>
      <xdr:col>12</xdr:col>
      <xdr:colOff>219075</xdr:colOff>
      <xdr:row>24</xdr:row>
      <xdr:rowOff>161925</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FB8E8660-B6A0-46EA-A311-83E41CDEBA88}"/>
            </a:ext>
          </a:extLst>
        </xdr:cNvPr>
        <xdr:cNvSpPr txBox="1"/>
      </xdr:nvSpPr>
      <xdr:spPr>
        <a:xfrm>
          <a:off x="5105401" y="43719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114300</xdr:colOff>
      <xdr:row>5</xdr:row>
      <xdr:rowOff>14287</xdr:rowOff>
    </xdr:from>
    <xdr:to>
      <xdr:col>15</xdr:col>
      <xdr:colOff>204787</xdr:colOff>
      <xdr:row>19</xdr:row>
      <xdr:rowOff>90487</xdr:rowOff>
    </xdr:to>
    <xdr:graphicFrame macro="">
      <xdr:nvGraphicFramePr>
        <xdr:cNvPr id="2" name="Chart 1">
          <a:extLst>
            <a:ext uri="{FF2B5EF4-FFF2-40B4-BE49-F238E27FC236}">
              <a16:creationId xmlns:a16="http://schemas.microsoft.com/office/drawing/2014/main" id="{3016297D-8F33-462A-87A2-59A927067C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514350</xdr:colOff>
      <xdr:row>23</xdr:row>
      <xdr:rowOff>151638</xdr:rowOff>
    </xdr:from>
    <xdr:to>
      <xdr:col>5</xdr:col>
      <xdr:colOff>554317</xdr:colOff>
      <xdr:row>25</xdr:row>
      <xdr:rowOff>57149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47C11D82-BAA6-4D9A-8CCF-747C2B77995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876675" y="4533138"/>
          <a:ext cx="649567" cy="286511"/>
        </a:xfrm>
        <a:prstGeom prst="rect">
          <a:avLst/>
        </a:prstGeom>
      </xdr:spPr>
    </xdr:pic>
    <xdr:clientData/>
  </xdr:twoCellAnchor>
  <xdr:twoCellAnchor editAs="oneCell">
    <xdr:from>
      <xdr:col>18</xdr:col>
      <xdr:colOff>45027</xdr:colOff>
      <xdr:row>23</xdr:row>
      <xdr:rowOff>161925</xdr:rowOff>
    </xdr:from>
    <xdr:to>
      <xdr:col>19</xdr:col>
      <xdr:colOff>114519</xdr:colOff>
      <xdr:row>25</xdr:row>
      <xdr:rowOff>133349</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F89308FC-9E17-4D4A-86FA-11406820234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941752" y="4543425"/>
          <a:ext cx="679092" cy="352424"/>
        </a:xfrm>
        <a:prstGeom prst="rect">
          <a:avLst/>
        </a:prstGeom>
      </xdr:spPr>
    </xdr:pic>
    <xdr:clientData/>
  </xdr:twoCellAnchor>
  <xdr:twoCellAnchor>
    <xdr:from>
      <xdr:col>10</xdr:col>
      <xdr:colOff>463435</xdr:colOff>
      <xdr:row>23</xdr:row>
      <xdr:rowOff>23160</xdr:rowOff>
    </xdr:from>
    <xdr:to>
      <xdr:col>14</xdr:col>
      <xdr:colOff>352425</xdr:colOff>
      <xdr:row>25</xdr:row>
      <xdr:rowOff>76200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0CEF56A3-C3D6-4EC5-AC31-3D8491C61D29}"/>
            </a:ext>
          </a:extLst>
        </xdr:cNvPr>
        <xdr:cNvSpPr txBox="1"/>
      </xdr:nvSpPr>
      <xdr:spPr>
        <a:xfrm>
          <a:off x="7483360" y="4404660"/>
          <a:ext cx="2327390" cy="434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71437</xdr:colOff>
      <xdr:row>5</xdr:row>
      <xdr:rowOff>71437</xdr:rowOff>
    </xdr:from>
    <xdr:to>
      <xdr:col>13</xdr:col>
      <xdr:colOff>376237</xdr:colOff>
      <xdr:row>19</xdr:row>
      <xdr:rowOff>147637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2BE1E13-6F34-4823-AEB9-183DBCB119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48237" y="103346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314326</xdr:colOff>
      <xdr:row>23</xdr:row>
      <xdr:rowOff>152400</xdr:rowOff>
    </xdr:from>
    <xdr:to>
      <xdr:col>6</xdr:col>
      <xdr:colOff>308849</xdr:colOff>
      <xdr:row>25</xdr:row>
      <xdr:rowOff>85726</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088BFEAE-477B-4DBD-8EB3-EEE8662CEA9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581526" y="4533900"/>
          <a:ext cx="604123" cy="314326"/>
        </a:xfrm>
        <a:prstGeom prst="rect">
          <a:avLst/>
        </a:prstGeom>
      </xdr:spPr>
    </xdr:pic>
    <xdr:clientData/>
  </xdr:twoCellAnchor>
  <xdr:twoCellAnchor editAs="oneCell">
    <xdr:from>
      <xdr:col>17</xdr:col>
      <xdr:colOff>453280</xdr:colOff>
      <xdr:row>24</xdr:row>
      <xdr:rowOff>19050</xdr:rowOff>
    </xdr:from>
    <xdr:to>
      <xdr:col>18</xdr:col>
      <xdr:colOff>552450</xdr:colOff>
      <xdr:row>25</xdr:row>
      <xdr:rowOff>142874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939B25D1-D624-4576-B565-C4A6E90BB7E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2035680" y="4591050"/>
          <a:ext cx="708770" cy="314324"/>
        </a:xfrm>
        <a:prstGeom prst="rect">
          <a:avLst/>
        </a:prstGeom>
      </xdr:spPr>
    </xdr:pic>
    <xdr:clientData/>
  </xdr:twoCellAnchor>
  <xdr:twoCellAnchor>
    <xdr:from>
      <xdr:col>10</xdr:col>
      <xdr:colOff>342901</xdr:colOff>
      <xdr:row>23</xdr:row>
      <xdr:rowOff>104775</xdr:rowOff>
    </xdr:from>
    <xdr:to>
      <xdr:col>15</xdr:col>
      <xdr:colOff>219075</xdr:colOff>
      <xdr:row>25</xdr:row>
      <xdr:rowOff>85725</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7AA5033E-CC61-45BC-B266-C28C89DD1249}"/>
            </a:ext>
          </a:extLst>
        </xdr:cNvPr>
        <xdr:cNvSpPr txBox="1"/>
      </xdr:nvSpPr>
      <xdr:spPr>
        <a:xfrm>
          <a:off x="7658101" y="44862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twoCellAnchor>
    <xdr:from>
      <xdr:col>14</xdr:col>
      <xdr:colOff>447674</xdr:colOff>
      <xdr:row>5</xdr:row>
      <xdr:rowOff>66675</xdr:rowOff>
    </xdr:from>
    <xdr:to>
      <xdr:col>18</xdr:col>
      <xdr:colOff>57149</xdr:colOff>
      <xdr:row>8</xdr:row>
      <xdr:rowOff>104775</xdr:rowOff>
    </xdr:to>
    <xdr:sp macro="" textlink="">
      <xdr:nvSpPr>
        <xdr:cNvPr id="6" name="TextBox 5">
          <a:hlinkClick xmlns:r="http://schemas.openxmlformats.org/officeDocument/2006/relationships" r:id="rId9"/>
          <a:extLst>
            <a:ext uri="{FF2B5EF4-FFF2-40B4-BE49-F238E27FC236}">
              <a16:creationId xmlns:a16="http://schemas.microsoft.com/office/drawing/2014/main" id="{FAB2ECAA-CA35-4DA9-A2C7-792730418BD5}"/>
            </a:ext>
          </a:extLst>
        </xdr:cNvPr>
        <xdr:cNvSpPr txBox="1"/>
      </xdr:nvSpPr>
      <xdr:spPr>
        <a:xfrm>
          <a:off x="10201274" y="1028700"/>
          <a:ext cx="2047875" cy="609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Times New Roman" panose="02020603050405020304" pitchFamily="18" charset="0"/>
              <a:cs typeface="Times New Roman" panose="02020603050405020304" pitchFamily="18" charset="0"/>
            </a:rPr>
            <a:t>Top 10 States</a:t>
          </a:r>
          <a:r>
            <a:rPr lang="en-IN" sz="1200" b="1" baseline="0">
              <a:latin typeface="Times New Roman" panose="02020603050405020304" pitchFamily="18" charset="0"/>
              <a:cs typeface="Times New Roman" panose="02020603050405020304" pitchFamily="18" charset="0"/>
            </a:rPr>
            <a:t> with Province resulting Maximum Profit</a:t>
          </a:r>
        </a:p>
        <a:p>
          <a:endParaRPr lang="en-IN" sz="1200" b="1">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500062</xdr:colOff>
      <xdr:row>3</xdr:row>
      <xdr:rowOff>71437</xdr:rowOff>
    </xdr:from>
    <xdr:to>
      <xdr:col>14</xdr:col>
      <xdr:colOff>195262</xdr:colOff>
      <xdr:row>17</xdr:row>
      <xdr:rowOff>147637</xdr:rowOff>
    </xdr:to>
    <xdr:graphicFrame macro="">
      <xdr:nvGraphicFramePr>
        <xdr:cNvPr id="2" name="Chart 1">
          <a:extLst>
            <a:ext uri="{FF2B5EF4-FFF2-40B4-BE49-F238E27FC236}">
              <a16:creationId xmlns:a16="http://schemas.microsoft.com/office/drawing/2014/main" id="{7C44D3E3-BD47-4E4E-A4EF-D860DBE5B9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133350</xdr:colOff>
      <xdr:row>23</xdr:row>
      <xdr:rowOff>81328</xdr:rowOff>
    </xdr:from>
    <xdr:to>
      <xdr:col>1</xdr:col>
      <xdr:colOff>371475</xdr:colOff>
      <xdr:row>25</xdr:row>
      <xdr:rowOff>95249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C5091E72-FFAC-4113-A5E0-FF1F7742B31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3350" y="4462828"/>
          <a:ext cx="1047750" cy="394921"/>
        </a:xfrm>
        <a:prstGeom prst="rect">
          <a:avLst/>
        </a:prstGeom>
      </xdr:spPr>
    </xdr:pic>
    <xdr:clientData/>
  </xdr:twoCellAnchor>
  <xdr:twoCellAnchor editAs="oneCell">
    <xdr:from>
      <xdr:col>16</xdr:col>
      <xdr:colOff>571500</xdr:colOff>
      <xdr:row>23</xdr:row>
      <xdr:rowOff>38099</xdr:rowOff>
    </xdr:from>
    <xdr:to>
      <xdr:col>18</xdr:col>
      <xdr:colOff>447675</xdr:colOff>
      <xdr:row>25</xdr:row>
      <xdr:rowOff>142874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9DAC49B4-6699-4775-8190-D578FCF81C8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449050" y="4419599"/>
          <a:ext cx="1095375" cy="485775"/>
        </a:xfrm>
        <a:prstGeom prst="rect">
          <a:avLst/>
        </a:prstGeom>
      </xdr:spPr>
    </xdr:pic>
    <xdr:clientData/>
  </xdr:twoCellAnchor>
  <xdr:twoCellAnchor>
    <xdr:from>
      <xdr:col>6</xdr:col>
      <xdr:colOff>257176</xdr:colOff>
      <xdr:row>23</xdr:row>
      <xdr:rowOff>0</xdr:rowOff>
    </xdr:from>
    <xdr:to>
      <xdr:col>11</xdr:col>
      <xdr:colOff>133350</xdr:colOff>
      <xdr:row>24</xdr:row>
      <xdr:rowOff>171450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36CDE0DA-6DEB-4FEA-8303-434AA4EF7ACC}"/>
            </a:ext>
          </a:extLst>
        </xdr:cNvPr>
        <xdr:cNvSpPr txBox="1"/>
      </xdr:nvSpPr>
      <xdr:spPr>
        <a:xfrm>
          <a:off x="5038726" y="43815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4762</xdr:colOff>
      <xdr:row>2</xdr:row>
      <xdr:rowOff>4762</xdr:rowOff>
    </xdr:from>
    <xdr:to>
      <xdr:col>10</xdr:col>
      <xdr:colOff>309562</xdr:colOff>
      <xdr:row>16</xdr:row>
      <xdr:rowOff>80962</xdr:rowOff>
    </xdr:to>
    <xdr:graphicFrame macro="">
      <xdr:nvGraphicFramePr>
        <xdr:cNvPr id="2" name="Chart 1">
          <a:extLst>
            <a:ext uri="{FF2B5EF4-FFF2-40B4-BE49-F238E27FC236}">
              <a16:creationId xmlns:a16="http://schemas.microsoft.com/office/drawing/2014/main" id="{F9BDA68D-60E3-444A-921B-2D38508B03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23</xdr:row>
      <xdr:rowOff>109903</xdr:rowOff>
    </xdr:from>
    <xdr:to>
      <xdr:col>1</xdr:col>
      <xdr:colOff>9525</xdr:colOff>
      <xdr:row>25</xdr:row>
      <xdr:rowOff>123824</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D50B0D2E-59DD-4DB0-9C41-754FD801272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4491403"/>
          <a:ext cx="1047750" cy="394921"/>
        </a:xfrm>
        <a:prstGeom prst="rect">
          <a:avLst/>
        </a:prstGeom>
      </xdr:spPr>
    </xdr:pic>
    <xdr:clientData/>
  </xdr:twoCellAnchor>
  <xdr:twoCellAnchor editAs="oneCell">
    <xdr:from>
      <xdr:col>16</xdr:col>
      <xdr:colOff>466725</xdr:colOff>
      <xdr:row>23</xdr:row>
      <xdr:rowOff>66674</xdr:rowOff>
    </xdr:from>
    <xdr:to>
      <xdr:col>18</xdr:col>
      <xdr:colOff>342900</xdr:colOff>
      <xdr:row>25</xdr:row>
      <xdr:rowOff>171449</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E283B808-FE3A-4248-9AEC-F4D36B318DD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315700" y="4448174"/>
          <a:ext cx="1095375" cy="485775"/>
        </a:xfrm>
        <a:prstGeom prst="rect">
          <a:avLst/>
        </a:prstGeom>
      </xdr:spPr>
    </xdr:pic>
    <xdr:clientData/>
  </xdr:twoCellAnchor>
  <xdr:twoCellAnchor>
    <xdr:from>
      <xdr:col>6</xdr:col>
      <xdr:colOff>152401</xdr:colOff>
      <xdr:row>23</xdr:row>
      <xdr:rowOff>28575</xdr:rowOff>
    </xdr:from>
    <xdr:to>
      <xdr:col>11</xdr:col>
      <xdr:colOff>28575</xdr:colOff>
      <xdr:row>25</xdr:row>
      <xdr:rowOff>9525</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F4622A29-68EF-402D-BC12-A1DE0C74C555}"/>
            </a:ext>
          </a:extLst>
        </xdr:cNvPr>
        <xdr:cNvSpPr txBox="1"/>
      </xdr:nvSpPr>
      <xdr:spPr>
        <a:xfrm>
          <a:off x="4905376" y="44100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590549</xdr:colOff>
      <xdr:row>2</xdr:row>
      <xdr:rowOff>0</xdr:rowOff>
    </xdr:from>
    <xdr:to>
      <xdr:col>10</xdr:col>
      <xdr:colOff>185736</xdr:colOff>
      <xdr:row>20</xdr:row>
      <xdr:rowOff>180975</xdr:rowOff>
    </xdr:to>
    <xdr:graphicFrame macro="">
      <xdr:nvGraphicFramePr>
        <xdr:cNvPr id="2" name="Chart 1">
          <a:extLst>
            <a:ext uri="{FF2B5EF4-FFF2-40B4-BE49-F238E27FC236}">
              <a16:creationId xmlns:a16="http://schemas.microsoft.com/office/drawing/2014/main" id="{0189C15D-AE04-4F2F-BAB3-5A2DBAFF2C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228600</xdr:colOff>
      <xdr:row>23</xdr:row>
      <xdr:rowOff>14653</xdr:rowOff>
    </xdr:from>
    <xdr:to>
      <xdr:col>0</xdr:col>
      <xdr:colOff>1276350</xdr:colOff>
      <xdr:row>25</xdr:row>
      <xdr:rowOff>28574</xdr:rowOff>
    </xdr:to>
    <xdr:pic>
      <xdr:nvPicPr>
        <xdr:cNvPr id="4" name="Graphic 3" descr="Arrow Horizontal U turn">
          <a:hlinkClick xmlns:r="http://schemas.openxmlformats.org/officeDocument/2006/relationships" r:id="rId2" tooltip="Previous Sheet"/>
          <a:extLst>
            <a:ext uri="{FF2B5EF4-FFF2-40B4-BE49-F238E27FC236}">
              <a16:creationId xmlns:a16="http://schemas.microsoft.com/office/drawing/2014/main" id="{E0804EC7-59DF-496E-829A-D9A6D31858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28600" y="4396153"/>
          <a:ext cx="1047750" cy="394921"/>
        </a:xfrm>
        <a:prstGeom prst="rect">
          <a:avLst/>
        </a:prstGeom>
      </xdr:spPr>
    </xdr:pic>
    <xdr:clientData/>
  </xdr:twoCellAnchor>
  <xdr:twoCellAnchor editAs="oneCell">
    <xdr:from>
      <xdr:col>15</xdr:col>
      <xdr:colOff>276225</xdr:colOff>
      <xdr:row>22</xdr:row>
      <xdr:rowOff>161924</xdr:rowOff>
    </xdr:from>
    <xdr:to>
      <xdr:col>17</xdr:col>
      <xdr:colOff>152400</xdr:colOff>
      <xdr:row>25</xdr:row>
      <xdr:rowOff>76199</xdr:rowOff>
    </xdr:to>
    <xdr:pic>
      <xdr:nvPicPr>
        <xdr:cNvPr id="7" name="Graphic 6" descr="Arrow Slight curve">
          <a:hlinkClick xmlns:r="http://schemas.openxmlformats.org/officeDocument/2006/relationships" r:id="rId5" tooltip="Next Sheet"/>
          <a:extLst>
            <a:ext uri="{FF2B5EF4-FFF2-40B4-BE49-F238E27FC236}">
              <a16:creationId xmlns:a16="http://schemas.microsoft.com/office/drawing/2014/main" id="{4DE6D62F-DBFE-49B7-BCA6-1BF7116510C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544300" y="4352924"/>
          <a:ext cx="1095375" cy="485775"/>
        </a:xfrm>
        <a:prstGeom prst="rect">
          <a:avLst/>
        </a:prstGeom>
      </xdr:spPr>
    </xdr:pic>
    <xdr:clientData/>
  </xdr:twoCellAnchor>
  <xdr:twoCellAnchor>
    <xdr:from>
      <xdr:col>4</xdr:col>
      <xdr:colOff>571501</xdr:colOff>
      <xdr:row>22</xdr:row>
      <xdr:rowOff>123825</xdr:rowOff>
    </xdr:from>
    <xdr:to>
      <xdr:col>9</xdr:col>
      <xdr:colOff>447675</xdr:colOff>
      <xdr:row>24</xdr:row>
      <xdr:rowOff>104775</xdr:rowOff>
    </xdr:to>
    <xdr:sp macro="" textlink="">
      <xdr:nvSpPr>
        <xdr:cNvPr id="8" name="TextBox 7">
          <a:hlinkClick xmlns:r="http://schemas.openxmlformats.org/officeDocument/2006/relationships" r:id="rId8" tooltip="Dashboard"/>
          <a:extLst>
            <a:ext uri="{FF2B5EF4-FFF2-40B4-BE49-F238E27FC236}">
              <a16:creationId xmlns:a16="http://schemas.microsoft.com/office/drawing/2014/main" id="{E8E94116-B60F-4723-918D-18758A458CA0}"/>
            </a:ext>
          </a:extLst>
        </xdr:cNvPr>
        <xdr:cNvSpPr txBox="1"/>
      </xdr:nvSpPr>
      <xdr:spPr>
        <a:xfrm>
          <a:off x="5133976" y="431482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147637</xdr:colOff>
      <xdr:row>1</xdr:row>
      <xdr:rowOff>152399</xdr:rowOff>
    </xdr:from>
    <xdr:to>
      <xdr:col>10</xdr:col>
      <xdr:colOff>452437</xdr:colOff>
      <xdr:row>21</xdr:row>
      <xdr:rowOff>9524</xdr:rowOff>
    </xdr:to>
    <xdr:graphicFrame macro="">
      <xdr:nvGraphicFramePr>
        <xdr:cNvPr id="2" name="Chart 1">
          <a:extLst>
            <a:ext uri="{FF2B5EF4-FFF2-40B4-BE49-F238E27FC236}">
              <a16:creationId xmlns:a16="http://schemas.microsoft.com/office/drawing/2014/main" id="{48476BD7-6991-4C1F-B7D7-2ECD89B068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23</xdr:row>
      <xdr:rowOff>71803</xdr:rowOff>
    </xdr:from>
    <xdr:to>
      <xdr:col>0</xdr:col>
      <xdr:colOff>1047750</xdr:colOff>
      <xdr:row>25</xdr:row>
      <xdr:rowOff>85724</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31DC58D8-DD06-4FEB-81D8-684DA3FBA5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4453303"/>
          <a:ext cx="1047750" cy="394921"/>
        </a:xfrm>
        <a:prstGeom prst="rect">
          <a:avLst/>
        </a:prstGeom>
      </xdr:spPr>
    </xdr:pic>
    <xdr:clientData/>
  </xdr:twoCellAnchor>
  <xdr:twoCellAnchor editAs="oneCell">
    <xdr:from>
      <xdr:col>15</xdr:col>
      <xdr:colOff>523875</xdr:colOff>
      <xdr:row>23</xdr:row>
      <xdr:rowOff>28574</xdr:rowOff>
    </xdr:from>
    <xdr:to>
      <xdr:col>17</xdr:col>
      <xdr:colOff>400050</xdr:colOff>
      <xdr:row>25</xdr:row>
      <xdr:rowOff>133349</xdr:rowOff>
    </xdr:to>
    <xdr:pic>
      <xdr:nvPicPr>
        <xdr:cNvPr id="4" name="Graphic 3" descr="Arrow Slight curve">
          <a:extLst>
            <a:ext uri="{FF2B5EF4-FFF2-40B4-BE49-F238E27FC236}">
              <a16:creationId xmlns:a16="http://schemas.microsoft.com/office/drawing/2014/main" id="{7F8E755F-301F-4E15-B6A1-3FD75E8C41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15700" y="4410074"/>
          <a:ext cx="1095375" cy="485775"/>
        </a:xfrm>
        <a:prstGeom prst="rect">
          <a:avLst/>
        </a:prstGeom>
      </xdr:spPr>
    </xdr:pic>
    <xdr:clientData/>
  </xdr:twoCellAnchor>
  <xdr:twoCellAnchor>
    <xdr:from>
      <xdr:col>5</xdr:col>
      <xdr:colOff>209551</xdr:colOff>
      <xdr:row>22</xdr:row>
      <xdr:rowOff>180975</xdr:rowOff>
    </xdr:from>
    <xdr:to>
      <xdr:col>10</xdr:col>
      <xdr:colOff>85725</xdr:colOff>
      <xdr:row>24</xdr:row>
      <xdr:rowOff>161925</xdr:rowOff>
    </xdr:to>
    <xdr:sp macro="" textlink="">
      <xdr:nvSpPr>
        <xdr:cNvPr id="5" name="TextBox 4">
          <a:hlinkClick xmlns:r="http://schemas.openxmlformats.org/officeDocument/2006/relationships" r:id="rId7"/>
          <a:extLst>
            <a:ext uri="{FF2B5EF4-FFF2-40B4-BE49-F238E27FC236}">
              <a16:creationId xmlns:a16="http://schemas.microsoft.com/office/drawing/2014/main" id="{8EA04803-096B-4F32-BFAD-4D65493D37EB}"/>
            </a:ext>
          </a:extLst>
        </xdr:cNvPr>
        <xdr:cNvSpPr txBox="1"/>
      </xdr:nvSpPr>
      <xdr:spPr>
        <a:xfrm>
          <a:off x="4905376" y="43719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447675</xdr:colOff>
      <xdr:row>2</xdr:row>
      <xdr:rowOff>33337</xdr:rowOff>
    </xdr:from>
    <xdr:to>
      <xdr:col>10</xdr:col>
      <xdr:colOff>142875</xdr:colOff>
      <xdr:row>16</xdr:row>
      <xdr:rowOff>109537</xdr:rowOff>
    </xdr:to>
    <xdr:graphicFrame macro="">
      <xdr:nvGraphicFramePr>
        <xdr:cNvPr id="2" name="Chart 1">
          <a:extLst>
            <a:ext uri="{FF2B5EF4-FFF2-40B4-BE49-F238E27FC236}">
              <a16:creationId xmlns:a16="http://schemas.microsoft.com/office/drawing/2014/main" id="{E6A0734B-B3FD-4694-9ADD-83C2B329A2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114300</xdr:colOff>
      <xdr:row>21</xdr:row>
      <xdr:rowOff>81328</xdr:rowOff>
    </xdr:from>
    <xdr:to>
      <xdr:col>1</xdr:col>
      <xdr:colOff>247650</xdr:colOff>
      <xdr:row>23</xdr:row>
      <xdr:rowOff>95249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CD203D15-6CF2-422D-AF7B-66368A7F4E4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4300" y="4081828"/>
          <a:ext cx="1047750" cy="394921"/>
        </a:xfrm>
        <a:prstGeom prst="rect">
          <a:avLst/>
        </a:prstGeom>
      </xdr:spPr>
    </xdr:pic>
    <xdr:clientData/>
  </xdr:twoCellAnchor>
  <xdr:twoCellAnchor editAs="oneCell">
    <xdr:from>
      <xdr:col>17</xdr:col>
      <xdr:colOff>47625</xdr:colOff>
      <xdr:row>21</xdr:row>
      <xdr:rowOff>38099</xdr:rowOff>
    </xdr:from>
    <xdr:to>
      <xdr:col>18</xdr:col>
      <xdr:colOff>533400</xdr:colOff>
      <xdr:row>23</xdr:row>
      <xdr:rowOff>142874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7CDFA6E8-204B-4C10-8495-B2B642E007B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430000" y="4038599"/>
          <a:ext cx="1095375" cy="485775"/>
        </a:xfrm>
        <a:prstGeom prst="rect">
          <a:avLst/>
        </a:prstGeom>
      </xdr:spPr>
    </xdr:pic>
    <xdr:clientData/>
  </xdr:twoCellAnchor>
  <xdr:twoCellAnchor>
    <xdr:from>
      <xdr:col>6</xdr:col>
      <xdr:colOff>476251</xdr:colOff>
      <xdr:row>21</xdr:row>
      <xdr:rowOff>0</xdr:rowOff>
    </xdr:from>
    <xdr:to>
      <xdr:col>11</xdr:col>
      <xdr:colOff>352425</xdr:colOff>
      <xdr:row>22</xdr:row>
      <xdr:rowOff>171450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B3B87EE7-7129-4065-BC50-38C9663B7846}"/>
            </a:ext>
          </a:extLst>
        </xdr:cNvPr>
        <xdr:cNvSpPr txBox="1"/>
      </xdr:nvSpPr>
      <xdr:spPr>
        <a:xfrm>
          <a:off x="5153026" y="40005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361951</xdr:colOff>
      <xdr:row>2</xdr:row>
      <xdr:rowOff>38100</xdr:rowOff>
    </xdr:from>
    <xdr:to>
      <xdr:col>8</xdr:col>
      <xdr:colOff>600075</xdr:colOff>
      <xdr:row>20</xdr:row>
      <xdr:rowOff>9525</xdr:rowOff>
    </xdr:to>
    <xdr:graphicFrame macro="">
      <xdr:nvGraphicFramePr>
        <xdr:cNvPr id="2" name="Chart 1">
          <a:extLst>
            <a:ext uri="{FF2B5EF4-FFF2-40B4-BE49-F238E27FC236}">
              <a16:creationId xmlns:a16="http://schemas.microsoft.com/office/drawing/2014/main" id="{A9D14CEB-5463-44FB-A13D-083FCB039B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22</xdr:row>
      <xdr:rowOff>14653</xdr:rowOff>
    </xdr:from>
    <xdr:to>
      <xdr:col>0</xdr:col>
      <xdr:colOff>1047750</xdr:colOff>
      <xdr:row>24</xdr:row>
      <xdr:rowOff>28574</xdr:rowOff>
    </xdr:to>
    <xdr:pic>
      <xdr:nvPicPr>
        <xdr:cNvPr id="5" name="Graphic 4" descr="Arrow Horizontal U turn">
          <a:hlinkClick xmlns:r="http://schemas.openxmlformats.org/officeDocument/2006/relationships" r:id="rId2" tooltip="Previous Sheet"/>
          <a:extLst>
            <a:ext uri="{FF2B5EF4-FFF2-40B4-BE49-F238E27FC236}">
              <a16:creationId xmlns:a16="http://schemas.microsoft.com/office/drawing/2014/main" id="{FF38D897-EC04-4B3C-BF00-43752524DD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4205653"/>
          <a:ext cx="1047750" cy="394921"/>
        </a:xfrm>
        <a:prstGeom prst="rect">
          <a:avLst/>
        </a:prstGeom>
      </xdr:spPr>
    </xdr:pic>
    <xdr:clientData/>
  </xdr:twoCellAnchor>
  <xdr:twoCellAnchor editAs="oneCell">
    <xdr:from>
      <xdr:col>15</xdr:col>
      <xdr:colOff>523875</xdr:colOff>
      <xdr:row>21</xdr:row>
      <xdr:rowOff>161924</xdr:rowOff>
    </xdr:from>
    <xdr:to>
      <xdr:col>17</xdr:col>
      <xdr:colOff>400050</xdr:colOff>
      <xdr:row>24</xdr:row>
      <xdr:rowOff>76199</xdr:rowOff>
    </xdr:to>
    <xdr:pic>
      <xdr:nvPicPr>
        <xdr:cNvPr id="6" name="Graphic 5" descr="Arrow Slight curve">
          <a:hlinkClick xmlns:r="http://schemas.openxmlformats.org/officeDocument/2006/relationships" r:id="rId5" tooltip="Next Sheet"/>
          <a:extLst>
            <a:ext uri="{FF2B5EF4-FFF2-40B4-BE49-F238E27FC236}">
              <a16:creationId xmlns:a16="http://schemas.microsoft.com/office/drawing/2014/main" id="{70D38A22-F9FA-48F0-8BF4-A91605FA4A5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315700" y="4162424"/>
          <a:ext cx="1095375" cy="485775"/>
        </a:xfrm>
        <a:prstGeom prst="rect">
          <a:avLst/>
        </a:prstGeom>
      </xdr:spPr>
    </xdr:pic>
    <xdr:clientData/>
  </xdr:twoCellAnchor>
  <xdr:twoCellAnchor>
    <xdr:from>
      <xdr:col>5</xdr:col>
      <xdr:colOff>342901</xdr:colOff>
      <xdr:row>21</xdr:row>
      <xdr:rowOff>123825</xdr:rowOff>
    </xdr:from>
    <xdr:to>
      <xdr:col>10</xdr:col>
      <xdr:colOff>219075</xdr:colOff>
      <xdr:row>23</xdr:row>
      <xdr:rowOff>104775</xdr:rowOff>
    </xdr:to>
    <xdr:sp macro="" textlink="">
      <xdr:nvSpPr>
        <xdr:cNvPr id="7" name="TextBox 6">
          <a:hlinkClick xmlns:r="http://schemas.openxmlformats.org/officeDocument/2006/relationships" r:id="rId8" tooltip="Dashboard"/>
          <a:extLst>
            <a:ext uri="{FF2B5EF4-FFF2-40B4-BE49-F238E27FC236}">
              <a16:creationId xmlns:a16="http://schemas.microsoft.com/office/drawing/2014/main" id="{F859385B-9A33-43A6-9ED1-A01D5511FF16}"/>
            </a:ext>
          </a:extLst>
        </xdr:cNvPr>
        <xdr:cNvSpPr txBox="1"/>
      </xdr:nvSpPr>
      <xdr:spPr>
        <a:xfrm>
          <a:off x="5038726" y="412432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18</xdr:row>
      <xdr:rowOff>119428</xdr:rowOff>
    </xdr:from>
    <xdr:to>
      <xdr:col>0</xdr:col>
      <xdr:colOff>1047750</xdr:colOff>
      <xdr:row>20</xdr:row>
      <xdr:rowOff>133349</xdr:rowOff>
    </xdr:to>
    <xdr:pic>
      <xdr:nvPicPr>
        <xdr:cNvPr id="2" name="Graphic 1" descr="Arrow Horizontal U turn">
          <a:hlinkClick xmlns:r="http://schemas.openxmlformats.org/officeDocument/2006/relationships" r:id="rId1" tooltip="Previous Sheet"/>
          <a:extLst>
            <a:ext uri="{FF2B5EF4-FFF2-40B4-BE49-F238E27FC236}">
              <a16:creationId xmlns:a16="http://schemas.microsoft.com/office/drawing/2014/main" id="{860CE72C-DCEB-4872-AA6E-EC074D771E0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548428"/>
          <a:ext cx="1047750" cy="394921"/>
        </a:xfrm>
        <a:prstGeom prst="rect">
          <a:avLst/>
        </a:prstGeom>
      </xdr:spPr>
    </xdr:pic>
    <xdr:clientData/>
  </xdr:twoCellAnchor>
  <xdr:twoCellAnchor editAs="oneCell">
    <xdr:from>
      <xdr:col>17</xdr:col>
      <xdr:colOff>28575</xdr:colOff>
      <xdr:row>18</xdr:row>
      <xdr:rowOff>76199</xdr:rowOff>
    </xdr:from>
    <xdr:to>
      <xdr:col>18</xdr:col>
      <xdr:colOff>514350</xdr:colOff>
      <xdr:row>20</xdr:row>
      <xdr:rowOff>180974</xdr:rowOff>
    </xdr:to>
    <xdr:pic>
      <xdr:nvPicPr>
        <xdr:cNvPr id="3" name="Graphic 2" descr="Arrow Slight curve">
          <a:hlinkClick xmlns:r="http://schemas.openxmlformats.org/officeDocument/2006/relationships" r:id="rId4" tooltip="Next Sheet"/>
          <a:extLst>
            <a:ext uri="{FF2B5EF4-FFF2-40B4-BE49-F238E27FC236}">
              <a16:creationId xmlns:a16="http://schemas.microsoft.com/office/drawing/2014/main" id="{0D5D280B-0019-4561-BCBE-B05A6D6A5A5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15700" y="3505199"/>
          <a:ext cx="1095375" cy="485775"/>
        </a:xfrm>
        <a:prstGeom prst="rect">
          <a:avLst/>
        </a:prstGeom>
      </xdr:spPr>
    </xdr:pic>
    <xdr:clientData/>
  </xdr:twoCellAnchor>
  <xdr:twoCellAnchor>
    <xdr:from>
      <xdr:col>6</xdr:col>
      <xdr:colOff>457201</xdr:colOff>
      <xdr:row>18</xdr:row>
      <xdr:rowOff>38100</xdr:rowOff>
    </xdr:from>
    <xdr:to>
      <xdr:col>11</xdr:col>
      <xdr:colOff>333375</xdr:colOff>
      <xdr:row>20</xdr:row>
      <xdr:rowOff>19050</xdr:rowOff>
    </xdr:to>
    <xdr:sp macro="" textlink="">
      <xdr:nvSpPr>
        <xdr:cNvPr id="4" name="TextBox 3">
          <a:hlinkClick xmlns:r="http://schemas.openxmlformats.org/officeDocument/2006/relationships" r:id="rId7" tooltip="Dashboard"/>
          <a:extLst>
            <a:ext uri="{FF2B5EF4-FFF2-40B4-BE49-F238E27FC236}">
              <a16:creationId xmlns:a16="http://schemas.microsoft.com/office/drawing/2014/main" id="{B784BDFA-C115-4FCF-8C30-EC82C38359CB}"/>
            </a:ext>
          </a:extLst>
        </xdr:cNvPr>
        <xdr:cNvSpPr txBox="1"/>
      </xdr:nvSpPr>
      <xdr:spPr>
        <a:xfrm>
          <a:off x="5038726" y="34671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twoCellAnchor>
    <xdr:from>
      <xdr:col>5</xdr:col>
      <xdr:colOff>142875</xdr:colOff>
      <xdr:row>2</xdr:row>
      <xdr:rowOff>33337</xdr:rowOff>
    </xdr:from>
    <xdr:to>
      <xdr:col>12</xdr:col>
      <xdr:colOff>447675</xdr:colOff>
      <xdr:row>16</xdr:row>
      <xdr:rowOff>109537</xdr:rowOff>
    </xdr:to>
    <xdr:graphicFrame macro="">
      <xdr:nvGraphicFramePr>
        <xdr:cNvPr id="5" name="Chart 4">
          <a:extLst>
            <a:ext uri="{FF2B5EF4-FFF2-40B4-BE49-F238E27FC236}">
              <a16:creationId xmlns:a16="http://schemas.microsoft.com/office/drawing/2014/main" id="{75C39346-501E-43E0-9E50-876EC6B422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3788.99041770833" createdVersion="6" refreshedVersion="6" minRefreshableVersion="3" recordCount="1936" xr:uid="{1425EC87-65CB-4220-B500-594CCA4C15EF}">
  <cacheSource type="worksheet">
    <worksheetSource name="cleaneddata"/>
  </cacheSource>
  <cacheFields count="27">
    <cacheField name="Customer ID" numFmtId="0">
      <sharedItems containsSemiMixedTypes="0" containsString="0" containsNumber="1" containsInteger="1" minValue="3" maxValue="3403"/>
    </cacheField>
    <cacheField name="Customer Name" numFmtId="0">
      <sharedItems/>
    </cacheField>
    <cacheField name="Order Priority" numFmtId="0">
      <sharedItems count="5">
        <s v="Critical"/>
        <s v="High"/>
        <s v="Low"/>
        <s v="Not Specified"/>
        <s v="Medium"/>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ount="3">
        <s v="Delivery Truck"/>
        <s v="Regular Air"/>
        <s v="Express Air"/>
      </sharedItems>
    </cacheField>
    <cacheField name="Customer Segment" numFmtId="0">
      <sharedItems count="4">
        <s v="Small Business"/>
        <s v="Consumer"/>
        <s v="Home Office"/>
        <s v="Corporate"/>
      </sharedItems>
    </cacheField>
    <cacheField name="Product Category" numFmtId="0">
      <sharedItems count="3">
        <s v="Furniture"/>
        <s v="Technology"/>
        <s v="Office Supplies"/>
      </sharedItems>
    </cacheField>
    <cacheField name="Product Sub-Category" numFmtId="0">
      <sharedItems count="17">
        <s v="Tables"/>
        <s v="Computer Peripherals"/>
        <s v="Pens &amp; Art Supplies"/>
        <s v="Office Machines"/>
        <s v="Copiers and Fax"/>
        <s v="Binders and Binder Accessories"/>
        <s v="Storage &amp; Organization"/>
        <s v="Paper"/>
        <s v="Appliances"/>
        <s v="Chairs &amp; Chairmats"/>
        <s v="Bookcases"/>
        <s v="Office Furnishings"/>
        <s v="Telephones and Communication"/>
        <s v="Labels"/>
        <s v="Rubber Bands"/>
        <s v="Envelopes"/>
        <s v="Scissors, Rulers and Trimmers"/>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acheField>
    <cacheField name="State or Province" numFmtId="0">
      <sharedItems count="49">
        <s v="Mississippi"/>
        <s v="Arkansas"/>
        <s v="Indiana"/>
        <s v="Colorado"/>
        <s v="Washington"/>
        <s v="Georgia"/>
        <s v="Missouri"/>
        <s v="Minnesota"/>
        <s v="California"/>
        <s v="North Carolina"/>
        <s v="Illinois"/>
        <s v="New York"/>
        <s v="Florida"/>
        <s v="Nebraska"/>
        <s v="Oregon"/>
        <s v="Utah"/>
        <s v="Alabama"/>
        <s v="Louisiana"/>
        <s v="Texas"/>
        <s v="Oklahoma"/>
        <s v="Iowa"/>
        <s v="Virginia"/>
        <s v="Connecticut"/>
        <s v="South Carolina"/>
        <s v="Montana"/>
        <s v="Michigan"/>
        <s v="Nevada"/>
        <s v="Ohio"/>
        <s v="Pennsylvania"/>
        <s v="Maine"/>
        <s v="Wisconsin"/>
        <s v="District of Columbia"/>
        <s v="Kentucky"/>
        <s v="New Jersey"/>
        <s v="Tennessee"/>
        <s v="Massachusetts"/>
        <s v="Maryland"/>
        <s v="Idaho"/>
        <s v="Kansas"/>
        <s v="North Dakota"/>
        <s v="Rhode Island"/>
        <s v="Arizona"/>
        <s v="Vermont"/>
        <s v="New Mexico"/>
        <s v="West Virginia"/>
        <s v="Wyoming"/>
        <s v="South Dakota"/>
        <s v="New Hampshire"/>
        <s v="Delaware"/>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fieldGroup par="26" base="18">
        <rangePr groupBy="days" startDate="2015-01-01T00:00:00" endDate="2015-07-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15"/>
        </groupItems>
      </fieldGroup>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ount="1880">
        <n v="-337.09199999999998"/>
        <n v="-61.194000000000003"/>
        <n v="25.240200000000002"/>
        <n v="-4793.0039999999999"/>
        <n v="3576.8841000000002"/>
        <n v="20.38"/>
        <n v="36.905999999999999"/>
        <n v="-7.58"/>
        <n v="-14.801880000000001"/>
        <n v="20.299600000000002"/>
        <n v="108.5163"/>
        <n v="-42.588000000000001"/>
        <n v="-19.0992"/>
        <n v="2660.1432"/>
        <n v="845.66399999999999"/>
        <n v="-308.928"/>
        <n v="-1679.76"/>
        <n v="575.39599999999996"/>
        <n v="-111.4"/>
        <n v="-77.03"/>
        <n v="-127.008"/>
        <n v="1916.6757"/>
        <n v="993.83460000000002"/>
        <n v="-51.559199999999997"/>
        <n v="-263.56572"/>
        <n v="18.658000000000001"/>
        <n v="9.82"/>
        <n v="-181.102"/>
        <n v="-407.85"/>
        <n v="244.464"/>
        <n v="-473.57799999999997"/>
        <n v="-270.85000000000002"/>
        <n v="-35.04"/>
        <n v="149.53"/>
        <n v="-274.49799999999999"/>
        <n v="280.27458000000001"/>
        <n v="-112.4263"/>
        <n v="24.923999999999999"/>
        <n v="90.624600000000001"/>
        <n v="1.68"/>
        <n v="-560.81417999999996"/>
        <n v="-663.51419999999996"/>
        <n v="-94.258600000000001"/>
        <n v="6.3308"/>
        <n v="-489.41559999999998"/>
        <n v="-45.01"/>
        <n v="35.31"/>
        <n v="1766.7795000000001"/>
        <n v="1.3224"/>
        <n v="455.42070000000001"/>
        <n v="690.17939999999999"/>
        <n v="1507.6431"/>
        <n v="801.74680000000001"/>
        <n v="-35.290399999999998"/>
        <n v="-74.883600000000001"/>
        <n v="-233.840688"/>
        <n v="-15.456"/>
        <n v="16.049399999999999"/>
        <n v="-746.44"/>
        <n v="-274.95"/>
        <n v="-781.13419999999996"/>
        <n v="-40.275199999999998"/>
        <n v="-162.8244"/>
        <n v="-13706.464"/>
        <n v="-1473.9059999999999"/>
        <n v="-90.755600000000001"/>
        <n v="-134.91200000000001"/>
        <n v="-101.246"/>
        <n v="-1.88"/>
        <n v="250.98060000000001"/>
        <n v="-57.753"/>
        <n v="-47.97"/>
        <n v="52.776000000000003"/>
        <n v="7.59"/>
        <n v="-107.98699999999999"/>
        <n v="125.9982"/>
        <n v="-92.929199999999994"/>
        <n v="131.38200000000001"/>
        <n v="-89.292000000000002"/>
        <n v="-211.036"/>
        <n v="-15.48"/>
        <n v="385.30290000000002"/>
        <n v="187.2"/>
        <n v="80.071200000000005"/>
        <n v="896.40599999999995"/>
        <n v="107.02"/>
        <n v="4.5599999999999996"/>
        <n v="-246.92616000000001"/>
        <n v="-139.18256"/>
        <n v="15.1524"/>
        <n v="-48.875"/>
        <n v="68.676000000000002"/>
        <n v="-326.23160000000001"/>
        <n v="-14.359819999999999"/>
        <n v="-2870.2775999999999"/>
        <n v="77.983599999999996"/>
        <n v="-203.27"/>
        <n v="3602.1311999999998"/>
        <n v="10.959199999999999"/>
        <n v="17.429400000000001"/>
        <n v="-137.494"/>
        <n v="-45.527999999999999"/>
        <n v="1220.03784"/>
        <n v="0.51"/>
        <n v="-161.92400000000001"/>
        <n v="-7.25"/>
        <n v="31.201799999999999"/>
        <n v="-203.67"/>
        <n v="-627.82191999999998"/>
        <n v="-88.04"/>
        <n v="-51.737000000000002"/>
        <n v="-48.235999999999997"/>
        <n v="-66.779579999999996"/>
        <n v="-144.9188"/>
        <n v="-5.0716000000000001"/>
        <n v="-23.295999999999999"/>
        <n v="29.332000000000001"/>
        <n v="-86"/>
        <n v="34.348199999999999"/>
        <n v="-66.650000000000006"/>
        <n v="-850.65239999999994"/>
        <n v="98.525099999999995"/>
        <n v="-343.12599999999998"/>
        <n v="66.36"/>
        <n v="-191.2576"/>
        <n v="-48.972000000000001"/>
        <n v="-159.30279999999999"/>
        <n v="-105.68519999999999"/>
        <n v="27.23"/>
        <n v="28.514099999999999"/>
        <n v="496.79680000000002"/>
        <n v="-556.80960000000005"/>
        <n v="-27.738800000000001"/>
        <n v="-128.68719999999999"/>
        <n v="23.2028"/>
        <n v="2692.4421000000002"/>
        <n v="2.0672000000000001"/>
        <n v="41.296500000000002"/>
        <n v="1179.0237"/>
        <n v="-173.09520000000001"/>
        <n v="-96.16"/>
        <n v="1127.5497"/>
        <n v="4.3808999999999996"/>
        <n v="-100.744"/>
        <n v="451.28039999999999"/>
        <n v="44.988"/>
        <n v="-20.732800000000001"/>
        <n v="-74.64"/>
        <n v="66.852000000000004"/>
        <n v="-224.64400000000001"/>
        <n v="109.836"/>
        <n v="82.703400000000002"/>
        <n v="128.03"/>
        <n v="-82.559200000000004"/>
        <n v="105.2526"/>
        <n v="-122.133"/>
        <n v="-566"/>
        <n v="-41.972700000000003"/>
        <n v="989.81190000000004"/>
        <n v="-209.25"/>
        <n v="-9.1636000000000006"/>
        <n v="-272.860884"/>
        <n v="10.5792"/>
        <n v="521.69000000000005"/>
        <n v="39.129899999999999"/>
        <n v="-66.823599999999999"/>
        <n v="971.62199999999996"/>
        <n v="31.59"/>
        <n v="-137.52199999999999"/>
        <n v="-11.816000000000001"/>
        <n v="238.93379999999999"/>
        <n v="-105.126"/>
        <n v="-172.71799999999999"/>
        <n v="4.8499999999999996"/>
        <n v="163.1574"/>
        <n v="-302.22500000000002"/>
        <n v="-99.762500000000003"/>
        <n v="-3061.82"/>
        <n v="-0.01"/>
        <n v="15.984"/>
        <n v="-75.900400000000005"/>
        <n v="52.170900000000003"/>
        <n v="2.4851999999999999"/>
        <n v="-42.8536"/>
        <n v="-33.211539999999999"/>
        <n v="132.68700000000001"/>
        <n v="496.89"/>
        <n v="2.4548000000000001"/>
        <n v="-537.27977731999999"/>
        <n v="-106.3424"/>
        <n v="44.976799999999997"/>
        <n v="-133.69999999999999"/>
        <n v="-678.49599999999998"/>
        <n v="70.028000000000006"/>
        <n v="-22.01"/>
        <n v="426.46032000000002"/>
        <n v="-253.77799999999999"/>
        <n v="-350.43950000000001"/>
        <n v="4.2027999999999999"/>
        <n v="-159.86000000000001"/>
        <n v="165.88980000000001"/>
        <n v="75.010000000000005"/>
        <n v="-239.8656"/>
        <n v="-53.444000000000003"/>
        <n v="-157.696"/>
        <n v="-66.62"/>
        <n v="411.5172"/>
        <n v="1400.1"/>
        <n v="67.599999999999994"/>
        <n v="-220.05199999999999"/>
        <n v="20.393370000000001"/>
        <n v="38.281199999999998"/>
        <n v="-144.59200000000001"/>
        <n v="15.353999999999999"/>
        <n v="-357.92399999999998"/>
        <n v="0.58799999999999997"/>
        <n v="16.12"/>
        <n v="-815.9008"/>
        <n v="15.808"/>
        <n v="-54.63"/>
        <n v="-15.5595"/>
        <n v="-108.19"/>
        <n v="-1250.7460000000001"/>
        <n v="-66.248000000000005"/>
        <n v="1633.9860000000001"/>
        <n v="-259.75599999999997"/>
        <n v="1469.7275999999999"/>
        <n v="-83.553060000000002"/>
        <n v="-24.204799999999999"/>
        <n v="-126.05777999999999"/>
        <n v="683.9556"/>
        <n v="5.7531999999999996"/>
        <n v="-193.91399999999999"/>
        <n v="209.99700000000001"/>
        <n v="-92.05"/>
        <n v="6.11"/>
        <n v="363.55200000000002"/>
        <n v="-11.536"/>
        <n v="-66.378"/>
        <n v="1.278"/>
        <n v="424.29"/>
        <n v="61.292700000000004"/>
        <n v="960.98400000000004"/>
        <n v="-2177.9860960000001"/>
        <n v="269.94"/>
        <n v="333.76049999999998"/>
        <n v="-20.79"/>
        <n v="266.76089999999999"/>
        <n v="29.883900000000001"/>
        <n v="-12.87678"/>
        <n v="618.13080000000002"/>
        <n v="-266.22000000000003"/>
        <n v="21.003499999999999"/>
        <n v="-76.900000000000006"/>
        <n v="-42.545999999999999"/>
        <n v="882.93"/>
        <n v="6.6803999999999997"/>
        <n v="261.38580000000002"/>
        <n v="-135.46"/>
        <n v="-20.257999999999999"/>
        <n v="-409.37360000000001"/>
        <n v="-66.247299999999996"/>
        <n v="-16.771999999999998"/>
        <n v="733.28219999999999"/>
        <n v="-905.99040000000002"/>
        <n v="-21.63242"/>
        <n v="-98.055999999999997"/>
        <n v="4861.0637999999999"/>
        <n v="-154.30699999999999"/>
        <n v="441.59399999999999"/>
        <n v="394.17"/>
        <n v="-29.0656"/>
        <n v="-123.1816"/>
        <n v="-28.797999999999998"/>
        <n v="-15.099500000000001"/>
        <n v="-13.826000000000001"/>
        <n v="-23.634399999999999"/>
        <n v="727.73609999999996"/>
        <n v="393.42"/>
        <n v="616.53570000000002"/>
        <n v="-25.76"/>
        <n v="-122.77"/>
        <n v="-28.954000000000001"/>
        <n v="-51.75"/>
        <n v="-457.73"/>
        <n v="-268.66399999999999"/>
        <n v="-11.0732"/>
        <n v="-18.64"/>
        <n v="17.652000000000001"/>
        <n v="82.310100000000006"/>
        <n v="1.2236"/>
        <n v="-3.948"/>
        <n v="57.545999999999999"/>
        <n v="-333.42540000000002"/>
        <n v="-46.92"/>
        <n v="-69.91"/>
        <n v="1630.5252"/>
        <n v="-457.16"/>
        <n v="28.152000000000001"/>
        <n v="-114.2"/>
        <n v="39.426600000000001"/>
        <n v="-722.23"/>
        <n v="-1920.9336000000001"/>
        <n v="-37.175199999999997"/>
        <n v="-7.73"/>
        <n v="359.83"/>
        <n v="-18.190000000000001"/>
        <n v="6.3840000000000003"/>
        <n v="274.0788"/>
        <n v="-3.782"/>
        <n v="-464.28199999999998"/>
        <n v="-1.18"/>
        <n v="-39.808999999999997"/>
        <n v="-37.39"/>
        <n v="263.39999999999998"/>
        <n v="37.31"/>
        <n v="104.7213"/>
        <n v="3285.48"/>
        <n v="997.38144"/>
        <n v="-6923.5991999999997"/>
        <n v="-1764.29"/>
        <n v="527.87760000000003"/>
        <n v="-28.296800000000001"/>
        <n v="-5.3071999999999999"/>
        <n v="-54.622"/>
        <n v="-126.81417999999999"/>
        <n v="34.067999999999998"/>
        <n v="46.147199999999998"/>
        <n v="-1116.3348000000001"/>
        <n v="34.302"/>
        <n v="-69.873999999999995"/>
        <n v="-135.74"/>
        <n v="-168.72"/>
        <n v="-439.62"/>
        <n v="-272.71319999999997"/>
        <n v="-162.69399999999999"/>
        <n v="232.2816"/>
        <n v="-33.340000000000003"/>
        <n v="-201.27600000000001"/>
        <n v="21.514199999999999"/>
        <n v="-76.992500000000007"/>
        <n v="297.96960000000001"/>
        <n v="2860.9331999999999"/>
        <n v="0.68400000000000005"/>
        <n v="11.65095"/>
        <n v="13.507999999999999"/>
        <n v="357.428"/>
        <n v="40.351199999999999"/>
        <n v="27.634499999999999"/>
        <n v="-37.789000000000001"/>
        <n v="7576.11"/>
        <n v="-43.26"/>
        <n v="788.79"/>
        <n v="-21.018000000000001"/>
        <n v="-655.52987499999995"/>
        <n v="-343.86799999999999"/>
        <n v="-29.092700000000001"/>
        <n v="-15.1844"/>
        <n v="9.0045000000000002"/>
        <n v="-213.40280000000001"/>
        <n v="976.2672"/>
        <n v="23.204699999999999"/>
        <n v="167.46299999999999"/>
        <n v="-372.48597100000001"/>
        <n v="180.23490000000001"/>
        <n v="29.525099999999998"/>
        <n v="-2426.5500000000002"/>
        <n v="-0.49"/>
        <n v="-61.59"/>
        <n v="-32.026800000000001"/>
        <n v="-144.56"/>
        <n v="20.453600000000002"/>
        <n v="69.61"/>
        <n v="1951.3"/>
        <n v="1538.7828"/>
        <n v="9.2040000000000006"/>
        <n v="402.06599999999997"/>
        <n v="-120.934"/>
        <n v="-4075.9339920000002"/>
        <n v="-18.558800000000002"/>
        <n v="-19.2972"/>
        <n v="-4.2"/>
        <n v="258.6189"/>
        <n v="-6.71"/>
        <n v="751.58"/>
        <n v="-157.56"/>
        <n v="-51.42"/>
        <n v="5.4660000000000002"/>
        <n v="-149.1182"/>
        <n v="-298.88600000000002"/>
        <n v="-145.852"/>
        <n v="-27.951000000000001"/>
        <n v="99.197999999999993"/>
        <n v="136.03139999999999"/>
        <n v="-100.072"/>
        <n v="779.47230000000002"/>
        <n v="67.864000000000004"/>
        <n v="-53.898000000000003"/>
        <n v="112.1181"/>
        <n v="1103.9724000000001"/>
        <n v="167.16"/>
        <n v="9.59"/>
        <n v="-655.42399999999998"/>
        <n v="1258.7877000000001"/>
        <n v="60.561599999999999"/>
        <n v="40.92"/>
        <n v="93.846800000000002"/>
        <n v="3031.9724000000001"/>
        <n v="-36.030799999999999"/>
        <n v="-102.93"/>
        <n v="2699.9838"/>
        <n v="-170.98"/>
        <n v="-139.28720000000001"/>
        <n v="-46.25"/>
        <n v="-2531.4825000000001"/>
        <n v="-76.424400000000006"/>
        <n v="8.7319999999999993"/>
        <n v="-56.445999999999998"/>
        <n v="33.189"/>
        <n v="-14.448"/>
        <n v="196.52328"/>
        <n v="-439.90800000000002"/>
        <n v="1087.7159999999999"/>
        <n v="1273.2086999999999"/>
        <n v="-33.2956"/>
        <n v="711.24480000000005"/>
        <n v="-1084.8469631999999"/>
        <n v="-156.77199999999999"/>
        <n v="-131.6172"/>
        <n v="-253.11"/>
        <n v="164.08199999999999"/>
        <n v="40.6556"/>
        <n v="108"/>
        <n v="377.154"/>
        <n v="-66.48"/>
        <n v="-52.33"/>
        <n v="-95.618600000000001"/>
        <n v="624.40164000000004"/>
        <n v="349.48500000000001"/>
        <n v="-568.53510000000006"/>
        <n v="-427.47"/>
        <n v="-6.9308199999999998"/>
        <n v="-40.53"/>
        <n v="27.234000000000002"/>
        <n v="-20.222799999999999"/>
        <n v="-69.069999999999993"/>
        <n v="-35.916400000000003"/>
        <n v="533.74199999999996"/>
        <n v="-15.6312"/>
        <n v="790.54679999999996"/>
        <n v="-87.998040000000003"/>
        <n v="-189.22399999999999"/>
        <n v="525.20039999999995"/>
        <n v="-52.646999999999998"/>
        <n v="-24.44"/>
        <n v="366.50700000000001"/>
        <n v="-12.7088"/>
        <n v="-94.59"/>
        <n v="-293.74"/>
        <n v="-49.186799999999998"/>
        <n v="-152.7448"/>
        <n v="-48.219499999999996"/>
        <n v="15.678000000000001"/>
        <n v="-76.106800000000007"/>
        <n v="27.725999999999999"/>
        <n v="-96.05"/>
        <n v="-1.0711999999999999"/>
        <n v="4.4104000000000001"/>
        <n v="1307.2692"/>
        <n v="-15.8184"/>
        <n v="-55.8324"/>
        <n v="-1596.7457999999999"/>
        <n v="111.05249999999999"/>
        <n v="-1963.752"/>
        <n v="47.334000000000003"/>
        <n v="-7.5244"/>
        <n v="2.63"/>
        <n v="652.73310000000004"/>
        <n v="113.6499"/>
        <n v="-35.474400000000003"/>
        <n v="-78.759200000000007"/>
        <n v="19.064699999999998"/>
        <n v="10.56"/>
        <n v="-121.05808"/>
        <n v="-20.320499999999999"/>
        <n v="-164.18"/>
        <n v="-42.170499999999997"/>
        <n v="606.05460000000005"/>
        <n v="320.10000000000002"/>
        <n v="-1330.5"/>
        <n v="2861.01"/>
        <n v="1544.9306999999999"/>
        <n v="-4.0179999999999998"/>
        <n v="565.17999999999995"/>
        <n v="-38.72"/>
        <n v="46.65"/>
        <n v="167.334"/>
        <n v="-47.28"/>
        <n v="722.24099999999999"/>
        <n v="-161"/>
        <n v="848.3646"/>
        <n v="-1045.0160000000001"/>
        <n v="-93.85"/>
        <n v="-6.734"/>
        <n v="-3.2448000000000001"/>
        <n v="15.895200000000001"/>
        <n v="855.99329999999998"/>
        <n v="10.74"/>
        <n v="48.47148"/>
        <n v="116.5063"/>
        <n v="44.2911"/>
        <n v="1192.04"/>
        <n v="-38.380000000000003"/>
        <n v="-19.957599999999999"/>
        <n v="-53.809600000000003"/>
        <n v="15.2745"/>
        <n v="26.585699999999999"/>
        <n v="-575.35199999999998"/>
        <n v="-52.863999999999997"/>
        <n v="45.378"/>
        <n v="55.020600000000002"/>
        <n v="-43.65504"/>
        <n v="-81.77"/>
        <n v="4233.2587999999996"/>
        <n v="102.76860000000001"/>
        <n v="-36.671543999999997"/>
        <n v="23.616"/>
        <n v="-1748.0119999999999"/>
        <n v="565.38599999999997"/>
        <n v="-230.9528"/>
        <n v="465.43950000000001"/>
        <n v="-63.813499999999998"/>
        <n v="325.29000000000002"/>
        <n v="-8.3979999999999997"/>
        <n v="-51.116"/>
        <n v="-60.145000000000003"/>
        <n v="-111.72"/>
        <n v="33.01"/>
        <n v="-263.11192907999998"/>
        <n v="220.35720000000001"/>
        <n v="-4.1399999999999997"/>
        <n v="125.8077"/>
        <n v="395.30799999999999"/>
        <n v="-99.43544"/>
        <n v="596.80799999999999"/>
        <n v="-18.478200000000001"/>
        <n v="-381.84120000000001"/>
        <n v="12.5504"/>
        <n v="45.3324"/>
        <n v="34.010399999999997"/>
        <n v="1656.6555000000001"/>
        <n v="1240.25"/>
        <n v="-533.23199999999997"/>
        <n v="-104.57"/>
        <n v="317.08949999999999"/>
        <n v="-35.26"/>
        <n v="250.36272"/>
        <n v="38.039700000000003"/>
        <n v="-47.12"/>
        <n v="265.11180000000002"/>
        <n v="9.5608000000000004"/>
        <n v="390.09840000000003"/>
        <n v="-246.27610000000001"/>
        <n v="55.194600000000001"/>
        <n v="-307.29649999999998"/>
        <n v="-185.17"/>
        <n v="31.1328"/>
        <n v="-231.05"/>
        <n v="-2133.2779999999998"/>
        <n v="-243.23650000000001"/>
        <n v="-53.62"/>
        <n v="-23.357880000000002"/>
        <n v="-18.241599999999998"/>
        <n v="1428.9104"/>
        <n v="-76.89"/>
        <n v="1500.12"/>
        <n v="-74.479600000000005"/>
        <n v="-232.22056000000001"/>
        <n v="35.279699999999998"/>
        <n v="4073.25"/>
        <n v="6028.41"/>
        <n v="-677.87199999999996"/>
        <n v="144.69"/>
        <n v="376.88490000000002"/>
        <n v="638.38109999999995"/>
        <n v="3294.8258999999998"/>
        <n v="-17.654"/>
        <n v="-98.35"/>
        <n v="270.79050000000001"/>
        <n v="-536.24199999999996"/>
        <n v="-125.86"/>
        <n v="9.2520000000000007"/>
        <n v="-1197.0419999999999"/>
        <n v="-36.770000000000003"/>
        <n v="87.03"/>
        <n v="-282.08179999999999"/>
        <n v="-165.59492040000001"/>
        <n v="-21.684000000000001"/>
        <n v="-101.19199999999999"/>
        <n v="-3.3319999999999999"/>
        <n v="100.1328"/>
        <n v="2653.2914999999998"/>
        <n v="-1.84"/>
        <n v="114.88200000000001"/>
        <n v="-93.735200000000006"/>
        <n v="-44.163600000000002"/>
        <n v="-15.090400000000001"/>
        <n v="592.52650000000006"/>
        <n v="232.8"/>
        <n v="-24.897600000000001"/>
        <n v="776.77440000000001"/>
        <n v="344.54399999999998"/>
        <n v="-344.82"/>
        <n v="98.12"/>
        <n v="10.798500000000001"/>
        <n v="201.7353"/>
        <n v="-684.78"/>
        <n v="114.3165"/>
        <n v="147.75659999999999"/>
        <n v="53.114400000000003"/>
        <n v="8.7420000000000009"/>
        <n v="5.2954999999999997"/>
        <n v="170.79570000000001"/>
        <n v="-269.08440000000002"/>
        <n v="-8.2799999999999994"/>
        <n v="-11.1332"/>
        <n v="18.420000000000002"/>
        <n v="349.47"/>
        <n v="11.95"/>
        <n v="1773.6105"/>
        <n v="-216.02979999999999"/>
        <n v="551.09280000000001"/>
        <n v="-76.94"/>
        <n v="-40.008800000000001"/>
        <n v="14.76"/>
        <n v="43.275199999999998"/>
        <n v="-36.214619999999996"/>
        <n v="7.0329600000000001"/>
        <n v="-3.71956"/>
        <n v="101.97199999999999"/>
        <n v="-16.634799999999998"/>
        <n v="-116.584"/>
        <n v="12.896100000000001"/>
        <n v="-324.73"/>
        <n v="-25.38"/>
        <n v="9.6117000000000008"/>
        <n v="379.3965"/>
        <n v="-41.83"/>
        <n v="372.40199999999999"/>
        <n v="-46.5244"/>
        <n v="4.9017600000000003"/>
        <n v="-27.1492"/>
        <n v="47.73"/>
        <n v="71.735600000000005"/>
        <n v="-79.320800000000006"/>
        <n v="-14.6432"/>
        <n v="-32.666400000000003"/>
        <n v="-13.135199999999999"/>
        <n v="69.767200000000003"/>
        <n v="-1570.32"/>
        <n v="-17.149999999999999"/>
        <n v="-29.54"/>
        <n v="-329.78399999999999"/>
        <n v="54.901499999999999"/>
        <n v="65.41"/>
        <n v="-155.21"/>
        <n v="514.17719999999997"/>
        <n v="235.65600000000001"/>
        <n v="-29.61"/>
        <n v="35.29"/>
        <n v="-68.432000000000002"/>
        <n v="-7.96"/>
        <n v="4407.4399999999996"/>
        <n v="-119.812"/>
        <n v="-37.5291"/>
        <n v="101.49"/>
        <n v="74.181899999999999"/>
        <n v="82.31"/>
        <n v="1660.92"/>
        <n v="-129.01"/>
        <n v="90.62"/>
        <n v="1141.7940000000001"/>
        <n v="-44.067999999999998"/>
        <n v="-100.51"/>
        <n v="-17.75"/>
        <n v="1374.9480000000001"/>
        <n v="-3.88"/>
        <n v="147"/>
        <n v="2031.5070000000001"/>
        <n v="-19.93"/>
        <n v="4568.6072999999997"/>
        <n v="-258.22500000000002"/>
        <n v="-89.418000000000006"/>
        <n v="-100.24"/>
        <n v="-262.62"/>
        <n v="-187.22200000000001"/>
        <n v="28.288"/>
        <n v="-159.68"/>
        <n v="27.91"/>
        <n v="1037.1044999999999"/>
        <n v="-2.1"/>
        <n v="501.51"/>
        <n v="74.278499999999994"/>
        <n v="-66.349999999999994"/>
        <n v="-63.35"/>
        <n v="-237.47"/>
        <n v="41.3"/>
        <n v="-12.718999999999999"/>
        <n v="-62.23"/>
        <n v="501.69"/>
        <n v="-807.89"/>
        <n v="-4.3010000000000002"/>
        <n v="-127.3"/>
        <n v="-52.77"/>
        <n v="909.36"/>
        <n v="19.57"/>
        <n v="107.11"/>
        <n v="-216.154"/>
        <n v="664.51800000000003"/>
        <n v="1289.3820000000001"/>
        <n v="439.78530000000001"/>
        <n v="-149.4573"/>
        <n v="9.4860000000000007"/>
        <n v="-263.64999999999998"/>
        <n v="890.18100000000004"/>
        <n v="-48.874000000000002"/>
        <n v="152.4348"/>
        <n v="-1676.6120000000001"/>
        <n v="45.127800000000001"/>
        <n v="-14140.7016"/>
        <n v="90.024000000000001"/>
        <n v="45.078000000000003"/>
        <n v="-110.376"/>
        <n v="162.666"/>
        <n v="-67.489999999999995"/>
        <n v="10.85"/>
        <n v="97.662599999999998"/>
        <n v="-255.65"/>
        <n v="-76.540000000000006"/>
        <n v="-10.09"/>
        <n v="-92.87"/>
        <n v="-45.21"/>
        <n v="-127.56"/>
        <n v="282.18"/>
        <n v="-96.337999999999994"/>
        <n v="-116.76"/>
        <n v="-160.952"/>
        <n v="28.526"/>
        <n v="-46.115000000000002"/>
        <n v="-218.77"/>
        <n v="-83.75"/>
        <n v="-229.87"/>
        <n v="329.9787"/>
        <n v="3568.096"/>
        <n v="311.73"/>
        <n v="218.23320000000001"/>
        <n v="133.5771"/>
        <n v="80.674800000000005"/>
        <n v="-88.61"/>
        <n v="-44.436"/>
        <n v="-12.1555"/>
        <n v="-604.40599999999995"/>
        <n v="293.66000000000003"/>
        <n v="-335.041"/>
        <n v="2267.2199999999998"/>
        <n v="-75.44"/>
        <n v="-85.022000000000006"/>
        <n v="322.12200000000001"/>
        <n v="366.54"/>
        <n v="-1763.7476999999999"/>
        <n v="-969.04836599999999"/>
        <n v="-71.83"/>
        <n v="-0.74"/>
        <n v="-132.42599999999999"/>
        <n v="-411.23599999999999"/>
        <n v="-60.564"/>
        <n v="24.018000000000001"/>
        <n v="-163.63"/>
        <n v="-63.87"/>
        <n v="-175.17500000000001"/>
        <n v="-224.9478"/>
        <n v="196.8"/>
        <n v="-56.35"/>
        <n v="-29.666"/>
        <n v="-22.12"/>
        <n v="-715.77820599999995"/>
        <n v="-127.05200000000001"/>
        <n v="63.059100000000001"/>
        <n v="-605.37400000000002"/>
        <n v="-99.55"/>
        <n v="385.37"/>
        <n v="-1.56"/>
        <n v="21.555599999999998"/>
        <n v="8.5299999999999994"/>
        <n v="-89.216999999999999"/>
        <n v="-37.6"/>
        <n v="-550.42999999999995"/>
        <n v="-52.12"/>
        <n v="-634.73410000000001"/>
        <n v="-97.28"/>
        <n v="-118.54"/>
        <n v="2963.48"/>
        <n v="-70.14"/>
        <n v="-167.048"/>
        <n v="1320.5496000000001"/>
        <n v="1585.5029999999999"/>
        <n v="-21.03"/>
        <n v="117.52079999999999"/>
        <n v="-83.65"/>
        <n v="24.39"/>
        <n v="-40.76"/>
        <n v="-90.26"/>
        <n v="-237.54400000000001"/>
        <n v="-49.53"/>
        <n v="-9.1080000000000005"/>
        <n v="103.83"/>
        <n v="237.04259999999999"/>
        <n v="829.46699999999998"/>
        <n v="442.36590000000001"/>
        <n v="526.04219999999998"/>
        <n v="1049.03"/>
        <n v="6.0513000000000003"/>
        <n v="-82.822999999999993"/>
        <n v="107.08199999999999"/>
        <n v="-45.07"/>
        <n v="-8.5299999999999994"/>
        <n v="285.95"/>
        <n v="-45.816000000000003"/>
        <n v="30.63"/>
        <n v="-177.05799999999999"/>
        <n v="21.096"/>
        <n v="-16.063739999999999"/>
        <n v="-12.077999999999999"/>
        <n v="-1535.4864"/>
        <n v="-159.32"/>
        <n v="-28.45"/>
        <n v="72.78"/>
        <n v="3.84"/>
        <n v="13.8"/>
        <n v="4.3920000000000003"/>
        <n v="-236.25"/>
        <n v="36.020000000000003"/>
        <n v="-50.64"/>
        <n v="510.48899999999998"/>
        <n v="-229.68"/>
        <n v="-1759.58"/>
        <n v="-72.23"/>
        <n v="40.482300000000002"/>
        <n v="32.86"/>
        <n v="-22.72"/>
        <n v="3.5949"/>
        <n v="18.41"/>
        <n v="65.63"/>
        <n v="-88.6"/>
        <n v="3043.0311000000002"/>
        <n v="-50.75"/>
        <n v="34.520000000000003"/>
        <n v="-145.08199999999999"/>
        <n v="4.1100000000000003"/>
        <n v="401.85"/>
        <n v="28.855799999999999"/>
        <n v="173.48"/>
        <n v="88.72"/>
        <n v="7.2519"/>
        <n v="373.67"/>
        <n v="-2561.3235"/>
        <n v="168.91890000000001"/>
        <n v="-6.2"/>
        <n v="-521.09"/>
        <n v="-29.49"/>
        <n v="837.6807"/>
        <n v="1261.4718"/>
        <n v="214.23"/>
        <n v="84.05"/>
        <n v="381.61799999999999"/>
        <n v="29.17"/>
        <n v="-48.97"/>
        <n v="17.836500000000001"/>
        <n v="224.9607"/>
        <n v="16.898"/>
        <n v="20.14"/>
        <n v="79.423199999999994"/>
        <n v="349.05930000000001"/>
        <n v="-78.13"/>
        <n v="-25"/>
        <n v="255.1482"/>
        <n v="-628.38"/>
        <n v="-50.4"/>
        <n v="-348.75400000000002"/>
        <n v="-445.97177625"/>
        <n v="-335.31712499999998"/>
        <n v="-9.68"/>
        <n v="-222.95"/>
        <n v="74.638499999999993"/>
        <n v="-16.37"/>
        <n v="104.9145"/>
        <n v="18.643799999999999"/>
        <n v="-31.24"/>
        <n v="531.61800000000005"/>
        <n v="507.63299999999998"/>
        <n v="38.229999999999997"/>
        <n v="-11.69"/>
        <n v="-9.1300000000000008"/>
        <n v="-299.81420000000003"/>
        <n v="2568.4629"/>
        <n v="-954.75800000000004"/>
        <n v="219.4734"/>
        <n v="-152.52449999999999"/>
        <n v="-18.850000000000001"/>
        <n v="-135.16"/>
        <n v="-12.0267"/>
        <n v="122.508"/>
        <n v="-221.5"/>
        <n v="206.352"/>
        <n v="5.3396999999999997"/>
        <n v="-601.80399999999997"/>
        <n v="-189.714"/>
        <n v="18.173999999999999"/>
        <n v="-133.54599999999999"/>
        <n v="-162.91800000000001"/>
        <n v="859.71780000000001"/>
        <n v="-29.003"/>
        <n v="374.904"/>
        <n v="-528.83600000000001"/>
        <n v="-35.878799999999998"/>
        <n v="136.33709999999999"/>
        <n v="-12.46"/>
        <n v="92.722200000000001"/>
        <n v="-82.83"/>
        <n v="25.04"/>
        <n v="928.96079999999995"/>
        <n v="930.98699999999997"/>
        <n v="1674.7542000000001"/>
        <n v="300.04649999999998"/>
        <n v="-28.09"/>
        <n v="16.136399999999998"/>
        <n v="-505.76"/>
        <n v="91.73"/>
        <n v="53.067900000000002"/>
        <n v="47.527200000000001"/>
        <n v="29.98"/>
        <n v="-121.2"/>
        <n v="36.164099999999998"/>
        <n v="-13.28"/>
        <n v="-48.68"/>
        <n v="-16476.838"/>
        <n v="-2.3519999999999999"/>
        <n v="97.86"/>
        <n v="18.147500000000001"/>
        <n v="-89.5"/>
        <n v="103.2723"/>
        <n v="-87.46"/>
        <n v="-458.74400000000003"/>
        <n v="30.49"/>
        <n v="-116.05"/>
        <n v="7.74"/>
        <n v="-41.87"/>
        <n v="-119.32"/>
        <n v="-51.66"/>
        <n v="-11.83"/>
        <n v="7402.32"/>
        <n v="-52.247999999999998"/>
        <n v="32.83"/>
        <n v="51.59"/>
        <n v="-66.044499999999999"/>
        <n v="15.66"/>
        <n v="128.02529999999999"/>
        <n v="3.4510000000000001"/>
        <n v="-275.25299999999999"/>
        <n v="-95.047499999999999"/>
        <n v="369.20519999999999"/>
        <n v="272.69400000000002"/>
        <n v="-1319.5"/>
        <n v="-232.99100000000001"/>
        <n v="-74.087999999999994"/>
        <n v="-226.34639999999999"/>
        <n v="-281.17583999999999"/>
        <n v="19.350000000000001"/>
        <n v="-967.83399999999995"/>
        <n v="1.9503999999999999"/>
        <n v="224.85059999999999"/>
        <n v="-15.92"/>
        <n v="-8.3880999999999997"/>
        <n v="1167.1579999999999"/>
        <n v="1014.92"/>
        <n v="246.2748"/>
        <n v="93.950400000000002"/>
        <n v="36.353999999999999"/>
        <n v="95.054400000000001"/>
        <n v="1272.5808"/>
        <n v="-5390.7388920000003"/>
        <n v="-20.8764"/>
        <n v="-191.49"/>
        <n v="354.3288"/>
        <n v="-66.171000000000006"/>
        <n v="9.9268000000000001"/>
        <n v="-21.319199999999999"/>
        <n v="125.724"/>
        <n v="840.05100000000004"/>
        <n v="265.96050000000002"/>
        <n v="40.247700000000002"/>
        <n v="14.0898"/>
        <n v="112.06"/>
        <n v="16.79"/>
        <n v="83.793599999999998"/>
        <n v="-77.823719999999994"/>
        <n v="-100.17"/>
        <n v="-24.7104"/>
        <n v="-662.52"/>
        <n v="9228.2255999999998"/>
        <n v="-596.26800000000003"/>
        <n v="7889.6877000000004"/>
        <n v="1545.8097600000001"/>
        <n v="2225.0761200000002"/>
        <n v="-338.18083200000001"/>
        <n v="-103.7124"/>
        <n v="-124.2864"/>
        <n v="-107.51349999999999"/>
        <n v="46.01"/>
        <n v="24.819299999999998"/>
        <n v="36.216000000000001"/>
        <n v="429.75435599999997"/>
        <n v="-89.572000000000003"/>
        <n v="-7.04"/>
        <n v="538.52"/>
        <n v="29.725200000000001"/>
        <n v="-187.11"/>
        <n v="-188.03399999999999"/>
        <n v="-175.13"/>
        <n v="3.96"/>
        <n v="31.11"/>
        <n v="358.29539999999997"/>
        <n v="8.3219999999999992"/>
        <n v="-313.02179999999998"/>
        <n v="427.00650000000002"/>
        <n v="13.4481"/>
        <n v="2023.75"/>
        <n v="1684.4763"/>
        <n v="-5.05"/>
        <n v="-88.624799999999993"/>
        <n v="-387.1044"/>
        <n v="-22.48"/>
        <n v="78.98"/>
        <n v="-29.898399999999999"/>
        <n v="52.916600000000003"/>
        <n v="-580.32000000000005"/>
        <n v="38.06"/>
        <n v="369.99869999999999"/>
        <n v="542.25"/>
        <n v="-88.840800000000002"/>
        <n v="1208.9903999999999"/>
        <n v="9.9911999999999992"/>
        <n v="550.38080000000002"/>
        <n v="215.71799999999999"/>
        <n v="106.98480000000001"/>
        <n v="-59.82"/>
        <n v="285.47370000000001"/>
        <n v="-93.927400000000006"/>
        <n v="240.17519999999999"/>
        <n v="341.19810000000001"/>
        <n v="22.866"/>
        <n v="115.72799999999999"/>
        <n v="-59.963760000000001"/>
        <n v="89.4148"/>
        <n v="27.0273"/>
        <n v="-84.628799999999998"/>
        <n v="105.678"/>
        <n v="2581.5590999999999"/>
        <n v="297.45715999999999"/>
        <n v="-564.60239999999999"/>
        <n v="64.266000000000005"/>
        <n v="-302.61559999999997"/>
        <n v="5.6916000000000002"/>
        <n v="-255.16890000000001"/>
        <n v="74.004800000000003"/>
        <n v="109.4248"/>
        <n v="12.726000000000001"/>
        <n v="160.8066"/>
        <n v="31.751999999999999"/>
        <n v="117.208"/>
        <n v="-55.84"/>
        <n v="719.35260000000005"/>
        <n v="588.24570000000006"/>
        <n v="14.467000000000001"/>
        <n v="-99.986400000000003"/>
        <n v="1348.59672"/>
        <n v="-73.494119999999995"/>
        <n v="-190.49"/>
        <n v="-8.77"/>
        <n v="55.555199999999999"/>
        <n v="-535.33199999999999"/>
        <n v="-208.72040000000001"/>
        <n v="-3.9312"/>
        <n v="-53.296199999999999"/>
        <n v="172.56440000000001"/>
        <n v="-180.15199999999999"/>
        <n v="8.3879999999999999"/>
        <n v="9.9398999999999997"/>
        <n v="772.04"/>
        <n v="28.565999999999999"/>
        <n v="24.59"/>
        <n v="11.82"/>
        <n v="-61.5276"/>
        <n v="76.389899999999997"/>
        <n v="211.232"/>
        <n v="-31.094000000000001"/>
        <n v="-24.245999999999999"/>
        <n v="-4.46"/>
        <n v="-6.34"/>
        <n v="-160.27549999999999"/>
        <n v="-207.679788"/>
        <n v="-577.30399999999997"/>
        <n v="-2.9095"/>
        <n v="-6.6420000000000003"/>
        <n v="164.06129999999999"/>
        <n v="-44.414999999999999"/>
        <n v="17.102799999999998"/>
        <n v="1269.3819599999999"/>
        <n v="-192.5532"/>
        <n v="-193.58"/>
        <n v="-22.82"/>
        <n v="-390.76799999999997"/>
        <n v="-88.158000000000001"/>
        <n v="-179.59200000000001"/>
        <n v="-161.6328"/>
        <n v="-61.628039999999999"/>
        <n v="-99.567999999999998"/>
        <n v="-200.85900000000001"/>
        <n v="-47.243088"/>
        <n v="9.1539999999999999"/>
        <n v="149.72"/>
        <n v="-52.492319999999999"/>
        <n v="7.96"/>
        <n v="-459.08280000000002"/>
        <n v="-3971.0628000000002"/>
        <n v="-45.472000000000001"/>
        <n v="20.6448"/>
        <n v="-13.77"/>
        <n v="44.912100000000002"/>
        <n v="-172.298"/>
        <n v="-582.64800000000002"/>
        <n v="-1025.0172"/>
        <n v="-39.606000000000002"/>
        <n v="250.0376"/>
        <n v="-78.916679999999999"/>
        <n v="-13562.637408000001"/>
        <n v="32.940899999999999"/>
        <n v="131.334"/>
        <n v="90.762"/>
        <n v="-171.15770000000001"/>
        <n v="624.23900000000003"/>
        <n v="-14.3241"/>
        <n v="604.01909999999998"/>
        <n v="-11.631600000000001"/>
        <n v="-517.16999999999996"/>
        <n v="-429.86"/>
        <n v="264.16649999999998"/>
        <n v="138.018"/>
        <n v="38.874000000000002"/>
        <n v="223.416"/>
        <n v="12.263999999999999"/>
        <n v="-219.07908"/>
        <n v="-18.878399999999999"/>
        <n v="631.33000000000004"/>
        <n v="-40.683999999999997"/>
        <n v="14"/>
        <n v="386.00670000000002"/>
        <n v="-1867.97"/>
        <n v="-61.6"/>
        <n v="2.2320000000000002"/>
        <n v="-4.4800000000000004"/>
        <n v="43.691699999999997"/>
        <n v="13.896000000000001"/>
        <n v="-2196.6840000000002"/>
        <n v="4554.4346999999998"/>
        <n v="618.19308000000001"/>
        <n v="313.81200000000001"/>
        <n v="19.6282"/>
        <n v="-1.6524000000000001"/>
        <n v="35.090000000000003"/>
        <n v="785.63"/>
        <n v="-102.66200000000001"/>
        <n v="-269.75549999999998"/>
        <n v="109.16"/>
        <n v="4949.9160000000002"/>
        <n v="1055.604"/>
        <n v="-24.63"/>
        <n v="46.488"/>
        <n v="61.47"/>
        <n v="18.27"/>
        <n v="-513.79042000000004"/>
        <n v="6610.2"/>
        <n v="10.782400000000001"/>
        <n v="-52.822800000000001"/>
        <n v="642.99030000000005"/>
        <n v="-352.81400000000002"/>
        <n v="-124.2805"/>
        <n v="26.5029"/>
        <n v="-109.70399999999999"/>
        <n v="105.7"/>
        <n v="-21.06"/>
        <n v="566.60730000000001"/>
        <n v="38.405999999999999"/>
        <n v="421.3485"/>
        <n v="-373.09"/>
        <n v="-3465.0720000000001"/>
        <n v="251.4084"/>
        <n v="-16.670000000000002"/>
        <n v="6.0305999999999997"/>
        <n v="-24.057539999999999"/>
        <n v="2583.5614799999998"/>
        <n v="-8.2080000000000002"/>
        <n v="23.045999999999999"/>
        <n v="-53.25"/>
        <n v="2.125"/>
        <n v="1912.422"/>
        <n v="-739.32600000000002"/>
        <n v="-0.11"/>
        <n v="-150.2604"/>
        <n v="4899.1288000000004"/>
        <n v="44.712000000000003"/>
        <n v="-22.626000000000001"/>
        <n v="4260.1120000000001"/>
        <n v="-25.14"/>
        <n v="1628.37"/>
        <n v="-801.15480000000002"/>
        <n v="588.54"/>
        <n v="0.37"/>
        <n v="1388.3559"/>
        <n v="1947.67"/>
        <n v="19.04"/>
        <n v="765.75"/>
        <n v="17.771999999999998"/>
        <n v="1.73"/>
        <n v="613.89576"/>
        <n v="0.42659999999999998"/>
        <n v="66.215999999999994"/>
        <n v="-29.07"/>
        <n v="1282.4960000000001"/>
        <n v="17.2"/>
        <n v="1184.1199999999999"/>
        <n v="1474.8704"/>
        <n v="19.78"/>
        <n v="929.79570000000001"/>
        <n v="156.74340000000001"/>
        <n v="110.11799999999999"/>
        <n v="22.307700000000001"/>
        <n v="443.02140000000003"/>
        <n v="107.45462000000001"/>
        <n v="-175.86"/>
        <n v="-421.76"/>
        <n v="6.79"/>
        <n v="52.697600000000001"/>
        <n v="-78.194159999999997"/>
        <n v="192.51689999999999"/>
        <n v="-184.548"/>
        <n v="636.52200000000005"/>
        <n v="1.992"/>
        <n v="374.625"/>
        <n v="23.5428"/>
        <n v="-276.11279999999999"/>
        <n v="-64.670940000000002"/>
        <n v="-11.113200000000001"/>
        <n v="288.08999999999997"/>
        <n v="719.47680000000003"/>
        <n v="1030.509"/>
        <n v="-6.6096000000000004"/>
        <n v="4.3148"/>
        <n v="-125.83296"/>
        <n v="2755.6421999999998"/>
        <n v="46.036799999999999"/>
        <n v="-94.490899999999996"/>
        <n v="-256.01799999999997"/>
        <n v="165.6345"/>
        <n v="-14.990399999999999"/>
        <n v="39.21"/>
        <n v="100.38"/>
        <n v="-37.561999999999998"/>
        <n v="-449.69400000000002"/>
        <n v="151.56540000000001"/>
        <n v="-93.25"/>
        <n v="-539.59"/>
        <n v="38.08"/>
        <n v="20.495999999999999"/>
        <n v="252.488"/>
        <n v="10.68"/>
        <n v="58.263599999999997"/>
        <n v="236.2371"/>
        <n v="139.58009999999999"/>
        <n v="109.67"/>
        <n v="309.71159999999998"/>
        <n v="-128.85599999999999"/>
        <n v="-36.945999999999998"/>
        <n v="28.4"/>
        <n v="8.8940000000000001"/>
        <n v="19.554600000000001"/>
        <n v="152.482"/>
        <n v="398.30250000000001"/>
        <n v="709.85199999999998"/>
        <n v="80.809200000000004"/>
        <n v="15.236000000000001"/>
        <n v="-163.53"/>
        <n v="554.77"/>
        <n v="116.1"/>
        <n v="-87.96"/>
        <n v="255.42"/>
        <n v="685.6146"/>
        <n v="-88.82"/>
        <n v="-5.2"/>
        <n v="-4.6683000000000003"/>
        <n v="0.70199999999999996"/>
        <n v="2.97"/>
        <n v="524.31719999999996"/>
        <n v="51.218699999999998"/>
        <n v="380.46800000000002"/>
        <n v="943"/>
        <n v="65.597999999999999"/>
        <n v="-116.3455"/>
        <n v="1304.9000000000001"/>
        <n v="605.04719999999998"/>
        <n v="3.5581"/>
        <n v="6095.8602000000001"/>
        <n v="1389.5771999999999"/>
        <n v="-222.816"/>
        <n v="-133.71"/>
        <n v="1019.7096"/>
        <n v="-1069.72"/>
        <n v="1408.1865"/>
        <n v="5.8840000000000003"/>
        <n v="308.67"/>
        <n v="21.883400000000002"/>
        <n v="-634.86540000000002"/>
        <n v="-23.071999999999999"/>
        <n v="12.146000000000001"/>
        <n v="5.6870000000000003"/>
        <n v="43.537999999999997"/>
        <n v="-3.6547000000000001"/>
        <n v="149.166"/>
        <n v="33.347700000000003"/>
        <n v="-340.53109999999998"/>
        <n v="58.811999999999998"/>
        <n v="739.67399999999998"/>
        <n v="-807.59"/>
        <n v="-48.57"/>
        <n v="-729.98800000000006"/>
        <n v="1059.288"/>
        <n v="18.218"/>
        <n v="25.058"/>
        <n v="-41.32"/>
        <n v="1152.5277000000001"/>
        <n v="9.8620000000000001"/>
        <n v="-160.38470000000001"/>
        <n v="-120.59"/>
        <n v="2.14"/>
        <n v="15.096"/>
        <n v="14.9124"/>
        <n v="-135.226"/>
        <n v="25.913820000000001"/>
        <n v="6.4832400000000003"/>
        <n v="2.3319999999999999"/>
        <n v="710.80740000000003"/>
        <n v="4.032"/>
        <n v="-82.64"/>
        <n v="13.536"/>
        <n v="5078.5379999999996"/>
        <n v="23.276"/>
        <n v="17.754000000000001"/>
        <n v="-90.585499999999996"/>
        <n v="-36.9"/>
        <n v="608.26199999999994"/>
        <n v="-570.16959999999995"/>
        <n v="-273.98"/>
        <n v="7.31"/>
        <n v="0.69599999999999995"/>
        <n v="803.47050000000002"/>
        <n v="-24.03"/>
        <n v="-37.03"/>
        <n v="-0.71"/>
        <n v="-7.61"/>
        <n v="-1522.3040000000001"/>
        <n v="21.769500000000001"/>
        <n v="293.14"/>
        <n v="-6.61"/>
        <n v="-57.540999999999997"/>
        <n v="-67.59"/>
        <n v="470.33800000000002"/>
        <n v="-159.25"/>
        <n v="206.517"/>
        <n v="713.88"/>
        <n v="171.83879999999999"/>
        <n v="-149.21199999999999"/>
        <n v="-165.45"/>
        <n v="-141.12"/>
        <n v="159.52969999999999"/>
        <n v="15.3714"/>
        <n v="139.61199999999999"/>
        <n v="442.0899"/>
        <n v="455.12400000000002"/>
        <n v="314.48129999999998"/>
        <n v="384.38"/>
        <n v="46.29"/>
        <n v="177.79"/>
        <n v="8.9320000000000004"/>
        <n v="229.63800000000001"/>
        <n v="-2.12"/>
        <n v="-36.630000000000003"/>
        <n v="97.16"/>
        <n v="-20.65"/>
        <n v="3.04"/>
        <n v="2.706"/>
        <n v="-207.28"/>
        <n v="9.33"/>
        <n v="100.2984"/>
        <n v="2495.3987999999999"/>
        <n v="-258.56599999999997"/>
        <n v="-59.06"/>
        <n v="-136.25200000000001"/>
        <n v="137.67570000000001"/>
        <n v="-62"/>
        <n v="17.8398"/>
        <n v="183.84299999999999"/>
        <n v="290.202"/>
        <n v="117.852"/>
        <n v="-190.68"/>
        <n v="325.39800000000002"/>
        <n v="12.706"/>
        <n v="7.71516"/>
        <n v="2502.6851999999999"/>
        <n v="0.68799999999999994"/>
        <n v="-8.8759999999999994"/>
        <n v="1644.0768"/>
        <n v="-20.182259999999999"/>
        <n v="-156.97219999999999"/>
        <n v="384.5043"/>
        <n v="-40.432000000000002"/>
        <n v="481.03199999999998"/>
        <n v="4.29"/>
        <n v="-67.0565"/>
        <n v="-7.94"/>
        <n v="122.292"/>
        <n v="326.25"/>
        <n v="1399.64"/>
        <n v="232.642"/>
        <n v="-121.75"/>
        <n v="24.35"/>
        <n v="-92.32"/>
        <n v="187.41200000000001"/>
        <n v="137.68794"/>
        <n v="-152.76"/>
        <n v="62.298000000000002"/>
        <n v="19.308"/>
        <n v="0.33"/>
        <n v="15.42"/>
        <n v="33.923999999999999"/>
        <n v="81.91"/>
        <n v="67.107500000000002"/>
        <n v="54.937800000000003"/>
        <n v="168.23699999999999"/>
        <n v="-16.89"/>
        <n v="25.51"/>
        <n v="371.27199999999999"/>
        <n v="77.000895400000005"/>
        <n v="27.968599999999999"/>
        <n v="-239.315"/>
        <n v="-33.31"/>
        <n v="396.97199999999998"/>
        <n v="3670.3515000000002"/>
        <n v="-1"/>
        <n v="-221.25399999999999"/>
        <n v="3.3839999999999999"/>
        <n v="50.2044"/>
        <n v="-10.9"/>
        <n v="2.1800000000000002"/>
        <n v="-2.87"/>
        <n v="70.176000000000002"/>
        <n v="30.024000000000001"/>
        <n v="117.38"/>
        <n v="70.193700000000007"/>
        <n v="-11.281499999999999"/>
        <n v="-114.6399"/>
        <n v="-17.489999999999998"/>
        <n v="969.42"/>
        <n v="2000.11"/>
        <n v="-103.224"/>
        <n v="-35.75"/>
        <n v="152.65559999999999"/>
        <n v="7.15"/>
        <n v="1489.8"/>
        <n v="-164.39519999999999"/>
        <n v="882.48239999999998"/>
        <n v="295.90649999999999"/>
        <n v="-2111.36"/>
        <n v="395.76"/>
        <n v="-39.396000000000001"/>
        <n v="27.013500000000001"/>
        <n v="462.92099999999999"/>
        <n v="7.9"/>
        <n v="14.754"/>
        <n v="669.61199999999997"/>
        <n v="213"/>
        <n v="1372.6307999999999"/>
        <n v="5924.1122999999998"/>
        <n v="5.98"/>
        <n v="-986.524"/>
        <n v="-141.666"/>
        <n v="-5.54"/>
        <n v="1074.44"/>
        <n v="55.887999999999998"/>
        <n v="1.6169"/>
        <n v="65.394000000000005"/>
        <n v="1.3360000000000001"/>
        <n v="-16.64"/>
        <n v="-59.73"/>
        <n v="-633.441237"/>
        <n v="66.22"/>
        <n v="-23.53"/>
        <n v="1318.83"/>
        <n v="650.29999999999995"/>
        <n v="4.1821999999999999"/>
        <n v="86.438000000000002"/>
        <n v="-6.6120000000000001"/>
        <n v="17.505299999999998"/>
        <n v="916.68060000000003"/>
        <n v="352.87979999999999"/>
        <n v="0.34599999999999997"/>
        <n v="3985.3089"/>
        <n v="13.956799999999999"/>
        <n v="309.25400000000002"/>
        <n v="2.806"/>
        <n v="21.78"/>
        <n v="149.8887"/>
        <n v="-51.704000000000001"/>
        <n v="144.7482"/>
        <n v="-112.18899999999999"/>
        <n v="-45.64"/>
        <n v="204.49"/>
        <n v="-66.584999999999994"/>
        <n v="-14.52"/>
        <n v="171.26490000000001"/>
        <n v="689.32799999999997"/>
        <n v="-33.585999999999999"/>
        <n v="12.71"/>
        <n v="-256.51900000000001"/>
        <n v="398.358"/>
        <n v="299.6739"/>
        <n v="-235.89500000000001"/>
        <n v="122.21"/>
        <n v="49.787999999999997"/>
        <n v="-132.62950000000001"/>
        <n v="1.1080000000000001"/>
        <n v="1061.3789999999999"/>
        <n v="-23.5"/>
        <n v="28.182600000000001"/>
        <n v="-38.808"/>
        <n v="-5.08"/>
        <n v="261.87569999999999"/>
        <n v="-41.77"/>
        <n v="-1014.11"/>
        <n v="553.33169999999996"/>
        <n v="10.802"/>
        <n v="18.922000000000001"/>
        <n v="39.350700000000003"/>
        <n v="-6.202"/>
        <n v="2008.71"/>
        <n v="-80.53"/>
        <n v="-48.957999999999998"/>
        <n v="-92.960999999999999"/>
        <n v="106.7499"/>
        <n v="-1191.5260000000001"/>
        <n v="4.1673999999999998"/>
        <n v="16.021799999999999"/>
        <n v="38.067300000000003"/>
        <n v="52.988"/>
        <n v="10.507999999999999"/>
        <n v="1448.7309"/>
        <n v="1.004"/>
        <n v="15.246"/>
        <n v="881.04719999999998"/>
        <n v="300.92579999999998"/>
        <n v="-2.3759999999999999"/>
        <n v="-18.3216"/>
        <n v="638.02800000000002"/>
        <n v="138.49680000000001"/>
        <n v="-88.584999999999994"/>
        <n v="-485.68"/>
        <n v="-57.56"/>
        <n v="322.25069999999999"/>
        <n v="-3.496"/>
        <n v="-717.072"/>
        <n v="-2.0097"/>
        <n v="-477.37200000000001"/>
        <n v="-143.23500000000001"/>
        <n v="-2002.6314"/>
        <n v="91.956000000000003"/>
        <n v="-2.544"/>
        <n v="134.16825"/>
        <n v="-23.155999999999999"/>
        <n v="-7.6849999999999996"/>
        <n v="-21.487749999999998"/>
        <n v="44.677500000000002"/>
        <n v="23.594999999999999"/>
        <n v="-36.25"/>
        <n v="66.362219999999994"/>
        <n v="125.20740000000001"/>
        <n v="281.53440000000001"/>
        <n v="88.56"/>
        <n v="29.380199999999999"/>
        <n v="1892.424"/>
        <n v="138.22200000000001"/>
        <n v="500.95800000000003"/>
        <n v="-130.42400000000001"/>
        <n v="-106.42100000000001"/>
        <n v="-10.435"/>
        <n v="-134.512"/>
        <n v="-453.2"/>
        <n v="-161.47499999999999"/>
        <n v="-0.81399999999999995"/>
        <n v="-13.068"/>
        <n v="-1455.9972"/>
        <n v="-22.56"/>
        <n v="23.87"/>
        <n v="35.805"/>
        <n v="732.26980000000003"/>
        <n v="1231.6569"/>
        <n v="144.2928"/>
        <n v="888.14729999999997"/>
        <n v="-46.005000000000003"/>
        <n v="72.1858"/>
        <n v="-122.3733"/>
        <n v="113.41500000000001"/>
        <n v="-6.835"/>
        <n v="7024.2069000000001"/>
        <n v="36.494999999999997"/>
        <n v="255.76920000000001"/>
        <n v="2639.01"/>
        <n v="40.200000000000003"/>
        <n v="3.21"/>
        <n v="3.8519999999999999"/>
        <n v="-14.074999999999999"/>
        <n v="85.875"/>
        <n v="567.59"/>
        <n v="-14.225"/>
        <n v="38.886000000000003"/>
        <n v="1232.79"/>
        <n v="27.38"/>
        <n v="-5.2949999999999999"/>
        <n v="41.07"/>
        <n v="-34.764499999999998"/>
        <n v="-21.231999999999999"/>
        <n v="15.8148"/>
        <n v="422.45249999999999"/>
        <n v="15.528"/>
        <n v="-225.56379999999999"/>
        <n v="6384.4389000000001"/>
        <n v="22.818000000000001"/>
        <n v="-251.40389999999999"/>
        <n v="-2.3450000000000002"/>
        <n v="-1220.9145000000001"/>
        <n v="1039.7541000000001"/>
        <n v="881.46810000000005"/>
        <n v="1623.9494999999999"/>
        <n v="5.8624999999999998"/>
        <n v="10.5"/>
        <n v="67.606200000000001"/>
        <n v="6.0926999999999998"/>
        <n v="-102.5121"/>
        <n v="-47.995249999999999"/>
        <n v="-29.172000000000001"/>
        <n v="10.01"/>
        <n v="-25.103999999999999"/>
        <n v="-53.744999999999997"/>
        <n v="-51.634999999999998"/>
        <n v="-9.1769999999999996"/>
        <n v="-7.3415999999999997"/>
        <n v="-11.375999999999999"/>
        <n v="-60.704000000000001"/>
        <n v="-131.16"/>
        <n v="-65.58"/>
        <n v="253.3032"/>
        <n v="-30.808"/>
        <n v="47.61"/>
        <n v="3.54"/>
        <n v="40.283999999999999"/>
        <n v="1166.6279999999999"/>
        <n v="-40.604199999999999"/>
        <n v="-294.084"/>
        <n v="118.6317"/>
        <n v="23.303999999999998"/>
        <n v="150.72"/>
        <n v="19.420000000000002"/>
        <n v="3.13"/>
        <n v="1141.07"/>
        <n v="-27.375"/>
        <n v="-435.75749999999999"/>
        <n v="682.53"/>
        <n v="-277.22199999999998"/>
        <n v="349.40910000000002"/>
        <n v="-27.283750000000001"/>
        <n v="111.22199999999999"/>
        <n v="-247.55157"/>
        <n v="-277.20924000000002"/>
        <n v="-93.064499999999995"/>
        <n v="454.44779999999997"/>
        <n v="7.6245000000000003"/>
        <n v="-723.78399999999999"/>
        <n v="589.18799999999999"/>
        <n v="-1314.992"/>
        <n v="262.2"/>
        <n v="4637.4071999999996"/>
        <n v="-239.54150000000001"/>
        <n v="-31.68825"/>
        <n v="690.7038"/>
        <n v="33.659999999999997"/>
        <n v="-191.548"/>
        <n v="-144.19999999999999"/>
        <n v="-115.36"/>
        <n v="-138.0368"/>
        <n v="4390.3665000000001"/>
        <n v="2593.14"/>
        <n v="1162.76"/>
        <n v="711.05190000000005"/>
        <n v="-899.67499999999995"/>
        <n v="4.0442999999999998"/>
        <n v="-10.368399999999999"/>
        <n v="69.545100000000005"/>
        <n v="-108.27249999999999"/>
        <n v="123.89175"/>
        <n v="39.585299999999997"/>
        <n v="16.091999999999999"/>
        <n v="44.52"/>
        <n v="13.2294"/>
        <n v="-84.437600000000003"/>
        <n v="24.312000000000001"/>
        <n v="797.85599999999999"/>
        <n v="-178.21600000000001"/>
        <n v="-26.655999999999999"/>
        <n v="-203.09800000000001"/>
        <n v="-223.94399999999999"/>
        <n v="-403.18740000000003"/>
        <n v="-32.816000000000003"/>
        <n v="-15.61"/>
        <n v="-25.634"/>
        <n v="509.95830000000001"/>
        <n v="-89.27"/>
        <n v="72.983999999999995"/>
        <n v="-11.57"/>
        <n v="-61.87"/>
        <n v="-530.24"/>
        <n v="261.44400000000002"/>
        <n v="-25.111999999999998"/>
        <n v="17.376000000000001"/>
        <n v="24.260400000000001"/>
        <n v="14.48"/>
        <n v="22.25"/>
        <n v="-11.247999999999999"/>
        <n v="1107.4079999999999"/>
        <n v="-27.16"/>
        <n v="-52.344000000000001"/>
        <n v="-119.93600000000001"/>
        <n v="-19.207999999999998"/>
        <n v="7.44"/>
        <n v="360.24"/>
        <n v="-55.97"/>
        <n v="70.676699999999997"/>
        <n v="-500.38"/>
        <n v="-250.19"/>
        <n v="-8.9039999999999999"/>
        <n v="484.8492"/>
        <n v="18"/>
        <n v="818.54617499999995"/>
        <n v="-50.244999999999997"/>
        <n v="-20.103999999999999"/>
        <n v="-27.004999999999999"/>
        <n v="-122.83499999999999"/>
        <n v="-283.9914"/>
        <n v="-195.34200000000001"/>
        <n v="-89.709199999999996"/>
        <n v="2028.12"/>
        <n v="3042.18"/>
        <n v="35.954999999999998"/>
        <n v="756.67470000000003"/>
        <n v="-222.34299999999999"/>
        <n v="2169.7464"/>
        <n v="-229.93"/>
        <n v="52.92"/>
        <n v="-63.51"/>
        <n v="-31.754999999999999"/>
        <n v="-164.3948"/>
        <n v="257.08319999999998"/>
        <n v="0.78539999999999999"/>
        <n v="-178.86959999999999"/>
        <n v="-266.68599999999998"/>
        <n v="-12.278"/>
        <n v="800.25509999999997"/>
        <n v="-10.36"/>
        <n v="-204.16"/>
        <n v="199.1823"/>
        <n v="4033.6089000000002"/>
        <n v="141.7824"/>
        <n v="-34.591999999999999"/>
        <n v="-64.664000000000001"/>
        <n v="427.11840000000001"/>
        <n v="4.53"/>
        <n v="9.7799999999999994"/>
        <n v="10.32"/>
        <n v="-16.2"/>
        <n v="-20.25"/>
        <n v="-3.3809999999999998"/>
        <n v="-2.7048000000000001"/>
        <n v="26.1"/>
        <n v="-2.58"/>
        <n v="2800.12"/>
        <n v="-512.87199999999996"/>
        <n v="-3.7839999999999998"/>
        <n v="-122.235"/>
        <n v="-367.16500000000002"/>
        <n v="-22.175999999999998"/>
        <n v="-214.10400000000001"/>
        <n v="-26.936"/>
        <n v="-1537.1356000000001"/>
        <n v="-136.12200000000001"/>
        <n v="-79.400000000000006"/>
        <n v="24.096"/>
        <n v="6.9720000000000004"/>
        <n v="-39.186250000000001"/>
        <n v="-1.89"/>
        <n v="87.12"/>
        <n v="-243.54400000000001"/>
        <n v="-139.07599999999999"/>
        <n v="0.25800000000000001"/>
        <n v="63.222000000000001"/>
        <n v="-82.903999999999996"/>
        <n v="1268.8064999999999"/>
        <n v="-94.674644999999998"/>
        <n v="1909.8855000000001"/>
        <n v="65.077020000000005"/>
        <n v="710.67240000000004"/>
        <n v="126.22499999999999"/>
        <n v="187.7628"/>
        <n v="-115.90389999999999"/>
        <n v="200.0172"/>
        <n v="18.0642"/>
        <n v="-31.885000000000002"/>
        <n v="-95.210499999999996"/>
        <n v="-286.245"/>
        <n v="-103.624"/>
        <n v="-57.823999999999998"/>
        <n v="-30.45"/>
        <n v="1206.5961"/>
        <n v="-32.28"/>
        <n v="-16.14"/>
        <n v="59.4405"/>
        <n v="-17.03"/>
        <n v="39.627000000000002"/>
        <n v="-8.5150000000000006"/>
        <n v="52.764000000000003"/>
        <n v="95.388000000000005"/>
        <n v="-126.208"/>
        <n v="-1.9039999999999999"/>
        <n v="-37.048000000000002"/>
        <n v="-56.887999999999998"/>
        <n v="731.92200000000003"/>
        <n v="186.55799999999999"/>
        <n v="-169.232"/>
        <n v="184.19550000000001"/>
        <n v="38.700000000000003"/>
        <n v="-21.91"/>
        <n v="-119.77"/>
        <n v="46.44"/>
        <n v="-17.527999999999999"/>
        <n v="-95.816000000000003"/>
        <n v="44.892000000000003"/>
        <n v="450.45960000000002"/>
        <n v="8798.1831000000002"/>
        <n v="-5.3849999999999998"/>
        <n v="270.87430000000001"/>
        <n v="219.54419999999999"/>
        <n v="-163.03"/>
        <n v="-44.624000000000002"/>
        <n v="2653.7813999999998"/>
      </sharedItems>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ount="4">
        <s v="Sam"/>
        <s v="Chris"/>
        <s v="William"/>
        <s v="Erin"/>
      </sharedItems>
    </cacheField>
    <cacheField name="Months" numFmtId="0" databaseField="0">
      <fieldGroup base="18">
        <rangePr groupBy="months" startDate="2015-01-01T00:00:00" endDate="2015-07-01T00:00:00"/>
        <groupItems count="14">
          <s v="&lt;01-01-2015"/>
          <s v="Jan"/>
          <s v="Feb"/>
          <s v="Mar"/>
          <s v="Apr"/>
          <s v="May"/>
          <s v="Jun"/>
          <s v="Jul"/>
          <s v="Aug"/>
          <s v="Sep"/>
          <s v="Oct"/>
          <s v="Nov"/>
          <s v="Dec"/>
          <s v="&gt;01-07-2015"/>
        </groupItems>
      </fieldGroup>
    </cacheField>
  </cacheFields>
  <extLst>
    <ext xmlns:x14="http://schemas.microsoft.com/office/spreadsheetml/2009/9/main" uri="{725AE2AE-9491-48be-B2B4-4EB974FC3084}">
      <x14:pivotCacheDefinition pivotCacheId="7062546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x v="0"/>
    <n v="0.01"/>
    <n v="348.21"/>
    <n v="40.19"/>
    <x v="0"/>
    <x v="0"/>
    <x v="0"/>
    <x v="0"/>
    <s v="Jumbo Box"/>
    <s v="Bretford CR4500 Series Slim Rectangular Table"/>
    <n v="0.62"/>
    <s v="United States"/>
    <s v="South"/>
    <x v="0"/>
    <s v="Clinton"/>
    <n v="39056"/>
    <x v="0"/>
    <d v="2015-01-04T00:00:00"/>
    <x v="0"/>
    <n v="2"/>
    <n v="723.54"/>
    <n v="87486"/>
    <n v="348.2"/>
    <x v="0"/>
  </r>
  <r>
    <n v="2124"/>
    <s v="Paige Powers"/>
    <x v="1"/>
    <n v="0.04"/>
    <n v="45.19"/>
    <n v="1.99"/>
    <x v="1"/>
    <x v="1"/>
    <x v="1"/>
    <x v="1"/>
    <s v="Small Pack"/>
    <s v="Verbatim DVD-RAM, 9.4GB, Rewritable, Type 1, DS, DataLife Plus"/>
    <n v="0.55000000000000004"/>
    <s v="United States"/>
    <s v="South"/>
    <x v="1"/>
    <s v="West Memphis"/>
    <n v="72301"/>
    <x v="0"/>
    <d v="2015-01-02T00:00:00"/>
    <x v="1"/>
    <n v="13"/>
    <n v="609.09"/>
    <n v="89665"/>
    <n v="45.15"/>
    <x v="0"/>
  </r>
  <r>
    <n v="1418"/>
    <s v="Rebecca Lindsey"/>
    <x v="2"/>
    <n v="7.0000000000000007E-2"/>
    <n v="4.84"/>
    <n v="0.71"/>
    <x v="1"/>
    <x v="0"/>
    <x v="2"/>
    <x v="2"/>
    <s v="Wrap Bag"/>
    <s v="*Staples* Highlighting Markers"/>
    <n v="0.52"/>
    <s v="United States"/>
    <s v="Central"/>
    <x v="2"/>
    <s v="Kokomo"/>
    <n v="46901"/>
    <x v="0"/>
    <d v="2015-01-03T00:00:00"/>
    <x v="2"/>
    <n v="8"/>
    <n v="36.58"/>
    <n v="90539"/>
    <n v="4.7699999999999996"/>
    <x v="1"/>
  </r>
  <r>
    <n v="1425"/>
    <s v="Gregory Crane"/>
    <x v="2"/>
    <n v="0.04"/>
    <n v="2036.48"/>
    <n v="14.7"/>
    <x v="0"/>
    <x v="0"/>
    <x v="1"/>
    <x v="3"/>
    <s v="Jumbo Drum"/>
    <s v="Lexmark 4227 Plus Dot Matrix Printer"/>
    <n v="0.55000000000000004"/>
    <s v="United States"/>
    <s v="West"/>
    <x v="3"/>
    <s v="Fort Collins"/>
    <n v="80525"/>
    <x v="0"/>
    <d v="2015-01-06T00:00:00"/>
    <x v="3"/>
    <n v="1"/>
    <n v="2013.67"/>
    <n v="89450"/>
    <n v="2036.44"/>
    <x v="2"/>
  </r>
  <r>
    <n v="3275"/>
    <s v="Tamara Dickinson"/>
    <x v="2"/>
    <n v="0.04"/>
    <n v="449.99"/>
    <n v="24.49"/>
    <x v="1"/>
    <x v="0"/>
    <x v="1"/>
    <x v="4"/>
    <s v="Large Box"/>
    <s v="Canon PC940 Copier"/>
    <n v="0.52"/>
    <s v="United States"/>
    <s v="West"/>
    <x v="4"/>
    <s v="Mount Vernon"/>
    <n v="98273"/>
    <x v="0"/>
    <d v="2015-01-05T00:00:00"/>
    <x v="4"/>
    <n v="12"/>
    <n v="5183.8900000000003"/>
    <n v="86234"/>
    <n v="449.95"/>
    <x v="2"/>
  </r>
  <r>
    <n v="3275"/>
    <s v="Tamara Dickinson"/>
    <x v="2"/>
    <n v="0.01"/>
    <n v="5.84"/>
    <n v="1.2"/>
    <x v="1"/>
    <x v="0"/>
    <x v="2"/>
    <x v="2"/>
    <s v="Wrap Bag"/>
    <s v="Newell 312"/>
    <n v="0.55000000000000004"/>
    <s v="United States"/>
    <s v="West"/>
    <x v="4"/>
    <s v="Mount Vernon"/>
    <n v="98273"/>
    <x v="0"/>
    <d v="2015-01-10T00:00:00"/>
    <x v="5"/>
    <n v="6"/>
    <n v="36.090000000000003"/>
    <n v="86234"/>
    <n v="5.83"/>
    <x v="2"/>
  </r>
  <r>
    <n v="1910"/>
    <s v="Sean Stephenson"/>
    <x v="3"/>
    <n v="0.02"/>
    <n v="29.17"/>
    <n v="6.27"/>
    <x v="1"/>
    <x v="2"/>
    <x v="2"/>
    <x v="5"/>
    <s v="Small Box"/>
    <s v="Binding Machine Supplies"/>
    <n v="0.37"/>
    <s v="United States"/>
    <s v="South"/>
    <x v="5"/>
    <s v="Peachtree City"/>
    <n v="30269"/>
    <x v="0"/>
    <d v="2015-01-02T00:00:00"/>
    <x v="6"/>
    <n v="2"/>
    <n v="63.32"/>
    <n v="91371"/>
    <n v="29.150000000000002"/>
    <x v="0"/>
  </r>
  <r>
    <n v="674"/>
    <s v="Albert Frost"/>
    <x v="0"/>
    <n v="0.06"/>
    <n v="161.55000000000001"/>
    <n v="19.989999999999998"/>
    <x v="1"/>
    <x v="0"/>
    <x v="2"/>
    <x v="6"/>
    <s v="Small Box"/>
    <s v="Fellowes Super Stor/Drawer® Files"/>
    <n v="0.66"/>
    <s v="United States"/>
    <s v="Central"/>
    <x v="6"/>
    <s v="Raytown"/>
    <n v="64133"/>
    <x v="1"/>
    <d v="2015-01-03T00:00:00"/>
    <x v="7"/>
    <n v="3"/>
    <n v="485.01"/>
    <n v="88174"/>
    <n v="161.49"/>
    <x v="1"/>
  </r>
  <r>
    <n v="950"/>
    <s v="Jane Shah"/>
    <x v="0"/>
    <n v="0.06"/>
    <n v="40.98"/>
    <n v="2.99"/>
    <x v="1"/>
    <x v="1"/>
    <x v="2"/>
    <x v="5"/>
    <s v="Small Box"/>
    <s v="Avery Trapezoid Ring Binder, 3&quot; Capacity, Black, 1040 sheets"/>
    <n v="0.36"/>
    <s v="United States"/>
    <s v="Central"/>
    <x v="7"/>
    <s v="Prior Lake"/>
    <n v="55372"/>
    <x v="1"/>
    <d v="2015-01-04T00:00:00"/>
    <x v="8"/>
    <n v="1"/>
    <n v="41.6"/>
    <n v="89083"/>
    <n v="40.919999999999995"/>
    <x v="1"/>
  </r>
  <r>
    <n v="1155"/>
    <s v="Alex Nicholson"/>
    <x v="0"/>
    <n v="0.09"/>
    <n v="9.11"/>
    <n v="2.15"/>
    <x v="2"/>
    <x v="1"/>
    <x v="2"/>
    <x v="7"/>
    <s v="Wrap Bag"/>
    <s v="Black Print Carbonless Snap-Off® Rapid Letter, 8 1/2&quot; x 7&quot;"/>
    <n v="0.4"/>
    <s v="United States"/>
    <s v="West"/>
    <x v="8"/>
    <s v="Montebello"/>
    <n v="90640"/>
    <x v="1"/>
    <d v="2015-01-04T00:00:00"/>
    <x v="9"/>
    <n v="4"/>
    <n v="34.409999999999997"/>
    <n v="90853"/>
    <n v="9.02"/>
    <x v="2"/>
  </r>
  <r>
    <n v="1155"/>
    <s v="Alex Nicholson"/>
    <x v="0"/>
    <n v="0.08"/>
    <n v="15.04"/>
    <n v="1.97"/>
    <x v="1"/>
    <x v="1"/>
    <x v="2"/>
    <x v="7"/>
    <s v="Wrap Bag"/>
    <s v="White GlueTop Scratch Pads"/>
    <n v="0.39"/>
    <s v="United States"/>
    <s v="West"/>
    <x v="8"/>
    <s v="Montebello"/>
    <n v="90640"/>
    <x v="1"/>
    <d v="2015-01-02T00:00:00"/>
    <x v="10"/>
    <n v="11"/>
    <n v="157.27000000000001"/>
    <n v="90853"/>
    <n v="14.959999999999999"/>
    <x v="2"/>
  </r>
  <r>
    <n v="2256"/>
    <s v="Lloyd Levin"/>
    <x v="0"/>
    <n v="7.0000000000000007E-2"/>
    <n v="60.97"/>
    <n v="4.5"/>
    <x v="2"/>
    <x v="3"/>
    <x v="2"/>
    <x v="8"/>
    <s v="Small Box"/>
    <s v="Tripp Lite Isotel 6 Outlet Surge Protector with Fax/Modem Protection"/>
    <n v="0.56000000000000005"/>
    <s v="United States"/>
    <s v="South"/>
    <x v="9"/>
    <s v="New Bern"/>
    <n v="28560"/>
    <x v="1"/>
    <d v="2015-01-04T00:00:00"/>
    <x v="11"/>
    <n v="6"/>
    <n v="361.72"/>
    <n v="87963"/>
    <n v="60.9"/>
    <x v="0"/>
  </r>
  <r>
    <n v="949"/>
    <s v="Ernest Oh"/>
    <x v="0"/>
    <n v="0.06"/>
    <n v="40.98"/>
    <n v="2.99"/>
    <x v="1"/>
    <x v="1"/>
    <x v="2"/>
    <x v="5"/>
    <s v="Small Box"/>
    <s v="Avery Trapezoid Ring Binder, 3&quot; Capacity, Black, 1040 sheets"/>
    <n v="0.36"/>
    <s v="United States"/>
    <s v="West"/>
    <x v="8"/>
    <s v="Los Angeles"/>
    <n v="90049"/>
    <x v="1"/>
    <d v="2015-01-04T00:00:00"/>
    <x v="12"/>
    <n v="3"/>
    <n v="124.81"/>
    <n v="9285"/>
    <n v="40.919999999999995"/>
    <x v="2"/>
  </r>
  <r>
    <n v="1136"/>
    <s v="Carmen McPherson"/>
    <x v="1"/>
    <n v="0.09"/>
    <n v="270.97000000000003"/>
    <n v="28.06"/>
    <x v="0"/>
    <x v="1"/>
    <x v="1"/>
    <x v="3"/>
    <s v="Jumbo Drum"/>
    <s v="Epson LQ-570e Dot Matrix Printer"/>
    <n v="0.56000000000000005"/>
    <s v="United States"/>
    <s v="Central"/>
    <x v="10"/>
    <s v="Carol Stream"/>
    <n v="60188"/>
    <x v="1"/>
    <d v="2015-01-04T00:00:00"/>
    <x v="13"/>
    <n v="15"/>
    <n v="3855.28"/>
    <n v="87940"/>
    <n v="270.88000000000005"/>
    <x v="1"/>
  </r>
  <r>
    <n v="67"/>
    <s v="Ellen McCormick"/>
    <x v="2"/>
    <n v="0.05"/>
    <n v="155.06"/>
    <n v="7.07"/>
    <x v="1"/>
    <x v="3"/>
    <x v="2"/>
    <x v="6"/>
    <s v="Small Box"/>
    <s v="Dual Level, Single-Width Filing Carts"/>
    <n v="0.59"/>
    <s v="United States"/>
    <s v="West"/>
    <x v="8"/>
    <s v="Napa"/>
    <n v="94559"/>
    <x v="1"/>
    <d v="2015-01-09T00:00:00"/>
    <x v="14"/>
    <n v="8"/>
    <n v="1225.5999999999999"/>
    <n v="87946"/>
    <n v="155.01"/>
    <x v="2"/>
  </r>
  <r>
    <n v="68"/>
    <s v="Scott Bunn"/>
    <x v="2"/>
    <n v="0"/>
    <n v="291.73"/>
    <n v="48.8"/>
    <x v="0"/>
    <x v="3"/>
    <x v="0"/>
    <x v="9"/>
    <s v="Jumbo Drum"/>
    <s v="Hon 4070 Series Pagoda™ Armless Upholstered Stacking Chairs"/>
    <n v="0.56000000000000005"/>
    <s v="United States"/>
    <s v="East"/>
    <x v="11"/>
    <s v="New York City"/>
    <n v="10177"/>
    <x v="1"/>
    <d v="2015-01-02T00:00:00"/>
    <x v="15"/>
    <n v="4"/>
    <n v="1239.06"/>
    <n v="37537"/>
    <n v="291.73"/>
    <x v="3"/>
  </r>
  <r>
    <n v="68"/>
    <s v="Scott Bunn"/>
    <x v="2"/>
    <n v="7.0000000000000007E-2"/>
    <n v="100.98"/>
    <n v="45"/>
    <x v="0"/>
    <x v="3"/>
    <x v="0"/>
    <x v="9"/>
    <s v="Jumbo Drum"/>
    <s v="Hon Valutask™ Swivel Chairs"/>
    <n v="0.69"/>
    <s v="United States"/>
    <s v="East"/>
    <x v="11"/>
    <s v="New York City"/>
    <n v="10177"/>
    <x v="1"/>
    <d v="2015-01-04T00:00:00"/>
    <x v="16"/>
    <n v="43"/>
    <n v="4083.19"/>
    <n v="37537"/>
    <n v="100.91000000000001"/>
    <x v="3"/>
  </r>
  <r>
    <n v="68"/>
    <s v="Scott Bunn"/>
    <x v="2"/>
    <n v="0.05"/>
    <n v="155.06"/>
    <n v="7.07"/>
    <x v="1"/>
    <x v="3"/>
    <x v="2"/>
    <x v="6"/>
    <s v="Small Box"/>
    <s v="Dual Level, Single-Width Filing Carts"/>
    <n v="0.59"/>
    <s v="United States"/>
    <s v="East"/>
    <x v="11"/>
    <s v="New York City"/>
    <n v="10177"/>
    <x v="1"/>
    <d v="2015-01-09T00:00:00"/>
    <x v="17"/>
    <n v="32"/>
    <n v="4902.38"/>
    <n v="37537"/>
    <n v="155.01"/>
    <x v="3"/>
  </r>
  <r>
    <n v="164"/>
    <s v="Robin Kramer Vaughn"/>
    <x v="4"/>
    <n v="0.05"/>
    <n v="100.98"/>
    <n v="35.840000000000003"/>
    <x v="0"/>
    <x v="2"/>
    <x v="0"/>
    <x v="10"/>
    <s v="Jumbo Box"/>
    <s v="Bush Westfield Collection Bookcases, Fully Assembled"/>
    <n v="0.62"/>
    <s v="United States"/>
    <s v="West"/>
    <x v="4"/>
    <s v="Richland"/>
    <n v="99352"/>
    <x v="1"/>
    <d v="2015-01-04T00:00:00"/>
    <x v="18"/>
    <n v="7"/>
    <n v="715.55"/>
    <n v="89961"/>
    <n v="100.93"/>
    <x v="2"/>
  </r>
  <r>
    <n v="164"/>
    <s v="Robin Kramer Vaughn"/>
    <x v="4"/>
    <n v="0.02"/>
    <n v="4.9800000000000004"/>
    <n v="5.49"/>
    <x v="1"/>
    <x v="2"/>
    <x v="2"/>
    <x v="7"/>
    <s v="Small Box"/>
    <s v="Xerox 1952"/>
    <n v="0.38"/>
    <s v="United States"/>
    <s v="West"/>
    <x v="4"/>
    <s v="Richland"/>
    <n v="99352"/>
    <x v="1"/>
    <d v="2015-01-03T00:00:00"/>
    <x v="19"/>
    <n v="9"/>
    <n v="45.63"/>
    <n v="89961"/>
    <n v="4.9600000000000009"/>
    <x v="2"/>
  </r>
  <r>
    <n v="258"/>
    <s v="Allan Shields"/>
    <x v="4"/>
    <n v="0.05"/>
    <n v="17.48"/>
    <n v="1.99"/>
    <x v="1"/>
    <x v="1"/>
    <x v="1"/>
    <x v="1"/>
    <s v="Small Pack"/>
    <s v="Maxell Pro 80 Minute CD-R, 10/Pack"/>
    <n v="0.45"/>
    <s v="United States"/>
    <s v="South"/>
    <x v="12"/>
    <s v="Seminole"/>
    <n v="33772"/>
    <x v="1"/>
    <d v="2015-01-04T00:00:00"/>
    <x v="20"/>
    <n v="3"/>
    <n v="52.47"/>
    <n v="85858"/>
    <n v="17.43"/>
    <x v="0"/>
  </r>
  <r>
    <n v="349"/>
    <s v="Kim Weiss"/>
    <x v="4"/>
    <n v="0.04"/>
    <n v="99.23"/>
    <n v="8.99"/>
    <x v="1"/>
    <x v="2"/>
    <x v="0"/>
    <x v="11"/>
    <s v="Small Pack"/>
    <s v="GE 48&quot; Fluorescent Tube, Cool White Energy Saver, 34 Watts, 30/Box"/>
    <n v="0.35"/>
    <s v="United States"/>
    <s v="South"/>
    <x v="12"/>
    <s v="Miami"/>
    <n v="33132"/>
    <x v="1"/>
    <d v="2015-01-04T00:00:00"/>
    <x v="21"/>
    <n v="54"/>
    <n v="5555.6"/>
    <n v="11527"/>
    <n v="99.19"/>
    <x v="0"/>
  </r>
  <r>
    <n v="351"/>
    <s v="Juanita Coley Knox"/>
    <x v="4"/>
    <n v="0.04"/>
    <n v="99.23"/>
    <n v="8.99"/>
    <x v="1"/>
    <x v="2"/>
    <x v="0"/>
    <x v="11"/>
    <s v="Small Pack"/>
    <s v="GE 48&quot; Fluorescent Tube, Cool White Energy Saver, 34 Watts, 30/Box"/>
    <n v="0.35"/>
    <s v="United States"/>
    <s v="East"/>
    <x v="11"/>
    <s v="Watertown"/>
    <n v="13601"/>
    <x v="1"/>
    <d v="2015-01-04T00:00:00"/>
    <x v="22"/>
    <n v="14"/>
    <n v="1440.34"/>
    <n v="88686"/>
    <n v="99.19"/>
    <x v="3"/>
  </r>
  <r>
    <n v="388"/>
    <s v="Roger Schwartz"/>
    <x v="0"/>
    <n v="0.03"/>
    <n v="5.28"/>
    <n v="5.66"/>
    <x v="1"/>
    <x v="3"/>
    <x v="2"/>
    <x v="7"/>
    <s v="Small Box"/>
    <s v="Xerox 4200 Series MultiUse Premium Copy Paper (20Lb. and 84 Bright)"/>
    <n v="0.4"/>
    <s v="United States"/>
    <s v="Central"/>
    <x v="13"/>
    <s v="Kearney"/>
    <n v="68847"/>
    <x v="2"/>
    <d v="2015-01-05T00:00:00"/>
    <x v="23"/>
    <n v="4"/>
    <n v="22.82"/>
    <n v="90337"/>
    <n v="5.25"/>
    <x v="1"/>
  </r>
  <r>
    <n v="388"/>
    <s v="Roger Schwartz"/>
    <x v="0"/>
    <n v="0.01"/>
    <n v="110.99"/>
    <n v="2.5"/>
    <x v="1"/>
    <x v="3"/>
    <x v="1"/>
    <x v="12"/>
    <s v="Small Box"/>
    <s v="T18"/>
    <n v="0.56999999999999995"/>
    <s v="United States"/>
    <s v="Central"/>
    <x v="13"/>
    <s v="Kearney"/>
    <n v="68847"/>
    <x v="2"/>
    <d v="2015-01-06T00:00:00"/>
    <x v="24"/>
    <n v="2"/>
    <n v="188.66"/>
    <n v="90337"/>
    <n v="110.97999999999999"/>
    <x v="1"/>
  </r>
  <r>
    <n v="114"/>
    <s v="Ron Newton"/>
    <x v="1"/>
    <n v="0.03"/>
    <n v="4.26"/>
    <n v="1.2"/>
    <x v="1"/>
    <x v="2"/>
    <x v="2"/>
    <x v="2"/>
    <s v="Wrap Bag"/>
    <s v="Dixon Prang® Watercolor Pencils, 10-Color Set with Brush"/>
    <n v="0.44"/>
    <s v="United States"/>
    <s v="West"/>
    <x v="14"/>
    <s v="Lake Oswego"/>
    <n v="97035"/>
    <x v="2"/>
    <d v="2015-01-04T00:00:00"/>
    <x v="25"/>
    <n v="7"/>
    <n v="29.5"/>
    <n v="89583"/>
    <n v="4.2299999999999995"/>
    <x v="2"/>
  </r>
  <r>
    <n v="117"/>
    <s v="Linda Weiss"/>
    <x v="1"/>
    <n v="0.03"/>
    <n v="4.26"/>
    <n v="1.2"/>
    <x v="1"/>
    <x v="2"/>
    <x v="2"/>
    <x v="2"/>
    <s v="Wrap Bag"/>
    <s v="Dixon Prang® Watercolor Pencils, 10-Color Set with Brush"/>
    <n v="0.44"/>
    <s v="United States"/>
    <s v="West"/>
    <x v="4"/>
    <s v="Seattle"/>
    <n v="98103"/>
    <x v="2"/>
    <d v="2015-01-04T00:00:00"/>
    <x v="26"/>
    <n v="29"/>
    <n v="122.23"/>
    <n v="7909"/>
    <n v="4.2299999999999995"/>
    <x v="2"/>
  </r>
  <r>
    <n v="1988"/>
    <s v="Anna Burgess"/>
    <x v="1"/>
    <n v="0.05"/>
    <n v="20.98"/>
    <n v="21.2"/>
    <x v="1"/>
    <x v="2"/>
    <x v="0"/>
    <x v="11"/>
    <s v="Medium Box"/>
    <s v="36X48 HARDFLOOR CHAIRMAT"/>
    <n v="0.78"/>
    <s v="United States"/>
    <s v="West"/>
    <x v="15"/>
    <s v="Draper"/>
    <n v="84020"/>
    <x v="2"/>
    <d v="2015-01-04T00:00:00"/>
    <x v="27"/>
    <n v="3"/>
    <n v="65.69"/>
    <n v="89999"/>
    <n v="20.93"/>
    <x v="2"/>
  </r>
  <r>
    <n v="2131"/>
    <s v="Mary Hewitt"/>
    <x v="1"/>
    <n v="0.09"/>
    <n v="150.97999999999999"/>
    <n v="66.27"/>
    <x v="0"/>
    <x v="2"/>
    <x v="0"/>
    <x v="10"/>
    <s v="Jumbo Box"/>
    <s v="Bush Mission Pointe Library"/>
    <n v="0.65"/>
    <s v="United States"/>
    <s v="Central"/>
    <x v="6"/>
    <s v="Gladstone"/>
    <n v="64118"/>
    <x v="2"/>
    <d v="2015-01-04T00:00:00"/>
    <x v="28"/>
    <n v="2"/>
    <n v="302.33999999999997"/>
    <n v="90079"/>
    <n v="150.88999999999999"/>
    <x v="1"/>
  </r>
  <r>
    <n v="2302"/>
    <s v="Beth Dolan"/>
    <x v="1"/>
    <n v="0.1"/>
    <n v="12.53"/>
    <n v="0.49"/>
    <x v="1"/>
    <x v="3"/>
    <x v="2"/>
    <x v="13"/>
    <s v="Small Box"/>
    <s v="Round Specialty Laser Printer Labels"/>
    <n v="0.38"/>
    <s v="United States"/>
    <s v="South"/>
    <x v="12"/>
    <s v="Panama City"/>
    <n v="32404"/>
    <x v="2"/>
    <d v="2015-01-04T00:00:00"/>
    <x v="29"/>
    <n v="8"/>
    <n v="92.02"/>
    <n v="87696"/>
    <n v="12.43"/>
    <x v="0"/>
  </r>
  <r>
    <n v="2302"/>
    <s v="Beth Dolan"/>
    <x v="1"/>
    <n v="0.1"/>
    <n v="146.34"/>
    <n v="43.75"/>
    <x v="0"/>
    <x v="3"/>
    <x v="0"/>
    <x v="0"/>
    <s v="Jumbo Box"/>
    <s v="Bevis Round Conference Table Top &amp; Single Column Base"/>
    <n v="0.64"/>
    <s v="United States"/>
    <s v="South"/>
    <x v="12"/>
    <s v="Panama City"/>
    <n v="32404"/>
    <x v="2"/>
    <d v="2015-01-04T00:00:00"/>
    <x v="30"/>
    <n v="2"/>
    <n v="283.55"/>
    <n v="87696"/>
    <n v="146.24"/>
    <x v="0"/>
  </r>
  <r>
    <n v="2303"/>
    <s v="Joe Baldwin"/>
    <x v="1"/>
    <n v="0.1"/>
    <n v="146.34"/>
    <n v="43.75"/>
    <x v="0"/>
    <x v="3"/>
    <x v="0"/>
    <x v="0"/>
    <s v="Jumbo Box"/>
    <s v="Bevis Round Conference Table Top &amp; Single Column Base"/>
    <n v="0.64"/>
    <s v="United States"/>
    <s v="East"/>
    <x v="11"/>
    <s v="New York City"/>
    <n v="10011"/>
    <x v="2"/>
    <d v="2015-01-04T00:00:00"/>
    <x v="31"/>
    <n v="6"/>
    <n v="850.64"/>
    <n v="37987"/>
    <n v="146.24"/>
    <x v="3"/>
  </r>
  <r>
    <n v="2458"/>
    <s v="Troy Casey"/>
    <x v="1"/>
    <n v="0.03"/>
    <n v="6.48"/>
    <n v="8.73"/>
    <x v="1"/>
    <x v="2"/>
    <x v="2"/>
    <x v="7"/>
    <s v="Small Box"/>
    <s v="Xerox 227"/>
    <n v="0.37"/>
    <s v="United States"/>
    <s v="Central"/>
    <x v="7"/>
    <s v="Edina"/>
    <n v="55410"/>
    <x v="2"/>
    <d v="2015-01-05T00:00:00"/>
    <x v="32"/>
    <n v="2"/>
    <n v="15.95"/>
    <n v="91285"/>
    <n v="6.45"/>
    <x v="1"/>
  </r>
  <r>
    <n v="2460"/>
    <s v="Lucille Gibbons"/>
    <x v="1"/>
    <n v="0.03"/>
    <n v="6.48"/>
    <n v="8.73"/>
    <x v="1"/>
    <x v="2"/>
    <x v="2"/>
    <x v="7"/>
    <s v="Small Box"/>
    <s v="Xerox 227"/>
    <n v="0.37"/>
    <s v="United States"/>
    <s v="East"/>
    <x v="11"/>
    <s v="New York City"/>
    <n v="10035"/>
    <x v="2"/>
    <d v="2015-01-05T00:00:00"/>
    <x v="32"/>
    <n v="8"/>
    <n v="63.78"/>
    <n v="30785"/>
    <n v="6.45"/>
    <x v="3"/>
  </r>
  <r>
    <n v="2460"/>
    <s v="Lucille Gibbons"/>
    <x v="1"/>
    <n v="7.0000000000000007E-2"/>
    <n v="9.93"/>
    <n v="1.0900000000000001"/>
    <x v="1"/>
    <x v="2"/>
    <x v="2"/>
    <x v="2"/>
    <s v="Wrap Bag"/>
    <s v="Peel-Off® China Markers"/>
    <n v="0.43"/>
    <s v="United States"/>
    <s v="East"/>
    <x v="11"/>
    <s v="New York City"/>
    <n v="10035"/>
    <x v="2"/>
    <d v="2015-01-06T00:00:00"/>
    <x v="33"/>
    <n v="46"/>
    <n v="451.61"/>
    <n v="30785"/>
    <n v="9.86"/>
    <x v="3"/>
  </r>
  <r>
    <n v="2579"/>
    <s v="Marshall Sutherland"/>
    <x v="1"/>
    <n v="0.09"/>
    <n v="212.6"/>
    <n v="52.2"/>
    <x v="0"/>
    <x v="2"/>
    <x v="0"/>
    <x v="0"/>
    <s v="Jumbo Box"/>
    <s v="Bush Advantage Collection® Round Conference Table"/>
    <n v="0.64"/>
    <s v="United States"/>
    <s v="South"/>
    <x v="16"/>
    <s v="Phenix City"/>
    <n v="36869"/>
    <x v="2"/>
    <d v="2015-01-04T00:00:00"/>
    <x v="34"/>
    <n v="1"/>
    <n v="174.5"/>
    <n v="88296"/>
    <n v="212.51"/>
    <x v="0"/>
  </r>
  <r>
    <n v="169"/>
    <s v="Janice Cole"/>
    <x v="2"/>
    <n v="0.08"/>
    <n v="43.22"/>
    <n v="16.71"/>
    <x v="1"/>
    <x v="3"/>
    <x v="1"/>
    <x v="1"/>
    <s v="Small Box"/>
    <s v="Fellowes Mobile Numeric Keypad, Graphite"/>
    <n v="0.66"/>
    <s v="United States"/>
    <s v="South"/>
    <x v="17"/>
    <s v="Baton Rouge"/>
    <n v="70802"/>
    <x v="2"/>
    <d v="2015-01-05T00:00:00"/>
    <x v="35"/>
    <n v="3"/>
    <n v="130.62"/>
    <n v="87463"/>
    <n v="43.14"/>
    <x v="0"/>
  </r>
  <r>
    <n v="169"/>
    <s v="Janice Cole"/>
    <x v="2"/>
    <n v="0.05"/>
    <n v="574.74"/>
    <n v="24.49"/>
    <x v="1"/>
    <x v="3"/>
    <x v="1"/>
    <x v="3"/>
    <s v="Large Box"/>
    <s v="Polycom ViaVideo™ Desktop Video Communications Unit"/>
    <n v="0.37"/>
    <s v="United States"/>
    <s v="South"/>
    <x v="17"/>
    <s v="Baton Rouge"/>
    <n v="70802"/>
    <x v="2"/>
    <d v="2015-01-10T00:00:00"/>
    <x v="36"/>
    <n v="12"/>
    <n v="6945.16"/>
    <n v="87463"/>
    <n v="574.69000000000005"/>
    <x v="0"/>
  </r>
  <r>
    <n v="169"/>
    <s v="Janice Cole"/>
    <x v="2"/>
    <n v="0.04"/>
    <n v="10.14"/>
    <n v="2.27"/>
    <x v="1"/>
    <x v="3"/>
    <x v="2"/>
    <x v="7"/>
    <s v="Wrap Bag"/>
    <s v="Staples Wirebound Steno Books, 6&quot; x 9&quot;, 12/Pack"/>
    <n v="0.36"/>
    <s v="United States"/>
    <s v="South"/>
    <x v="17"/>
    <s v="Baton Rouge"/>
    <n v="70802"/>
    <x v="2"/>
    <d v="2015-01-07T00:00:00"/>
    <x v="37"/>
    <n v="3"/>
    <n v="30.94"/>
    <n v="87463"/>
    <n v="10.100000000000001"/>
    <x v="0"/>
  </r>
  <r>
    <n v="1777"/>
    <s v="Miriam Greenberg"/>
    <x v="2"/>
    <n v="0.02"/>
    <n v="10.06"/>
    <n v="2.06"/>
    <x v="1"/>
    <x v="1"/>
    <x v="2"/>
    <x v="7"/>
    <s v="Wrap Bag"/>
    <s v="Riverleaf Stik-Withit® Designer Note Cubes®"/>
    <n v="0.39"/>
    <s v="United States"/>
    <s v="Central"/>
    <x v="2"/>
    <s v="Valparaiso"/>
    <n v="46383"/>
    <x v="2"/>
    <d v="2015-01-08T00:00:00"/>
    <x v="38"/>
    <n v="13"/>
    <n v="131.34"/>
    <n v="89940"/>
    <n v="10.040000000000001"/>
    <x v="1"/>
  </r>
  <r>
    <n v="2081"/>
    <s v="Matthew Conway"/>
    <x v="2"/>
    <n v="0.09"/>
    <n v="1.48"/>
    <n v="0.7"/>
    <x v="1"/>
    <x v="3"/>
    <x v="2"/>
    <x v="14"/>
    <s v="Wrap Bag"/>
    <s v="Binder Clips by OIC"/>
    <n v="0.37"/>
    <s v="United States"/>
    <s v="East"/>
    <x v="11"/>
    <s v="Ithaca"/>
    <n v="14853"/>
    <x v="2"/>
    <d v="2015-01-05T00:00:00"/>
    <x v="39"/>
    <n v="6"/>
    <n v="8.9499999999999993"/>
    <n v="86092"/>
    <n v="1.39"/>
    <x v="3"/>
  </r>
  <r>
    <n v="193"/>
    <s v="Danny Hong"/>
    <x v="3"/>
    <n v="0"/>
    <n v="213.45"/>
    <n v="14.7"/>
    <x v="0"/>
    <x v="3"/>
    <x v="1"/>
    <x v="3"/>
    <s v="Jumbo Drum"/>
    <s v="Panasonic KX-P2130 Dot Matrix Printer"/>
    <n v="0.59"/>
    <s v="United States"/>
    <s v="West"/>
    <x v="15"/>
    <s v="Layton"/>
    <n v="84041"/>
    <x v="2"/>
    <d v="2015-01-05T00:00:00"/>
    <x v="40"/>
    <n v="1"/>
    <n v="224.12"/>
    <n v="90430"/>
    <n v="213.45"/>
    <x v="2"/>
  </r>
  <r>
    <n v="2203"/>
    <s v="Eddie Walker"/>
    <x v="0"/>
    <n v="0.03"/>
    <n v="399.98"/>
    <n v="12.06"/>
    <x v="0"/>
    <x v="2"/>
    <x v="1"/>
    <x v="3"/>
    <s v="Jumbo Box"/>
    <s v="Okidata ML320 Series Turbo Dot Matrix Printers"/>
    <n v="0.56000000000000005"/>
    <s v="United States"/>
    <s v="Central"/>
    <x v="7"/>
    <s v="Brooklyn Park"/>
    <n v="55445"/>
    <x v="3"/>
    <d v="2015-01-06T00:00:00"/>
    <x v="41"/>
    <n v="2"/>
    <n v="807"/>
    <n v="86052"/>
    <n v="399.95000000000005"/>
    <x v="1"/>
  </r>
  <r>
    <n v="3146"/>
    <s v="Maureen Stout"/>
    <x v="0"/>
    <n v="0.03"/>
    <n v="3.36"/>
    <n v="6.27"/>
    <x v="1"/>
    <x v="3"/>
    <x v="2"/>
    <x v="5"/>
    <s v="Small Box"/>
    <s v="Cardinal Poly Pocket Divider Pockets for Ring Binders"/>
    <n v="0.4"/>
    <s v="United States"/>
    <s v="Central"/>
    <x v="18"/>
    <s v="Pharr"/>
    <n v="78577"/>
    <x v="3"/>
    <d v="2015-01-05T00:00:00"/>
    <x v="42"/>
    <n v="4"/>
    <n v="14.9"/>
    <n v="85850"/>
    <n v="3.33"/>
    <x v="1"/>
  </r>
  <r>
    <n v="3146"/>
    <s v="Maureen Stout"/>
    <x v="0"/>
    <n v="7.0000000000000007E-2"/>
    <n v="3.71"/>
    <n v="1.93"/>
    <x v="2"/>
    <x v="3"/>
    <x v="2"/>
    <x v="7"/>
    <s v="Wrap Bag"/>
    <s v="&quot;While you Were Out&quot; Message Book, One Form per Page"/>
    <n v="0.35"/>
    <s v="United States"/>
    <s v="Central"/>
    <x v="18"/>
    <s v="Pharr"/>
    <n v="78577"/>
    <x v="3"/>
    <d v="2015-01-06T00:00:00"/>
    <x v="43"/>
    <n v="11"/>
    <n v="39.64"/>
    <n v="85850"/>
    <n v="3.64"/>
    <x v="1"/>
  </r>
  <r>
    <n v="915"/>
    <s v="Carol Sherrill"/>
    <x v="1"/>
    <n v="0.06"/>
    <n v="350.98"/>
    <n v="30"/>
    <x v="0"/>
    <x v="2"/>
    <x v="0"/>
    <x v="9"/>
    <s v="Jumbo Drum"/>
    <s v="Office Star - Professional Matrix Back Chair with 2-to-1 Synchro Tilt and Mesh Fabric Seat"/>
    <n v="0.61"/>
    <s v="United States"/>
    <s v="Central"/>
    <x v="18"/>
    <s v="Bryan"/>
    <n v="77803"/>
    <x v="3"/>
    <d v="2015-01-05T00:00:00"/>
    <x v="44"/>
    <n v="1"/>
    <n v="346.52"/>
    <n v="86356"/>
    <n v="350.92"/>
    <x v="1"/>
  </r>
  <r>
    <n v="2393"/>
    <s v="Debbie Dillon"/>
    <x v="1"/>
    <n v="0.06"/>
    <n v="105.29"/>
    <n v="10.119999999999999"/>
    <x v="1"/>
    <x v="3"/>
    <x v="0"/>
    <x v="11"/>
    <s v="Large Box"/>
    <s v="Eldon Antistatic Chair Mats for Low to Medium Pile Carpets"/>
    <n v="0.79"/>
    <s v="United States"/>
    <s v="South"/>
    <x v="5"/>
    <s v="Roswell"/>
    <n v="30076"/>
    <x v="3"/>
    <d v="2015-01-06T00:00:00"/>
    <x v="45"/>
    <n v="12"/>
    <n v="1202.6600000000001"/>
    <n v="86951"/>
    <n v="105.23"/>
    <x v="0"/>
  </r>
  <r>
    <n v="916"/>
    <s v="Marion Wilcox"/>
    <x v="2"/>
    <n v="0.05"/>
    <n v="161.55000000000001"/>
    <n v="19.989999999999998"/>
    <x v="1"/>
    <x v="3"/>
    <x v="2"/>
    <x v="6"/>
    <s v="Small Box"/>
    <s v="Fellowes Super Stor/Drawer® Files"/>
    <n v="0.66"/>
    <s v="United States"/>
    <s v="Central"/>
    <x v="18"/>
    <s v="Burleson"/>
    <n v="76028"/>
    <x v="3"/>
    <d v="2015-01-11T00:00:00"/>
    <x v="46"/>
    <n v="3"/>
    <n v="499.31"/>
    <n v="86357"/>
    <n v="161.5"/>
    <x v="1"/>
  </r>
  <r>
    <n v="1142"/>
    <s v="Russell Chan"/>
    <x v="4"/>
    <n v="0.05"/>
    <n v="363.25"/>
    <n v="19.989999999999998"/>
    <x v="1"/>
    <x v="2"/>
    <x v="2"/>
    <x v="8"/>
    <s v="Small Box"/>
    <s v="Hoover WindTunnel™ Plus Canister Vacuum"/>
    <n v="0.56999999999999995"/>
    <s v="United States"/>
    <s v="Central"/>
    <x v="18"/>
    <s v="Waco"/>
    <n v="76706"/>
    <x v="3"/>
    <d v="2015-01-06T00:00:00"/>
    <x v="47"/>
    <n v="7"/>
    <n v="2560.5500000000002"/>
    <n v="86573"/>
    <n v="363.2"/>
    <x v="1"/>
  </r>
  <r>
    <n v="890"/>
    <s v="Billie Fowler"/>
    <x v="0"/>
    <n v="0.08"/>
    <n v="1.81"/>
    <n v="0.75"/>
    <x v="1"/>
    <x v="1"/>
    <x v="0"/>
    <x v="9"/>
    <s v="Jumbo Drum"/>
    <s v="Metal Folding Chairs, Beige, 4/Carton"/>
    <n v="0.57999999999999996"/>
    <s v="United States"/>
    <s v="Central"/>
    <x v="18"/>
    <s v="Bedford"/>
    <n v="76021"/>
    <x v="4"/>
    <d v="2015-01-06T00:00:00"/>
    <x v="48"/>
    <n v="11"/>
    <n v="19.97"/>
    <n v="89536"/>
    <n v="1.73"/>
    <x v="1"/>
  </r>
  <r>
    <n v="890"/>
    <s v="Billie Fowler"/>
    <x v="0"/>
    <n v="0.04"/>
    <n v="125.99"/>
    <n v="5.26"/>
    <x v="1"/>
    <x v="1"/>
    <x v="1"/>
    <x v="12"/>
    <s v="Small Box"/>
    <s v="232"/>
    <n v="0.55000000000000004"/>
    <s v="United States"/>
    <s v="Central"/>
    <x v="18"/>
    <s v="Bedford"/>
    <n v="76021"/>
    <x v="4"/>
    <d v="2015-01-05T00:00:00"/>
    <x v="49"/>
    <n v="6"/>
    <n v="660.03"/>
    <n v="89536"/>
    <n v="125.94999999999999"/>
    <x v="1"/>
  </r>
  <r>
    <n v="2630"/>
    <s v="Betsy Puckett"/>
    <x v="0"/>
    <n v="0.01"/>
    <n v="194.3"/>
    <n v="11.54"/>
    <x v="1"/>
    <x v="0"/>
    <x v="0"/>
    <x v="11"/>
    <s v="Large Box"/>
    <s v="Electrix Halogen Magnifier Lamp"/>
    <n v="0.59"/>
    <s v="United States"/>
    <s v="Central"/>
    <x v="19"/>
    <s v="Norman"/>
    <n v="73071"/>
    <x v="4"/>
    <d v="2015-01-07T00:00:00"/>
    <x v="50"/>
    <n v="5"/>
    <n v="1000.26"/>
    <n v="85914"/>
    <n v="194.29000000000002"/>
    <x v="1"/>
  </r>
  <r>
    <n v="2630"/>
    <s v="Betsy Puckett"/>
    <x v="0"/>
    <n v="0.02"/>
    <n v="209.84"/>
    <n v="21.21"/>
    <x v="1"/>
    <x v="0"/>
    <x v="0"/>
    <x v="11"/>
    <s v="Large Box"/>
    <s v="Luxo Professional Fluorescent Magnifier Lamp with Clamp-Mount Base"/>
    <n v="0.59"/>
    <s v="United States"/>
    <s v="Central"/>
    <x v="19"/>
    <s v="Norman"/>
    <n v="73071"/>
    <x v="4"/>
    <d v="2015-01-06T00:00:00"/>
    <x v="51"/>
    <n v="10"/>
    <n v="2184.9899999999998"/>
    <n v="85914"/>
    <n v="209.82"/>
    <x v="1"/>
  </r>
  <r>
    <n v="2630"/>
    <s v="Betsy Puckett"/>
    <x v="0"/>
    <n v="0"/>
    <n v="145.44999999999999"/>
    <n v="17.850000000000001"/>
    <x v="0"/>
    <x v="0"/>
    <x v="1"/>
    <x v="3"/>
    <s v="Jumbo Drum"/>
    <s v="Panasonic KX-P1150 Dot Matrix Printer"/>
    <n v="0.56000000000000005"/>
    <s v="United States"/>
    <s v="Central"/>
    <x v="19"/>
    <s v="Norman"/>
    <n v="73071"/>
    <x v="4"/>
    <d v="2015-01-07T00:00:00"/>
    <x v="52"/>
    <n v="8"/>
    <n v="1191.2"/>
    <n v="85914"/>
    <n v="145.44999999999999"/>
    <x v="1"/>
  </r>
  <r>
    <n v="2206"/>
    <s v="Bobby Powell"/>
    <x v="1"/>
    <n v="0.03"/>
    <n v="28.48"/>
    <n v="1.99"/>
    <x v="1"/>
    <x v="1"/>
    <x v="1"/>
    <x v="1"/>
    <s v="Small Pack"/>
    <s v="Memorex 4.7GB DVD+RW, 3/Pack"/>
    <n v="0.4"/>
    <s v="United States"/>
    <s v="Central"/>
    <x v="20"/>
    <s v="Fort Dodge"/>
    <n v="50501"/>
    <x v="4"/>
    <d v="2015-01-06T00:00:00"/>
    <x v="53"/>
    <n v="2"/>
    <n v="55.25"/>
    <n v="86258"/>
    <n v="28.45"/>
    <x v="1"/>
  </r>
  <r>
    <n v="2206"/>
    <s v="Bobby Powell"/>
    <x v="1"/>
    <n v="0.01"/>
    <n v="205.99"/>
    <n v="5.99"/>
    <x v="1"/>
    <x v="1"/>
    <x v="1"/>
    <x v="12"/>
    <s v="Small Box"/>
    <s v="3285"/>
    <n v="0.59"/>
    <s v="United States"/>
    <s v="Central"/>
    <x v="20"/>
    <s v="Fort Dodge"/>
    <n v="50501"/>
    <x v="4"/>
    <d v="2015-01-07T00:00:00"/>
    <x v="54"/>
    <n v="3"/>
    <n v="551.22"/>
    <n v="86258"/>
    <n v="205.98000000000002"/>
    <x v="1"/>
  </r>
  <r>
    <n v="3125"/>
    <s v="Guy McDonald"/>
    <x v="1"/>
    <n v="0.08"/>
    <n v="120.97"/>
    <n v="26.3"/>
    <x v="0"/>
    <x v="2"/>
    <x v="1"/>
    <x v="3"/>
    <s v="Jumbo Drum"/>
    <s v="Canon S750 Color Inkjet Printer"/>
    <n v="0.38"/>
    <s v="United States"/>
    <s v="Central"/>
    <x v="10"/>
    <s v="Mount Prospect"/>
    <n v="60056"/>
    <x v="4"/>
    <d v="2015-01-07T00:00:00"/>
    <x v="55"/>
    <n v="2"/>
    <n v="233.58"/>
    <n v="87285"/>
    <n v="120.89"/>
    <x v="1"/>
  </r>
  <r>
    <n v="451"/>
    <s v="Joyce Murray"/>
    <x v="2"/>
    <n v="0.01"/>
    <n v="8.8800000000000008"/>
    <n v="6.28"/>
    <x v="1"/>
    <x v="2"/>
    <x v="2"/>
    <x v="5"/>
    <s v="Small Box"/>
    <s v="GBC Instant Index™ System for Binding Systems"/>
    <n v="0.35"/>
    <s v="United States"/>
    <s v="West"/>
    <x v="8"/>
    <s v="Los Altos"/>
    <n v="94024"/>
    <x v="4"/>
    <d v="2015-01-10T00:00:00"/>
    <x v="56"/>
    <n v="2"/>
    <n v="19.86"/>
    <n v="86013"/>
    <n v="8.870000000000001"/>
    <x v="2"/>
  </r>
  <r>
    <n v="451"/>
    <s v="Joyce Murray"/>
    <x v="2"/>
    <n v="0.06"/>
    <n v="2.88"/>
    <n v="0.99"/>
    <x v="1"/>
    <x v="2"/>
    <x v="2"/>
    <x v="13"/>
    <s v="Small Box"/>
    <s v="Avery 514"/>
    <n v="0.36"/>
    <s v="United States"/>
    <s v="West"/>
    <x v="8"/>
    <s v="Los Altos"/>
    <n v="94024"/>
    <x v="4"/>
    <d v="2015-01-14T00:00:00"/>
    <x v="57"/>
    <n v="8"/>
    <n v="23.26"/>
    <n v="86013"/>
    <n v="2.82"/>
    <x v="2"/>
  </r>
  <r>
    <n v="1314"/>
    <s v="Keith Marsh"/>
    <x v="2"/>
    <n v="0.05"/>
    <n v="80.98"/>
    <n v="35"/>
    <x v="1"/>
    <x v="2"/>
    <x v="2"/>
    <x v="6"/>
    <s v="Large Box"/>
    <s v="Carina Double Wide Media Storage Towers in Natural &amp; Black"/>
    <n v="0.81"/>
    <s v="United States"/>
    <s v="West"/>
    <x v="8"/>
    <s v="Los Angeles"/>
    <n v="90058"/>
    <x v="4"/>
    <d v="2015-01-09T00:00:00"/>
    <x v="58"/>
    <n v="34"/>
    <n v="2710.47"/>
    <n v="27013"/>
    <n v="80.930000000000007"/>
    <x v="2"/>
  </r>
  <r>
    <n v="1314"/>
    <s v="Keith Marsh"/>
    <x v="2"/>
    <n v="0.05"/>
    <n v="279.48"/>
    <n v="35"/>
    <x v="1"/>
    <x v="2"/>
    <x v="2"/>
    <x v="6"/>
    <s v="Large Box"/>
    <s v="Tennsco Snap-Together Open Shelving Units, Starter Sets and Add-On Units"/>
    <n v="0.8"/>
    <s v="United States"/>
    <s v="West"/>
    <x v="8"/>
    <s v="Los Angeles"/>
    <n v="90058"/>
    <x v="4"/>
    <d v="2015-01-05T00:00:00"/>
    <x v="59"/>
    <n v="31"/>
    <n v="8354.73"/>
    <n v="27013"/>
    <n v="279.43"/>
    <x v="2"/>
  </r>
  <r>
    <n v="1316"/>
    <s v="Marion Lindsey"/>
    <x v="2"/>
    <n v="0.05"/>
    <n v="80.98"/>
    <n v="35"/>
    <x v="1"/>
    <x v="2"/>
    <x v="2"/>
    <x v="6"/>
    <s v="Large Box"/>
    <s v="Carina Double Wide Media Storage Towers in Natural &amp; Black"/>
    <n v="0.81"/>
    <s v="United States"/>
    <s v="West"/>
    <x v="3"/>
    <s v="Commerce City"/>
    <n v="80022"/>
    <x v="4"/>
    <d v="2015-01-09T00:00:00"/>
    <x v="58"/>
    <n v="8"/>
    <n v="637.76"/>
    <n v="87603"/>
    <n v="80.930000000000007"/>
    <x v="2"/>
  </r>
  <r>
    <n v="1316"/>
    <s v="Marion Lindsey"/>
    <x v="2"/>
    <n v="0.05"/>
    <n v="279.48"/>
    <n v="35"/>
    <x v="1"/>
    <x v="2"/>
    <x v="2"/>
    <x v="6"/>
    <s v="Large Box"/>
    <s v="Tennsco Snap-Together Open Shelving Units, Starter Sets and Add-On Units"/>
    <n v="0.8"/>
    <s v="United States"/>
    <s v="West"/>
    <x v="3"/>
    <s v="Commerce City"/>
    <n v="80022"/>
    <x v="4"/>
    <d v="2015-01-05T00:00:00"/>
    <x v="59"/>
    <n v="8"/>
    <n v="2156.06"/>
    <n v="87603"/>
    <n v="279.43"/>
    <x v="2"/>
  </r>
  <r>
    <n v="3331"/>
    <s v="Elisabeth Shaw"/>
    <x v="4"/>
    <n v="0.09"/>
    <n v="5.98"/>
    <n v="4.6900000000000004"/>
    <x v="1"/>
    <x v="3"/>
    <x v="2"/>
    <x v="6"/>
    <s v="Small Box"/>
    <s v="Perma STOR-ALL™ Hanging File Box, 13 1/8&quot;W x 12 1/4&quot;D x 10 1/2&quot;H"/>
    <n v="0.68"/>
    <s v="United States"/>
    <s v="South"/>
    <x v="12"/>
    <s v="Ormond Beach"/>
    <n v="32174"/>
    <x v="4"/>
    <d v="2015-01-06T00:00:00"/>
    <x v="60"/>
    <n v="11"/>
    <n v="65.849999999999994"/>
    <n v="86283"/>
    <n v="5.8900000000000006"/>
    <x v="0"/>
  </r>
  <r>
    <n v="1085"/>
    <s v="Ted Dunlap"/>
    <x v="3"/>
    <n v="0.05"/>
    <n v="7.64"/>
    <n v="5.83"/>
    <x v="1"/>
    <x v="2"/>
    <x v="2"/>
    <x v="7"/>
    <s v="Wrap Bag"/>
    <s v="Rediform Wirebound &quot;Phone Memo&quot; Message Book, 11 x 5-3/4"/>
    <n v="0.36"/>
    <s v="United States"/>
    <s v="East"/>
    <x v="11"/>
    <s v="Deer Park"/>
    <n v="11729"/>
    <x v="4"/>
    <d v="2015-01-06T00:00:00"/>
    <x v="61"/>
    <n v="6"/>
    <n v="47.18"/>
    <n v="86122"/>
    <n v="7.59"/>
    <x v="3"/>
  </r>
  <r>
    <n v="2151"/>
    <s v="Melinda Rogers"/>
    <x v="3"/>
    <n v="0.08"/>
    <n v="243.98"/>
    <n v="43.32"/>
    <x v="0"/>
    <x v="3"/>
    <x v="0"/>
    <x v="9"/>
    <s v="Jumbo Drum"/>
    <s v="Hon Deluxe Fabric Upholstered Stacking Chairs, Rounded Back"/>
    <n v="0.55000000000000004"/>
    <s v="United States"/>
    <s v="Central"/>
    <x v="20"/>
    <s v="Dubuque"/>
    <n v="52001"/>
    <x v="4"/>
    <d v="2015-01-06T00:00:00"/>
    <x v="62"/>
    <n v="1"/>
    <n v="248.84"/>
    <n v="90404"/>
    <n v="243.89999999999998"/>
    <x v="1"/>
  </r>
  <r>
    <n v="1793"/>
    <s v="Derek Jernigan"/>
    <x v="0"/>
    <n v="0.04"/>
    <n v="880.98"/>
    <n v="44.55"/>
    <x v="0"/>
    <x v="2"/>
    <x v="0"/>
    <x v="10"/>
    <s v="Jumbo Box"/>
    <s v="Riverside Palais Royal Lawyers Bookcase, Royale Cherry Finish"/>
    <n v="0.62"/>
    <s v="United States"/>
    <s v="Central"/>
    <x v="10"/>
    <s v="Galesburg"/>
    <n v="61401"/>
    <x v="5"/>
    <d v="2015-01-07T00:00:00"/>
    <x v="63"/>
    <n v="8"/>
    <n v="6968.9"/>
    <n v="87853"/>
    <n v="880.94"/>
    <x v="1"/>
  </r>
  <r>
    <n v="2418"/>
    <s v="Kyle Fink"/>
    <x v="0"/>
    <n v="0.03"/>
    <n v="2.1"/>
    <n v="0.7"/>
    <x v="1"/>
    <x v="1"/>
    <x v="2"/>
    <x v="2"/>
    <s v="Wrap Bag"/>
    <s v="Sanford EarthWrite® Recycled Pencils, Medium Soft, #2"/>
    <n v="0.56999999999999995"/>
    <s v="United States"/>
    <s v="South"/>
    <x v="21"/>
    <s v="Petersburg"/>
    <n v="23805"/>
    <x v="5"/>
    <d v="2015-01-07T00:00:00"/>
    <x v="64"/>
    <n v="4"/>
    <n v="8.7200000000000006"/>
    <n v="86750"/>
    <n v="2.0700000000000003"/>
    <x v="0"/>
  </r>
  <r>
    <n v="1782"/>
    <s v="Lawrence Dennis"/>
    <x v="1"/>
    <n v="0.03"/>
    <n v="3.28"/>
    <n v="3.97"/>
    <x v="1"/>
    <x v="2"/>
    <x v="2"/>
    <x v="2"/>
    <s v="Wrap Bag"/>
    <s v="Newell 342"/>
    <n v="0.56000000000000005"/>
    <s v="United States"/>
    <s v="West"/>
    <x v="8"/>
    <s v="San Clemente"/>
    <n v="92672"/>
    <x v="5"/>
    <d v="2015-01-08T00:00:00"/>
    <x v="65"/>
    <n v="7"/>
    <n v="24.57"/>
    <n v="89856"/>
    <n v="3.25"/>
    <x v="2"/>
  </r>
  <r>
    <n v="783"/>
    <s v="Carlos Byrd"/>
    <x v="2"/>
    <n v="0.02"/>
    <n v="100.98"/>
    <n v="35.840000000000003"/>
    <x v="0"/>
    <x v="0"/>
    <x v="0"/>
    <x v="10"/>
    <s v="Jumbo Box"/>
    <s v="Bush Westfield Collection Bookcases, Fully Assembled"/>
    <n v="0.62"/>
    <s v="United States"/>
    <s v="East"/>
    <x v="22"/>
    <s v="Bristol"/>
    <n v="6010"/>
    <x v="5"/>
    <d v="2015-01-06T00:00:00"/>
    <x v="66"/>
    <n v="6"/>
    <n v="614.99"/>
    <n v="90961"/>
    <n v="100.96000000000001"/>
    <x v="3"/>
  </r>
  <r>
    <n v="1828"/>
    <s v="Stacey Lucas"/>
    <x v="2"/>
    <n v="0.05"/>
    <n v="7.1"/>
    <n v="6.05"/>
    <x v="1"/>
    <x v="3"/>
    <x v="2"/>
    <x v="5"/>
    <s v="Small Box"/>
    <s v="Wilson Jones Hanging View Binder, White, 1&quot;"/>
    <n v="0.39"/>
    <s v="United States"/>
    <s v="Central"/>
    <x v="20"/>
    <s v="Cedar Falls"/>
    <n v="50613"/>
    <x v="5"/>
    <d v="2015-01-06T00:00:00"/>
    <x v="67"/>
    <n v="14"/>
    <n v="100.99"/>
    <n v="86960"/>
    <n v="7.05"/>
    <x v="1"/>
  </r>
  <r>
    <n v="1828"/>
    <s v="Stacey Lucas"/>
    <x v="2"/>
    <n v="0.04"/>
    <n v="20.95"/>
    <n v="4"/>
    <x v="1"/>
    <x v="3"/>
    <x v="1"/>
    <x v="1"/>
    <s v="Small Box"/>
    <s v="Fellowes Basic 104-Key Keyboard, Platinum"/>
    <n v="0.6"/>
    <s v="United States"/>
    <s v="Central"/>
    <x v="20"/>
    <s v="Cedar Falls"/>
    <n v="50613"/>
    <x v="5"/>
    <d v="2015-01-11T00:00:00"/>
    <x v="68"/>
    <n v="7"/>
    <n v="142.06"/>
    <n v="86960"/>
    <n v="20.91"/>
    <x v="1"/>
  </r>
  <r>
    <n v="1829"/>
    <s v="Suzanne Cochran"/>
    <x v="2"/>
    <n v="0.05"/>
    <n v="39.06"/>
    <n v="10.55"/>
    <x v="1"/>
    <x v="3"/>
    <x v="2"/>
    <x v="5"/>
    <s v="Small Box"/>
    <s v="Ibico Recycled Linen-Style Covers"/>
    <n v="0.37"/>
    <s v="United States"/>
    <s v="Central"/>
    <x v="20"/>
    <s v="Cedar Rapids"/>
    <n v="52402"/>
    <x v="5"/>
    <d v="2015-01-13T00:00:00"/>
    <x v="69"/>
    <n v="9"/>
    <n v="363.74"/>
    <n v="86960"/>
    <n v="39.010000000000005"/>
    <x v="1"/>
  </r>
  <r>
    <n v="1829"/>
    <s v="Suzanne Cochran"/>
    <x v="2"/>
    <n v="0.04"/>
    <n v="3.52"/>
    <n v="6.83"/>
    <x v="1"/>
    <x v="3"/>
    <x v="2"/>
    <x v="5"/>
    <s v="Small Box"/>
    <s v="Self-Adhesive Ring Binder Labels"/>
    <n v="0.38"/>
    <s v="United States"/>
    <s v="Central"/>
    <x v="20"/>
    <s v="Cedar Rapids"/>
    <n v="52402"/>
    <x v="5"/>
    <d v="2015-01-15T00:00:00"/>
    <x v="70"/>
    <n v="4"/>
    <n v="15.93"/>
    <n v="86960"/>
    <n v="3.48"/>
    <x v="1"/>
  </r>
  <r>
    <n v="1829"/>
    <s v="Suzanne Cochran"/>
    <x v="2"/>
    <n v="0.02"/>
    <n v="15.51"/>
    <n v="17.78"/>
    <x v="1"/>
    <x v="3"/>
    <x v="2"/>
    <x v="6"/>
    <s v="Small Box"/>
    <s v="Tenex File Box, Personal Filing Tote with Lid, Black"/>
    <n v="0.59"/>
    <s v="United States"/>
    <s v="Central"/>
    <x v="20"/>
    <s v="Cedar Rapids"/>
    <n v="52402"/>
    <x v="5"/>
    <d v="2015-01-13T00:00:00"/>
    <x v="71"/>
    <n v="1"/>
    <n v="21.28"/>
    <n v="86960"/>
    <n v="15.49"/>
    <x v="1"/>
  </r>
  <r>
    <n v="2146"/>
    <s v="Courtney Boyd"/>
    <x v="2"/>
    <n v="0.05"/>
    <n v="20.34"/>
    <n v="35"/>
    <x v="1"/>
    <x v="3"/>
    <x v="2"/>
    <x v="6"/>
    <s v="Large Box"/>
    <s v="Tennsco Commercial Shelving"/>
    <n v="0.84"/>
    <s v="United States"/>
    <s v="South"/>
    <x v="21"/>
    <s v="Fairfax"/>
    <n v="20151"/>
    <x v="5"/>
    <d v="2015-01-10T00:00:00"/>
    <x v="72"/>
    <n v="2"/>
    <n v="53.02"/>
    <n v="87071"/>
    <n v="20.29"/>
    <x v="0"/>
  </r>
  <r>
    <n v="211"/>
    <s v="Anna Wood"/>
    <x v="4"/>
    <n v="0.01"/>
    <n v="10.06"/>
    <n v="2.06"/>
    <x v="1"/>
    <x v="1"/>
    <x v="2"/>
    <x v="7"/>
    <s v="Wrap Bag"/>
    <s v="Riverleaf Stik-Withit® Designer Note Cubes®"/>
    <n v="0.39"/>
    <s v="United States"/>
    <s v="East"/>
    <x v="11"/>
    <s v="Utica"/>
    <n v="13501"/>
    <x v="5"/>
    <d v="2015-01-08T00:00:00"/>
    <x v="73"/>
    <n v="2"/>
    <n v="21.2"/>
    <n v="85964"/>
    <n v="10.050000000000001"/>
    <x v="3"/>
  </r>
  <r>
    <n v="211"/>
    <s v="Anna Wood"/>
    <x v="4"/>
    <n v="0"/>
    <n v="65.989999999999995"/>
    <n v="5.92"/>
    <x v="1"/>
    <x v="1"/>
    <x v="1"/>
    <x v="12"/>
    <s v="Small Box"/>
    <s v="252"/>
    <n v="0.55000000000000004"/>
    <s v="United States"/>
    <s v="East"/>
    <x v="11"/>
    <s v="Utica"/>
    <n v="13501"/>
    <x v="5"/>
    <d v="2015-01-08T00:00:00"/>
    <x v="74"/>
    <n v="3"/>
    <n v="173.32"/>
    <n v="85964"/>
    <n v="65.989999999999995"/>
    <x v="3"/>
  </r>
  <r>
    <n v="3347"/>
    <s v="Carrie McIntosh"/>
    <x v="4"/>
    <n v="7.0000000000000007E-2"/>
    <n v="7.68"/>
    <n v="6.16"/>
    <x v="2"/>
    <x v="1"/>
    <x v="2"/>
    <x v="5"/>
    <s v="Small Box"/>
    <s v="GBC VeloBinder Strips"/>
    <n v="0.35"/>
    <s v="United States"/>
    <s v="South"/>
    <x v="12"/>
    <s v="Royal Palm Beach"/>
    <n v="33411"/>
    <x v="5"/>
    <d v="2015-01-08T00:00:00"/>
    <x v="75"/>
    <n v="1"/>
    <n v="22.13"/>
    <n v="89355"/>
    <n v="7.6099999999999994"/>
    <x v="0"/>
  </r>
  <r>
    <n v="3347"/>
    <s v="Carrie McIntosh"/>
    <x v="4"/>
    <n v="0.05"/>
    <n v="6.64"/>
    <n v="4.95"/>
    <x v="2"/>
    <x v="1"/>
    <x v="0"/>
    <x v="11"/>
    <s v="Small Pack"/>
    <s v="G.E. Longer-Life Indoor Recessed Floodlight Bulbs"/>
    <n v="0.37"/>
    <s v="United States"/>
    <s v="South"/>
    <x v="12"/>
    <s v="Royal Palm Beach"/>
    <n v="33411"/>
    <x v="5"/>
    <d v="2015-01-08T00:00:00"/>
    <x v="76"/>
    <n v="5"/>
    <n v="34.17"/>
    <n v="89355"/>
    <n v="6.59"/>
    <x v="0"/>
  </r>
  <r>
    <n v="799"/>
    <s v="Lee McKenna Gregory"/>
    <x v="3"/>
    <n v="0.01"/>
    <n v="150.97999999999999"/>
    <n v="30"/>
    <x v="0"/>
    <x v="1"/>
    <x v="0"/>
    <x v="9"/>
    <s v="Jumbo Drum"/>
    <s v="Novimex Swivel Fabric Task Chair"/>
    <n v="0.74"/>
    <s v="United States"/>
    <s v="South"/>
    <x v="23"/>
    <s v="Hilton Head Island"/>
    <n v="29915"/>
    <x v="5"/>
    <d v="2015-01-08T00:00:00"/>
    <x v="77"/>
    <n v="6"/>
    <n v="958.46"/>
    <n v="89909"/>
    <n v="150.97"/>
    <x v="0"/>
  </r>
  <r>
    <n v="799"/>
    <s v="Lee McKenna Gregory"/>
    <x v="3"/>
    <n v="0.01"/>
    <n v="28.28"/>
    <n v="13.99"/>
    <x v="2"/>
    <x v="1"/>
    <x v="2"/>
    <x v="6"/>
    <s v="Medium Box"/>
    <s v="Eldon Portable Mobile Manager"/>
    <n v="0.57999999999999996"/>
    <s v="United States"/>
    <s v="South"/>
    <x v="23"/>
    <s v="Hilton Head Island"/>
    <n v="29915"/>
    <x v="5"/>
    <d v="2015-01-08T00:00:00"/>
    <x v="78"/>
    <n v="12"/>
    <n v="368.84"/>
    <n v="89909"/>
    <n v="28.27"/>
    <x v="0"/>
  </r>
  <r>
    <n v="799"/>
    <s v="Lee McKenna Gregory"/>
    <x v="3"/>
    <n v="0.03"/>
    <n v="35.99"/>
    <n v="1.1000000000000001"/>
    <x v="1"/>
    <x v="1"/>
    <x v="1"/>
    <x v="12"/>
    <s v="Small Box"/>
    <s v="Accessory35"/>
    <n v="0.55000000000000004"/>
    <s v="United States"/>
    <s v="South"/>
    <x v="23"/>
    <s v="Hilton Head Island"/>
    <n v="29915"/>
    <x v="5"/>
    <d v="2015-01-07T00:00:00"/>
    <x v="79"/>
    <n v="1"/>
    <n v="30.86"/>
    <n v="89909"/>
    <n v="35.96"/>
    <x v="0"/>
  </r>
  <r>
    <n v="1950"/>
    <s v="Leslie Shannon"/>
    <x v="3"/>
    <n v="0.01"/>
    <n v="6.68"/>
    <n v="4.91"/>
    <x v="1"/>
    <x v="0"/>
    <x v="2"/>
    <x v="7"/>
    <s v="Small Box"/>
    <s v="Xerox 1986"/>
    <n v="0.37"/>
    <s v="United States"/>
    <s v="West"/>
    <x v="24"/>
    <s v="Butte"/>
    <n v="59750"/>
    <x v="5"/>
    <d v="2015-01-08T00:00:00"/>
    <x v="80"/>
    <n v="7"/>
    <n v="51.03"/>
    <n v="90414"/>
    <n v="6.67"/>
    <x v="2"/>
  </r>
  <r>
    <n v="2290"/>
    <s v="Glen Robertson"/>
    <x v="3"/>
    <n v="0"/>
    <n v="42.98"/>
    <n v="4.62"/>
    <x v="1"/>
    <x v="2"/>
    <x v="2"/>
    <x v="8"/>
    <s v="Small Box"/>
    <s v="Belkin F9M820V08 8 Outlet Surge"/>
    <n v="0.56000000000000005"/>
    <s v="United States"/>
    <s v="Central"/>
    <x v="7"/>
    <s v="Coon Rapids"/>
    <n v="55433"/>
    <x v="5"/>
    <d v="2015-01-08T00:00:00"/>
    <x v="81"/>
    <n v="12"/>
    <n v="558.41"/>
    <n v="88163"/>
    <n v="42.98"/>
    <x v="1"/>
  </r>
  <r>
    <n v="2290"/>
    <s v="Glen Robertson"/>
    <x v="3"/>
    <n v="0.03"/>
    <n v="21.78"/>
    <n v="5.94"/>
    <x v="1"/>
    <x v="2"/>
    <x v="2"/>
    <x v="8"/>
    <s v="Medium Box"/>
    <s v="Holmes HEPA Air Purifier"/>
    <n v="0.5"/>
    <s v="United States"/>
    <s v="Central"/>
    <x v="7"/>
    <s v="Coon Rapids"/>
    <n v="55433"/>
    <x v="5"/>
    <d v="2015-01-08T00:00:00"/>
    <x v="82"/>
    <n v="13"/>
    <n v="290.22000000000003"/>
    <n v="88163"/>
    <n v="21.75"/>
    <x v="1"/>
  </r>
  <r>
    <n v="3285"/>
    <s v="Ricky Garner"/>
    <x v="3"/>
    <n v="0.06"/>
    <n v="1.7"/>
    <n v="1.99"/>
    <x v="1"/>
    <x v="1"/>
    <x v="1"/>
    <x v="1"/>
    <s v="Small Pack"/>
    <s v="BASF Silver 74 Minute CD-R"/>
    <n v="0.51"/>
    <s v="United States"/>
    <s v="South"/>
    <x v="21"/>
    <s v="Herndon"/>
    <n v="20170"/>
    <x v="5"/>
    <d v="2015-01-07T00:00:00"/>
    <x v="83"/>
    <n v="7"/>
    <n v="12.15"/>
    <n v="90750"/>
    <n v="1.64"/>
    <x v="0"/>
  </r>
  <r>
    <n v="3285"/>
    <s v="Ricky Garner"/>
    <x v="3"/>
    <n v="0.01"/>
    <n v="30.98"/>
    <n v="5.09"/>
    <x v="1"/>
    <x v="1"/>
    <x v="2"/>
    <x v="7"/>
    <s v="Small Box"/>
    <s v="Xerox 19"/>
    <n v="0.4"/>
    <s v="United States"/>
    <s v="South"/>
    <x v="21"/>
    <s v="Herndon"/>
    <n v="20170"/>
    <x v="5"/>
    <d v="2015-01-08T00:00:00"/>
    <x v="84"/>
    <n v="9"/>
    <n v="288.42"/>
    <n v="90750"/>
    <n v="30.97"/>
    <x v="0"/>
  </r>
  <r>
    <n v="619"/>
    <s v="Howard Rogers"/>
    <x v="0"/>
    <n v="0.03"/>
    <n v="14.2"/>
    <n v="5.3"/>
    <x v="1"/>
    <x v="1"/>
    <x v="0"/>
    <x v="11"/>
    <s v="Wrap Bag"/>
    <s v="Coloredge Poster Frame"/>
    <n v="0.46"/>
    <s v="United States"/>
    <s v="Central"/>
    <x v="25"/>
    <s v="Southgate"/>
    <n v="48195"/>
    <x v="6"/>
    <d v="2015-01-08T00:00:00"/>
    <x v="85"/>
    <n v="14"/>
    <n v="205.98"/>
    <n v="88196"/>
    <n v="14.17"/>
    <x v="1"/>
  </r>
  <r>
    <n v="3"/>
    <s v="Bonnie Potter"/>
    <x v="1"/>
    <n v="0.01"/>
    <n v="2.84"/>
    <n v="0.93"/>
    <x v="2"/>
    <x v="3"/>
    <x v="2"/>
    <x v="2"/>
    <s v="Wrap Bag"/>
    <s v="SANFORD Liquid Accent™ Tank-Style Highlighters"/>
    <n v="0.54"/>
    <s v="United States"/>
    <s v="West"/>
    <x v="4"/>
    <s v="Anacortes"/>
    <n v="98221"/>
    <x v="6"/>
    <d v="2015-01-08T00:00:00"/>
    <x v="86"/>
    <n v="4"/>
    <n v="13.01"/>
    <n v="88522"/>
    <n v="2.83"/>
    <x v="2"/>
  </r>
  <r>
    <n v="651"/>
    <s v="Leah Clapp"/>
    <x v="1"/>
    <n v="0.08"/>
    <n v="15.99"/>
    <n v="13.18"/>
    <x v="1"/>
    <x v="1"/>
    <x v="2"/>
    <x v="5"/>
    <s v="Small Box"/>
    <s v="GBC Pre-Punched Binding Paper, Plastic, White, 8-1/2&quot; x 11&quot;"/>
    <n v="0.37"/>
    <s v="United States"/>
    <s v="West"/>
    <x v="26"/>
    <s v="Las Vegas"/>
    <n v="89115"/>
    <x v="6"/>
    <d v="2015-01-08T00:00:00"/>
    <x v="87"/>
    <n v="12"/>
    <n v="192.33"/>
    <n v="91575"/>
    <n v="15.91"/>
    <x v="2"/>
  </r>
  <r>
    <n v="2630"/>
    <s v="Betsy Puckett"/>
    <x v="1"/>
    <n v="7.0000000000000007E-2"/>
    <n v="65.989999999999995"/>
    <n v="5.99"/>
    <x v="1"/>
    <x v="0"/>
    <x v="1"/>
    <x v="12"/>
    <s v="Small Box"/>
    <s v="i1000"/>
    <n v="0.57999999999999996"/>
    <s v="United States"/>
    <s v="Central"/>
    <x v="19"/>
    <s v="Norman"/>
    <n v="73071"/>
    <x v="6"/>
    <d v="2015-01-08T00:00:00"/>
    <x v="88"/>
    <n v="3"/>
    <n v="165.71"/>
    <n v="85915"/>
    <n v="65.92"/>
    <x v="1"/>
  </r>
  <r>
    <n v="1781"/>
    <s v="Jackie Capps"/>
    <x v="2"/>
    <n v="0.03"/>
    <n v="5.08"/>
    <n v="2.0299999999999998"/>
    <x v="1"/>
    <x v="2"/>
    <x v="0"/>
    <x v="11"/>
    <s v="Wrap Bag"/>
    <s v="Master Caster Door Stop, Brown"/>
    <n v="0.51"/>
    <s v="United States"/>
    <s v="West"/>
    <x v="8"/>
    <s v="San Carlos"/>
    <n v="94070"/>
    <x v="6"/>
    <d v="2015-01-12T00:00:00"/>
    <x v="89"/>
    <n v="4"/>
    <n v="21.96"/>
    <n v="89858"/>
    <n v="5.05"/>
    <x v="2"/>
  </r>
  <r>
    <n v="3123"/>
    <s v="Jamie Manning"/>
    <x v="2"/>
    <n v="0.02"/>
    <n v="7.1"/>
    <n v="6.05"/>
    <x v="1"/>
    <x v="2"/>
    <x v="2"/>
    <x v="5"/>
    <s v="Small Box"/>
    <s v="Wilson Jones Hanging View Binder, White, 1&quot;"/>
    <n v="0.39"/>
    <s v="United States"/>
    <s v="Central"/>
    <x v="10"/>
    <s v="Melrose Park"/>
    <n v="60160"/>
    <x v="6"/>
    <d v="2015-01-09T00:00:00"/>
    <x v="90"/>
    <n v="8"/>
    <n v="61.5"/>
    <n v="87287"/>
    <n v="7.08"/>
    <x v="1"/>
  </r>
  <r>
    <n v="3303"/>
    <s v="Carole Creech"/>
    <x v="2"/>
    <n v="0.04"/>
    <n v="33.89"/>
    <n v="5.0999999999999996"/>
    <x v="1"/>
    <x v="2"/>
    <x v="2"/>
    <x v="6"/>
    <s v="Small Box"/>
    <s v="File Shuttle II and Handi-File, Black"/>
    <n v="0.6"/>
    <s v="United States"/>
    <s v="South"/>
    <x v="12"/>
    <s v="Lake Worth"/>
    <n v="33461"/>
    <x v="6"/>
    <d v="2015-01-12T00:00:00"/>
    <x v="91"/>
    <n v="6"/>
    <n v="200.64"/>
    <n v="87795"/>
    <n v="33.85"/>
    <x v="0"/>
  </r>
  <r>
    <n v="1367"/>
    <s v="James Hunter"/>
    <x v="4"/>
    <n v="0.03"/>
    <n v="73.98"/>
    <n v="14.52"/>
    <x v="1"/>
    <x v="1"/>
    <x v="1"/>
    <x v="1"/>
    <s v="Small Box"/>
    <s v="Keytronic French Keyboard"/>
    <n v="0.65"/>
    <s v="United States"/>
    <s v="Central"/>
    <x v="18"/>
    <s v="Lubbock"/>
    <n v="79424"/>
    <x v="6"/>
    <d v="2015-01-10T00:00:00"/>
    <x v="92"/>
    <n v="1"/>
    <n v="79.02"/>
    <n v="90513"/>
    <n v="73.95"/>
    <x v="1"/>
  </r>
  <r>
    <n v="1606"/>
    <s v="Don Rogers"/>
    <x v="4"/>
    <n v="0.05"/>
    <n v="1.98"/>
    <n v="4.7699999999999996"/>
    <x v="1"/>
    <x v="2"/>
    <x v="2"/>
    <x v="5"/>
    <s v="Small Box"/>
    <s v="Avery Reinforcements for Hole-Punch Pages"/>
    <n v="0.4"/>
    <s v="United States"/>
    <s v="East"/>
    <x v="11"/>
    <s v="Franklin Square"/>
    <n v="11010"/>
    <x v="6"/>
    <d v="2015-01-08T00:00:00"/>
    <x v="93"/>
    <n v="1"/>
    <n v="3.53"/>
    <n v="87993"/>
    <n v="1.93"/>
    <x v="3"/>
  </r>
  <r>
    <n v="1606"/>
    <s v="Don Rogers"/>
    <x v="4"/>
    <n v="7.0000000000000007E-2"/>
    <n v="699.99"/>
    <n v="24.49"/>
    <x v="2"/>
    <x v="2"/>
    <x v="1"/>
    <x v="4"/>
    <s v="Large Box"/>
    <s v="Canon PC1060 Personal Laser Copier"/>
    <n v="0.41"/>
    <s v="United States"/>
    <s v="East"/>
    <x v="11"/>
    <s v="Franklin Square"/>
    <n v="11010"/>
    <x v="6"/>
    <d v="2015-01-08T00:00:00"/>
    <x v="94"/>
    <n v="1"/>
    <n v="706.56"/>
    <n v="87993"/>
    <n v="699.92"/>
    <x v="3"/>
  </r>
  <r>
    <n v="1606"/>
    <s v="Don Rogers"/>
    <x v="4"/>
    <n v="7.0000000000000007E-2"/>
    <n v="6783.02"/>
    <n v="24.49"/>
    <x v="1"/>
    <x v="2"/>
    <x v="1"/>
    <x v="3"/>
    <s v="Large Box"/>
    <s v="Polycom ViewStation™ ISDN Videoconferencing Unit"/>
    <n v="0.39"/>
    <s v="United States"/>
    <s v="East"/>
    <x v="11"/>
    <s v="Franklin Square"/>
    <n v="11010"/>
    <x v="6"/>
    <d v="2015-01-08T00:00:00"/>
    <x v="95"/>
    <n v="2"/>
    <n v="13121.07"/>
    <n v="87993"/>
    <n v="6782.9500000000007"/>
    <x v="3"/>
  </r>
  <r>
    <n v="3076"/>
    <s v="Peter Hardy"/>
    <x v="4"/>
    <n v="0"/>
    <n v="137.47999999999999"/>
    <n v="32.18"/>
    <x v="0"/>
    <x v="0"/>
    <x v="0"/>
    <x v="10"/>
    <s v="Jumbo Box"/>
    <s v="O'Sullivan Cherrywood Estates Traditional Barrister Bookcase"/>
    <n v="0.78"/>
    <s v="United States"/>
    <s v="East"/>
    <x v="27"/>
    <s v="Stow"/>
    <n v="44224"/>
    <x v="6"/>
    <d v="2015-01-08T00:00:00"/>
    <x v="96"/>
    <n v="2"/>
    <n v="296.75"/>
    <n v="88241"/>
    <n v="137.47999999999999"/>
    <x v="3"/>
  </r>
  <r>
    <n v="3079"/>
    <s v="Andrew Levine"/>
    <x v="4"/>
    <n v="0"/>
    <n v="137.47999999999999"/>
    <n v="32.18"/>
    <x v="0"/>
    <x v="0"/>
    <x v="0"/>
    <x v="10"/>
    <s v="Jumbo Box"/>
    <s v="O'Sullivan Cherrywood Estates Traditional Barrister Bookcase"/>
    <n v="0.78"/>
    <s v="United States"/>
    <s v="East"/>
    <x v="28"/>
    <s v="Philadelphia"/>
    <n v="19112"/>
    <x v="6"/>
    <d v="2015-01-08T00:00:00"/>
    <x v="96"/>
    <n v="10"/>
    <n v="1483.76"/>
    <n v="12480"/>
    <n v="137.47999999999999"/>
    <x v="3"/>
  </r>
  <r>
    <n v="2868"/>
    <s v="Eugene Clayton"/>
    <x v="1"/>
    <n v="0.03"/>
    <n v="896.99"/>
    <n v="19.989999999999998"/>
    <x v="1"/>
    <x v="3"/>
    <x v="2"/>
    <x v="5"/>
    <s v="Small Box"/>
    <s v="GBC DocuBind TL300 Electric Binding System"/>
    <n v="0.38"/>
    <s v="United States"/>
    <s v="West"/>
    <x v="4"/>
    <s v="Edmonds"/>
    <n v="98026"/>
    <x v="7"/>
    <d v="2015-01-10T00:00:00"/>
    <x v="97"/>
    <n v="6"/>
    <n v="5220.4799999999996"/>
    <n v="85826"/>
    <n v="896.96"/>
    <x v="2"/>
  </r>
  <r>
    <n v="2908"/>
    <s v="Robyn Lyon"/>
    <x v="1"/>
    <n v="7.0000000000000007E-2"/>
    <n v="4.13"/>
    <n v="0.99"/>
    <x v="1"/>
    <x v="2"/>
    <x v="2"/>
    <x v="13"/>
    <s v="Small Box"/>
    <s v="Avery 491"/>
    <n v="0.39"/>
    <s v="United States"/>
    <s v="East"/>
    <x v="27"/>
    <s v="Garfield Heights"/>
    <n v="44125"/>
    <x v="7"/>
    <d v="2015-01-08T00:00:00"/>
    <x v="98"/>
    <n v="4"/>
    <n v="16.07"/>
    <n v="88156"/>
    <n v="4.0599999999999996"/>
    <x v="3"/>
  </r>
  <r>
    <n v="2908"/>
    <s v="Robyn Lyon"/>
    <x v="1"/>
    <n v="0.03"/>
    <n v="22.72"/>
    <n v="8.99"/>
    <x v="1"/>
    <x v="2"/>
    <x v="0"/>
    <x v="11"/>
    <s v="Small Pack"/>
    <s v="Executive Impressions 14&quot; Two-Color Numerals Wall Clock"/>
    <n v="0.44"/>
    <s v="United States"/>
    <s v="East"/>
    <x v="27"/>
    <s v="Garfield Heights"/>
    <n v="44125"/>
    <x v="7"/>
    <d v="2015-01-08T00:00:00"/>
    <x v="99"/>
    <n v="1"/>
    <n v="25.26"/>
    <n v="88156"/>
    <n v="22.689999999999998"/>
    <x v="3"/>
  </r>
  <r>
    <n v="2508"/>
    <s v="Pauline Brooks"/>
    <x v="2"/>
    <n v="0.02"/>
    <n v="5.81"/>
    <n v="8.49"/>
    <x v="1"/>
    <x v="2"/>
    <x v="2"/>
    <x v="5"/>
    <s v="Small Box"/>
    <s v="Fellowes Black Plastic Comb Bindings"/>
    <n v="0.39"/>
    <s v="United States"/>
    <s v="East"/>
    <x v="29"/>
    <s v="Sanford"/>
    <n v="4073"/>
    <x v="7"/>
    <d v="2015-01-12T00:00:00"/>
    <x v="100"/>
    <n v="7"/>
    <n v="42.44"/>
    <n v="87031"/>
    <n v="5.79"/>
    <x v="3"/>
  </r>
  <r>
    <n v="2099"/>
    <s v="Nathan Fox"/>
    <x v="3"/>
    <n v="7.0000000000000007E-2"/>
    <n v="14.56"/>
    <n v="3.5"/>
    <x v="1"/>
    <x v="2"/>
    <x v="2"/>
    <x v="8"/>
    <s v="Small Box"/>
    <s v="Acco 6 Outlet Guardian Premium Surge Suppressor"/>
    <n v="0.57999999999999996"/>
    <s v="United States"/>
    <s v="South"/>
    <x v="23"/>
    <s v="Myrtle Beach"/>
    <n v="29577"/>
    <x v="7"/>
    <d v="2015-01-09T00:00:00"/>
    <x v="101"/>
    <n v="6"/>
    <n v="84.59"/>
    <n v="87888"/>
    <n v="14.49"/>
    <x v="0"/>
  </r>
  <r>
    <n v="806"/>
    <s v="Judy Singer"/>
    <x v="0"/>
    <n v="0.06"/>
    <n v="179.99"/>
    <n v="13.99"/>
    <x v="2"/>
    <x v="0"/>
    <x v="1"/>
    <x v="12"/>
    <s v="Medium Box"/>
    <s v="VTech VT20-2481 2.4GHz Two-Line Phone System w/Answering Machine"/>
    <n v="0.56999999999999995"/>
    <s v="United States"/>
    <s v="South"/>
    <x v="12"/>
    <s v="Miami"/>
    <n v="33132"/>
    <x v="8"/>
    <d v="2015-01-11T00:00:00"/>
    <x v="102"/>
    <n v="54"/>
    <n v="8332.91"/>
    <n v="40547"/>
    <n v="179.93"/>
    <x v="0"/>
  </r>
  <r>
    <n v="1527"/>
    <s v="Neil Parker"/>
    <x v="0"/>
    <n v="0.03"/>
    <n v="30.98"/>
    <n v="8.99"/>
    <x v="2"/>
    <x v="0"/>
    <x v="2"/>
    <x v="2"/>
    <s v="Small Pack"/>
    <s v="Boston School Pro Electric Pencil Sharpener, 1670"/>
    <n v="0.57999999999999996"/>
    <s v="United States"/>
    <s v="South"/>
    <x v="16"/>
    <s v="Decatur"/>
    <n v="35601"/>
    <x v="8"/>
    <d v="2015-01-11T00:00:00"/>
    <x v="103"/>
    <n v="5"/>
    <n v="162.38999999999999"/>
    <n v="86813"/>
    <n v="30.95"/>
    <x v="0"/>
  </r>
  <r>
    <n v="1528"/>
    <s v="Brad Stark"/>
    <x v="0"/>
    <n v="0.01"/>
    <n v="525.98"/>
    <n v="19.989999999999998"/>
    <x v="1"/>
    <x v="0"/>
    <x v="2"/>
    <x v="5"/>
    <s v="Small Box"/>
    <s v="GBC DocuBind 300 Electric Binding Machine"/>
    <n v="0.37"/>
    <s v="United States"/>
    <s v="South"/>
    <x v="9"/>
    <s v="Eden"/>
    <n v="27288"/>
    <x v="8"/>
    <d v="2015-01-11T00:00:00"/>
    <x v="104"/>
    <n v="9"/>
    <n v="4920.8100000000004"/>
    <n v="86813"/>
    <n v="525.97"/>
    <x v="0"/>
  </r>
  <r>
    <n v="3017"/>
    <s v="Melvin Benton"/>
    <x v="0"/>
    <n v="0.01"/>
    <n v="5.58"/>
    <n v="5.3"/>
    <x v="1"/>
    <x v="3"/>
    <x v="2"/>
    <x v="15"/>
    <s v="Small Box"/>
    <s v="Staples Brown Kraft Recycled Clasp Envelopes"/>
    <n v="0.35"/>
    <s v="United States"/>
    <s v="West"/>
    <x v="8"/>
    <s v="Encinitas"/>
    <n v="92024"/>
    <x v="8"/>
    <d v="2015-01-10T00:00:00"/>
    <x v="105"/>
    <n v="1"/>
    <n v="11.16"/>
    <n v="89071"/>
    <n v="5.57"/>
    <x v="2"/>
  </r>
  <r>
    <n v="3017"/>
    <s v="Melvin Benton"/>
    <x v="0"/>
    <n v="0.03"/>
    <n v="3.98"/>
    <n v="0.7"/>
    <x v="1"/>
    <x v="3"/>
    <x v="2"/>
    <x v="2"/>
    <s v="Wrap Bag"/>
    <s v="4009® Highlighters by Sanford"/>
    <n v="0.52"/>
    <s v="United States"/>
    <s v="West"/>
    <x v="8"/>
    <s v="Encinitas"/>
    <n v="92024"/>
    <x v="8"/>
    <d v="2015-01-10T00:00:00"/>
    <x v="106"/>
    <n v="11"/>
    <n v="45.22"/>
    <n v="89071"/>
    <n v="3.95"/>
    <x v="2"/>
  </r>
  <r>
    <n v="833"/>
    <s v="Gerald Love"/>
    <x v="1"/>
    <n v="0"/>
    <n v="11.66"/>
    <n v="8.99"/>
    <x v="2"/>
    <x v="3"/>
    <x v="2"/>
    <x v="2"/>
    <s v="Small Pack"/>
    <s v="Boston 16765 Mini Stand Up Battery Pencil Sharpener"/>
    <n v="0.59"/>
    <s v="United States"/>
    <s v="West"/>
    <x v="8"/>
    <s v="Gilroy"/>
    <n v="95020"/>
    <x v="8"/>
    <d v="2015-01-11T00:00:00"/>
    <x v="107"/>
    <n v="11"/>
    <n v="138.51"/>
    <n v="89770"/>
    <n v="11.66"/>
    <x v="2"/>
  </r>
  <r>
    <n v="358"/>
    <s v="Chris F Brandt"/>
    <x v="2"/>
    <n v="0.04"/>
    <n v="125.99"/>
    <n v="8.99"/>
    <x v="1"/>
    <x v="3"/>
    <x v="1"/>
    <x v="12"/>
    <s v="Small Box"/>
    <s v="M70"/>
    <n v="0.59"/>
    <s v="United States"/>
    <s v="East"/>
    <x v="28"/>
    <s v="King of Prussia"/>
    <n v="19406"/>
    <x v="8"/>
    <d v="2015-01-16T00:00:00"/>
    <x v="108"/>
    <n v="1"/>
    <n v="107.95"/>
    <n v="91130"/>
    <n v="125.94999999999999"/>
    <x v="3"/>
  </r>
  <r>
    <n v="2555"/>
    <s v="Karl Knowles"/>
    <x v="2"/>
    <n v="0.1"/>
    <n v="2.6"/>
    <n v="2.4"/>
    <x v="1"/>
    <x v="2"/>
    <x v="2"/>
    <x v="2"/>
    <s v="Wrap Bag"/>
    <s v="12 Colored Short Pencils"/>
    <n v="0.57999999999999996"/>
    <s v="United States"/>
    <s v="Central"/>
    <x v="30"/>
    <s v="Madison"/>
    <n v="53711"/>
    <x v="8"/>
    <d v="2015-01-14T00:00:00"/>
    <x v="109"/>
    <n v="12"/>
    <n v="30.1"/>
    <n v="86527"/>
    <n v="2.5"/>
    <x v="1"/>
  </r>
  <r>
    <n v="1745"/>
    <s v="Herbert Holden"/>
    <x v="3"/>
    <n v="0.02"/>
    <n v="4.13"/>
    <n v="6.89"/>
    <x v="1"/>
    <x v="2"/>
    <x v="2"/>
    <x v="13"/>
    <s v="Small Box"/>
    <s v="Avery 05222 Permanent Self-Adhesive File Folder Labels for Typewriters, on Rolls, White, 250/Roll"/>
    <n v="0.39"/>
    <s v="United States"/>
    <s v="South"/>
    <x v="5"/>
    <s v="Atlanta"/>
    <n v="30305"/>
    <x v="8"/>
    <d v="2015-01-10T00:00:00"/>
    <x v="110"/>
    <n v="9"/>
    <n v="45.87"/>
    <n v="18561"/>
    <n v="4.1100000000000003"/>
    <x v="0"/>
  </r>
  <r>
    <n v="1749"/>
    <s v="Sherri P Stephens"/>
    <x v="3"/>
    <n v="0.02"/>
    <n v="4.13"/>
    <n v="6.89"/>
    <x v="1"/>
    <x v="2"/>
    <x v="2"/>
    <x v="13"/>
    <s v="Small Box"/>
    <s v="Avery 05222 Permanent Self-Adhesive File Folder Labels for Typewriters, on Rolls, White, 250/Roll"/>
    <n v="0.39"/>
    <s v="United States"/>
    <s v="Central"/>
    <x v="19"/>
    <s v="Lawton"/>
    <n v="73505"/>
    <x v="8"/>
    <d v="2015-01-10T00:00:00"/>
    <x v="111"/>
    <n v="2"/>
    <n v="10.19"/>
    <n v="87243"/>
    <n v="4.1100000000000003"/>
    <x v="1"/>
  </r>
  <r>
    <n v="2164"/>
    <s v="Harry Sellers"/>
    <x v="3"/>
    <n v="0.01"/>
    <n v="5.38"/>
    <n v="7.57"/>
    <x v="1"/>
    <x v="0"/>
    <x v="2"/>
    <x v="5"/>
    <s v="Small Box"/>
    <s v="Acco PRESSTEX® Data Binder with Storage Hooks, Dark Blue, 9 1/2&quot; X 11&quot;"/>
    <n v="0.36"/>
    <s v="United States"/>
    <s v="West"/>
    <x v="8"/>
    <s v="Pasadena"/>
    <n v="91104"/>
    <x v="8"/>
    <d v="2015-01-10T00:00:00"/>
    <x v="112"/>
    <n v="3"/>
    <n v="18.68"/>
    <n v="88794"/>
    <n v="5.37"/>
    <x v="2"/>
  </r>
  <r>
    <n v="2164"/>
    <s v="Harry Sellers"/>
    <x v="3"/>
    <n v="0.05"/>
    <n v="3.28"/>
    <n v="3.97"/>
    <x v="1"/>
    <x v="0"/>
    <x v="2"/>
    <x v="2"/>
    <s v="Wrap Bag"/>
    <s v="Newell 337"/>
    <n v="0.56000000000000005"/>
    <s v="United States"/>
    <s v="West"/>
    <x v="8"/>
    <s v="Pasadena"/>
    <n v="91104"/>
    <x v="8"/>
    <d v="2015-01-09T00:00:00"/>
    <x v="113"/>
    <n v="11"/>
    <n v="36.299999999999997"/>
    <n v="88794"/>
    <n v="3.23"/>
    <x v="2"/>
  </r>
  <r>
    <n v="2165"/>
    <s v="Melanie Knight"/>
    <x v="3"/>
    <n v="0.09"/>
    <n v="2.78"/>
    <n v="0.97"/>
    <x v="1"/>
    <x v="0"/>
    <x v="2"/>
    <x v="2"/>
    <s v="Wrap Bag"/>
    <s v="Newell 339"/>
    <n v="0.59"/>
    <s v="United States"/>
    <s v="East"/>
    <x v="29"/>
    <s v="Augusta"/>
    <n v="4330"/>
    <x v="8"/>
    <d v="2015-01-11T00:00:00"/>
    <x v="114"/>
    <n v="6"/>
    <n v="16.03"/>
    <n v="88794"/>
    <n v="2.69"/>
    <x v="3"/>
  </r>
  <r>
    <n v="3331"/>
    <s v="Elisabeth Shaw"/>
    <x v="3"/>
    <n v="0.02"/>
    <n v="4"/>
    <n v="1.3"/>
    <x v="1"/>
    <x v="3"/>
    <x v="2"/>
    <x v="7"/>
    <s v="Wrap Bag"/>
    <s v="EcoTones® Memo Sheets"/>
    <n v="0.37"/>
    <s v="United States"/>
    <s v="South"/>
    <x v="12"/>
    <s v="Ormond Beach"/>
    <n v="32174"/>
    <x v="8"/>
    <d v="2015-01-09T00:00:00"/>
    <x v="115"/>
    <n v="12"/>
    <n v="50.71"/>
    <n v="86284"/>
    <n v="3.98"/>
    <x v="0"/>
  </r>
  <r>
    <n v="894"/>
    <s v="Gail Rankin Cole"/>
    <x v="0"/>
    <n v="0.01"/>
    <n v="8.34"/>
    <n v="0.96"/>
    <x v="1"/>
    <x v="3"/>
    <x v="0"/>
    <x v="11"/>
    <s v="Wrap Bag"/>
    <s v="Document Clip Frames"/>
    <n v="0.43"/>
    <s v="United States"/>
    <s v="East"/>
    <x v="31"/>
    <s v="Washington"/>
    <n v="20024"/>
    <x v="9"/>
    <d v="2015-01-12T00:00:00"/>
    <x v="116"/>
    <n v="24"/>
    <n v="199.12"/>
    <n v="14596"/>
    <n v="8.33"/>
    <x v="3"/>
  </r>
  <r>
    <n v="894"/>
    <s v="Gail Rankin Cole"/>
    <x v="0"/>
    <n v="0.06"/>
    <n v="3.28"/>
    <n v="3.97"/>
    <x v="1"/>
    <x v="3"/>
    <x v="2"/>
    <x v="2"/>
    <s v="Wrap Bag"/>
    <s v="Newell 337"/>
    <n v="0.56000000000000005"/>
    <s v="United States"/>
    <s v="East"/>
    <x v="31"/>
    <s v="Washington"/>
    <n v="20024"/>
    <x v="9"/>
    <d v="2015-01-11T00:00:00"/>
    <x v="117"/>
    <n v="19"/>
    <n v="63.14"/>
    <n v="14596"/>
    <n v="3.2199999999999998"/>
    <x v="3"/>
  </r>
  <r>
    <n v="896"/>
    <s v="Jennifer Siegel"/>
    <x v="0"/>
    <n v="0.01"/>
    <n v="8.34"/>
    <n v="0.96"/>
    <x v="1"/>
    <x v="3"/>
    <x v="0"/>
    <x v="11"/>
    <s v="Wrap Bag"/>
    <s v="Document Clip Frames"/>
    <n v="0.43"/>
    <s v="United States"/>
    <s v="Central"/>
    <x v="18"/>
    <s v="Denton"/>
    <n v="76201"/>
    <x v="9"/>
    <d v="2015-01-12T00:00:00"/>
    <x v="118"/>
    <n v="6"/>
    <n v="49.78"/>
    <n v="90166"/>
    <n v="8.33"/>
    <x v="1"/>
  </r>
  <r>
    <n v="896"/>
    <s v="Jennifer Siegel"/>
    <x v="0"/>
    <n v="0.06"/>
    <n v="3.28"/>
    <n v="3.97"/>
    <x v="1"/>
    <x v="3"/>
    <x v="2"/>
    <x v="2"/>
    <s v="Wrap Bag"/>
    <s v="Newell 337"/>
    <n v="0.56000000000000005"/>
    <s v="United States"/>
    <s v="Central"/>
    <x v="18"/>
    <s v="Denton"/>
    <n v="76201"/>
    <x v="9"/>
    <d v="2015-01-11T00:00:00"/>
    <x v="119"/>
    <n v="5"/>
    <n v="16.62"/>
    <n v="90166"/>
    <n v="3.2199999999999998"/>
    <x v="1"/>
  </r>
  <r>
    <n v="1976"/>
    <s v="Sherri F Vogel"/>
    <x v="0"/>
    <n v="0.05"/>
    <n v="70.98"/>
    <n v="46.74"/>
    <x v="0"/>
    <x v="1"/>
    <x v="0"/>
    <x v="10"/>
    <s v="Jumbo Box"/>
    <s v="Hon Metal Bookcases, Putty"/>
    <n v="0.56000000000000005"/>
    <s v="United States"/>
    <s v="Central"/>
    <x v="25"/>
    <s v="East Lansing"/>
    <n v="48823"/>
    <x v="9"/>
    <d v="2015-01-11T00:00:00"/>
    <x v="120"/>
    <n v="8"/>
    <n v="551.51"/>
    <n v="89039"/>
    <n v="70.930000000000007"/>
    <x v="1"/>
  </r>
  <r>
    <n v="1976"/>
    <s v="Sherri F Vogel"/>
    <x v="0"/>
    <n v="0.05"/>
    <n v="11.55"/>
    <n v="2.36"/>
    <x v="1"/>
    <x v="1"/>
    <x v="2"/>
    <x v="2"/>
    <s v="Wrap Bag"/>
    <s v="Newell 309"/>
    <n v="0.55000000000000004"/>
    <s v="United States"/>
    <s v="Central"/>
    <x v="25"/>
    <s v="East Lansing"/>
    <n v="48823"/>
    <x v="9"/>
    <d v="2015-01-12T00:00:00"/>
    <x v="121"/>
    <n v="12"/>
    <n v="142.79"/>
    <n v="89039"/>
    <n v="11.5"/>
    <x v="1"/>
  </r>
  <r>
    <n v="2418"/>
    <s v="Kyle Fink"/>
    <x v="1"/>
    <n v="0.1"/>
    <n v="599.99"/>
    <n v="24.49"/>
    <x v="1"/>
    <x v="1"/>
    <x v="1"/>
    <x v="4"/>
    <s v="Large Box"/>
    <s v="Canon PC1080F Personal Copier"/>
    <n v="0.5"/>
    <s v="United States"/>
    <s v="South"/>
    <x v="21"/>
    <s v="Petersburg"/>
    <n v="23805"/>
    <x v="9"/>
    <d v="2015-01-11T00:00:00"/>
    <x v="122"/>
    <n v="11"/>
    <n v="6355.69"/>
    <n v="86753"/>
    <n v="599.89"/>
    <x v="0"/>
  </r>
  <r>
    <n v="2418"/>
    <s v="Kyle Fink"/>
    <x v="1"/>
    <n v="0.06"/>
    <n v="2.78"/>
    <n v="1.25"/>
    <x v="1"/>
    <x v="1"/>
    <x v="2"/>
    <x v="2"/>
    <s v="Wrap Bag"/>
    <s v="Newell 318"/>
    <n v="0.59"/>
    <s v="United States"/>
    <s v="South"/>
    <x v="21"/>
    <s v="Petersburg"/>
    <n v="23805"/>
    <x v="9"/>
    <d v="2015-01-12T00:00:00"/>
    <x v="123"/>
    <n v="10"/>
    <n v="28.09"/>
    <n v="86753"/>
    <n v="2.7199999999999998"/>
    <x v="0"/>
  </r>
  <r>
    <n v="2132"/>
    <s v="Philip Hawkins"/>
    <x v="2"/>
    <n v="0.05"/>
    <n v="30.42"/>
    <n v="8.65"/>
    <x v="2"/>
    <x v="2"/>
    <x v="1"/>
    <x v="1"/>
    <s v="Small Box"/>
    <s v="Fellowes Internet Keyboard, Platinum"/>
    <n v="0.74"/>
    <s v="United States"/>
    <s v="Central"/>
    <x v="6"/>
    <s v="Hazelwood"/>
    <n v="63042"/>
    <x v="9"/>
    <d v="2015-01-14T00:00:00"/>
    <x v="124"/>
    <n v="11"/>
    <n v="334.44"/>
    <n v="90078"/>
    <n v="30.37"/>
    <x v="1"/>
  </r>
  <r>
    <n v="2346"/>
    <s v="Sylvia Kumar"/>
    <x v="2"/>
    <n v="0.03"/>
    <n v="297.64"/>
    <n v="14.7"/>
    <x v="0"/>
    <x v="3"/>
    <x v="1"/>
    <x v="3"/>
    <s v="Jumbo Drum"/>
    <s v="Panasonic KX-P3200 Dot Matrix Printer"/>
    <n v="0.56999999999999995"/>
    <s v="United States"/>
    <s v="South"/>
    <x v="32"/>
    <s v="Pleasure Ridge Park"/>
    <n v="40258"/>
    <x v="9"/>
    <d v="2015-01-15T00:00:00"/>
    <x v="125"/>
    <n v="12"/>
    <n v="3707.05"/>
    <n v="89503"/>
    <n v="297.61"/>
    <x v="0"/>
  </r>
  <r>
    <n v="2797"/>
    <s v="Cameron Kendall"/>
    <x v="4"/>
    <n v="0"/>
    <n v="5.0199999999999996"/>
    <n v="5.14"/>
    <x v="1"/>
    <x v="1"/>
    <x v="1"/>
    <x v="1"/>
    <s v="Small Pack"/>
    <s v="Imation 3.5, DISKETTE 44766 HGHLD3.52HD/FM, 10/Pack"/>
    <n v="0.79"/>
    <s v="United States"/>
    <s v="East"/>
    <x v="28"/>
    <s v="Pittsburgh"/>
    <n v="15122"/>
    <x v="9"/>
    <d v="2015-01-11T00:00:00"/>
    <x v="126"/>
    <n v="8"/>
    <n v="43.94"/>
    <n v="87552"/>
    <n v="5.0199999999999996"/>
    <x v="3"/>
  </r>
  <r>
    <n v="194"/>
    <s v="Tammy Goldman"/>
    <x v="3"/>
    <n v="0.02"/>
    <n v="6.48"/>
    <n v="9.17"/>
    <x v="1"/>
    <x v="3"/>
    <x v="2"/>
    <x v="7"/>
    <s v="Small Box"/>
    <s v="Xerox 1996"/>
    <n v="0.37"/>
    <s v="United States"/>
    <s v="West"/>
    <x v="15"/>
    <s v="Lehi"/>
    <n v="84043"/>
    <x v="9"/>
    <d v="2015-01-11T00:00:00"/>
    <x v="127"/>
    <n v="4"/>
    <n v="28.2"/>
    <n v="90431"/>
    <n v="6.4600000000000009"/>
    <x v="2"/>
  </r>
  <r>
    <n v="947"/>
    <s v="Dorothy Buchanan"/>
    <x v="0"/>
    <n v="0.08"/>
    <n v="14.2"/>
    <n v="5.3"/>
    <x v="2"/>
    <x v="2"/>
    <x v="0"/>
    <x v="11"/>
    <s v="Wrap Bag"/>
    <s v="Coloredge Poster Frame"/>
    <n v="0.46"/>
    <s v="United States"/>
    <s v="East"/>
    <x v="33"/>
    <s v="Bayonne"/>
    <n v="7002"/>
    <x v="10"/>
    <d v="2015-01-13T00:00:00"/>
    <x v="128"/>
    <n v="5"/>
    <n v="72.11"/>
    <n v="86565"/>
    <n v="14.12"/>
    <x v="3"/>
  </r>
  <r>
    <n v="166"/>
    <s v="Vicki Hauser"/>
    <x v="2"/>
    <n v="0.08"/>
    <n v="399.98"/>
    <n v="12.06"/>
    <x v="0"/>
    <x v="1"/>
    <x v="1"/>
    <x v="3"/>
    <s v="Jumbo Box"/>
    <s v="Okidata ML320 Series Turbo Dot Matrix Printers"/>
    <n v="0.56000000000000005"/>
    <s v="United States"/>
    <s v="South"/>
    <x v="34"/>
    <s v="Lebanon"/>
    <n v="37087"/>
    <x v="10"/>
    <d v="2015-01-18T00:00:00"/>
    <x v="129"/>
    <n v="5"/>
    <n v="1839.91"/>
    <n v="89426"/>
    <n v="399.90000000000003"/>
    <x v="0"/>
  </r>
  <r>
    <n v="466"/>
    <s v="Marc Nash"/>
    <x v="3"/>
    <n v="0.08"/>
    <n v="297.64"/>
    <n v="14.7"/>
    <x v="0"/>
    <x v="0"/>
    <x v="1"/>
    <x v="3"/>
    <s v="Jumbo Drum"/>
    <s v="Panasonic KX-P3200 Dot Matrix Printer"/>
    <n v="0.56999999999999995"/>
    <s v="United States"/>
    <s v="East"/>
    <x v="35"/>
    <s v="Bellingham"/>
    <n v="2019"/>
    <x v="10"/>
    <d v="2015-01-11T00:00:00"/>
    <x v="130"/>
    <n v="5"/>
    <n v="1132.8399999999999"/>
    <n v="88060"/>
    <n v="297.56"/>
    <x v="3"/>
  </r>
  <r>
    <n v="467"/>
    <s v="Maria Thomas"/>
    <x v="3"/>
    <n v="0.02"/>
    <n v="12.99"/>
    <n v="14.37"/>
    <x v="1"/>
    <x v="0"/>
    <x v="0"/>
    <x v="11"/>
    <s v="Large Box"/>
    <s v="Tensor &quot;Hersey Kiss&quot; Styled Floor Lamp"/>
    <n v="0.73"/>
    <s v="United States"/>
    <s v="East"/>
    <x v="35"/>
    <s v="Beverly"/>
    <n v="1915"/>
    <x v="10"/>
    <d v="2015-01-12T00:00:00"/>
    <x v="131"/>
    <n v="11"/>
    <n v="143.63"/>
    <n v="88060"/>
    <n v="12.97"/>
    <x v="3"/>
  </r>
  <r>
    <n v="468"/>
    <s v="Craig Bennett"/>
    <x v="3"/>
    <n v="0.06"/>
    <n v="14.42"/>
    <n v="6.75"/>
    <x v="1"/>
    <x v="0"/>
    <x v="2"/>
    <x v="8"/>
    <s v="Medium Box"/>
    <s v="Holmes Odor Grabber"/>
    <n v="0.52"/>
    <s v="United States"/>
    <s v="East"/>
    <x v="35"/>
    <s v="Hanson"/>
    <n v="2341"/>
    <x v="10"/>
    <d v="2015-01-12T00:00:00"/>
    <x v="132"/>
    <n v="5"/>
    <n v="73.040000000000006"/>
    <n v="88060"/>
    <n v="14.36"/>
    <x v="3"/>
  </r>
  <r>
    <n v="469"/>
    <s v="Marion Bowling"/>
    <x v="3"/>
    <n v="0.05"/>
    <n v="4.1399999999999997"/>
    <n v="6.6"/>
    <x v="2"/>
    <x v="0"/>
    <x v="0"/>
    <x v="11"/>
    <s v="Small Box"/>
    <s v="Eldon Image Series Black Desk Accessories"/>
    <n v="0.49"/>
    <s v="United States"/>
    <s v="East"/>
    <x v="33"/>
    <s v="Hawthorne"/>
    <n v="7506"/>
    <x v="10"/>
    <d v="2015-01-13T00:00:00"/>
    <x v="133"/>
    <n v="7"/>
    <n v="33.35"/>
    <n v="88060"/>
    <n v="4.09"/>
    <x v="3"/>
  </r>
  <r>
    <n v="470"/>
    <s v="Tony Doyle"/>
    <x v="3"/>
    <n v="0.03"/>
    <n v="11.34"/>
    <n v="5.01"/>
    <x v="1"/>
    <x v="0"/>
    <x v="2"/>
    <x v="7"/>
    <s v="Small Box"/>
    <s v="Xerox 188"/>
    <n v="0.36"/>
    <s v="United States"/>
    <s v="East"/>
    <x v="33"/>
    <s v="Trenton"/>
    <n v="8601"/>
    <x v="10"/>
    <d v="2015-01-11T00:00:00"/>
    <x v="134"/>
    <n v="5"/>
    <n v="60.24"/>
    <n v="88060"/>
    <n v="11.31"/>
    <x v="3"/>
  </r>
  <r>
    <n v="2776"/>
    <s v="April Henson"/>
    <x v="0"/>
    <n v="0.03"/>
    <n v="350.98"/>
    <n v="30"/>
    <x v="0"/>
    <x v="1"/>
    <x v="0"/>
    <x v="9"/>
    <s v="Jumbo Drum"/>
    <s v="Office Star - Professional Matrix Back Chair with 2-to-1 Synchro Tilt and Mesh Fabric Seat"/>
    <n v="0.61"/>
    <s v="United States"/>
    <s v="East"/>
    <x v="36"/>
    <s v="Gaithersburg"/>
    <n v="20877"/>
    <x v="11"/>
    <d v="2015-01-15T00:00:00"/>
    <x v="135"/>
    <n v="11"/>
    <n v="3902.09"/>
    <n v="91228"/>
    <n v="350.95000000000005"/>
    <x v="3"/>
  </r>
  <r>
    <n v="2776"/>
    <s v="April Henson"/>
    <x v="0"/>
    <n v="0.04"/>
    <n v="1.68"/>
    <n v="1"/>
    <x v="1"/>
    <x v="1"/>
    <x v="2"/>
    <x v="2"/>
    <s v="Wrap Bag"/>
    <s v="Prang Dustless Chalk Sticks"/>
    <n v="0.35"/>
    <s v="United States"/>
    <s v="East"/>
    <x v="36"/>
    <s v="Gaithersburg"/>
    <n v="20877"/>
    <x v="11"/>
    <d v="2015-01-14T00:00:00"/>
    <x v="136"/>
    <n v="8"/>
    <n v="14.18"/>
    <n v="91228"/>
    <n v="1.64"/>
    <x v="3"/>
  </r>
  <r>
    <n v="120"/>
    <s v="Helen H Murphy"/>
    <x v="1"/>
    <n v="0.05"/>
    <n v="6.3"/>
    <n v="0.5"/>
    <x v="1"/>
    <x v="3"/>
    <x v="2"/>
    <x v="13"/>
    <s v="Small Box"/>
    <s v="Avery 51"/>
    <n v="0.39"/>
    <s v="United States"/>
    <s v="West"/>
    <x v="15"/>
    <s v="Layton"/>
    <n v="84041"/>
    <x v="11"/>
    <d v="2015-01-13T00:00:00"/>
    <x v="137"/>
    <n v="10"/>
    <n v="59.85"/>
    <n v="86520"/>
    <n v="6.25"/>
    <x v="2"/>
  </r>
  <r>
    <n v="120"/>
    <s v="Helen H Murphy"/>
    <x v="1"/>
    <n v="0.09"/>
    <n v="205.99"/>
    <n v="3"/>
    <x v="2"/>
    <x v="3"/>
    <x v="1"/>
    <x v="12"/>
    <s v="Small Box"/>
    <s v="6185"/>
    <n v="0.57999999999999996"/>
    <s v="United States"/>
    <s v="West"/>
    <x v="15"/>
    <s v="Layton"/>
    <n v="84041"/>
    <x v="11"/>
    <d v="2015-01-14T00:00:00"/>
    <x v="138"/>
    <n v="10"/>
    <n v="1708.73"/>
    <n v="86520"/>
    <n v="205.9"/>
    <x v="2"/>
  </r>
  <r>
    <n v="898"/>
    <s v="Harriet Hodges"/>
    <x v="1"/>
    <n v="0.04"/>
    <n v="90.97"/>
    <n v="28"/>
    <x v="0"/>
    <x v="0"/>
    <x v="1"/>
    <x v="3"/>
    <s v="Jumbo Drum"/>
    <s v="Lexmark Z55se Color Inkjet Printer"/>
    <n v="0.38"/>
    <s v="United States"/>
    <s v="East"/>
    <x v="11"/>
    <s v="New York City"/>
    <n v="10039"/>
    <x v="11"/>
    <d v="2015-01-13T00:00:00"/>
    <x v="139"/>
    <n v="6"/>
    <n v="573.30999999999995"/>
    <n v="33635"/>
    <n v="90.929999999999993"/>
    <x v="3"/>
  </r>
  <r>
    <n v="898"/>
    <s v="Harriet Hodges"/>
    <x v="1"/>
    <n v="7.0000000000000007E-2"/>
    <n v="20.34"/>
    <n v="35"/>
    <x v="1"/>
    <x v="0"/>
    <x v="2"/>
    <x v="6"/>
    <s v="Large Box"/>
    <s v="Tennsco Commercial Shelving"/>
    <n v="0.84"/>
    <s v="United States"/>
    <s v="East"/>
    <x v="11"/>
    <s v="New York City"/>
    <n v="10039"/>
    <x v="11"/>
    <d v="2015-01-13T00:00:00"/>
    <x v="140"/>
    <n v="5"/>
    <n v="140.22999999999999"/>
    <n v="33635"/>
    <n v="20.27"/>
    <x v="3"/>
  </r>
  <r>
    <n v="899"/>
    <s v="Jordan Berry"/>
    <x v="1"/>
    <n v="0.04"/>
    <n v="90.97"/>
    <n v="28"/>
    <x v="0"/>
    <x v="0"/>
    <x v="1"/>
    <x v="3"/>
    <s v="Jumbo Drum"/>
    <s v="Lexmark Z55se Color Inkjet Printer"/>
    <n v="0.38"/>
    <s v="United States"/>
    <s v="East"/>
    <x v="28"/>
    <s v="Altoona"/>
    <n v="16602"/>
    <x v="11"/>
    <d v="2015-01-13T00:00:00"/>
    <x v="139"/>
    <n v="2"/>
    <n v="191.1"/>
    <n v="86263"/>
    <n v="90.929999999999993"/>
    <x v="3"/>
  </r>
  <r>
    <n v="899"/>
    <s v="Jordan Berry"/>
    <x v="1"/>
    <n v="7.0000000000000007E-2"/>
    <n v="20.34"/>
    <n v="35"/>
    <x v="1"/>
    <x v="0"/>
    <x v="2"/>
    <x v="6"/>
    <s v="Large Box"/>
    <s v="Tennsco Commercial Shelving"/>
    <n v="0.84"/>
    <s v="United States"/>
    <s v="East"/>
    <x v="28"/>
    <s v="Altoona"/>
    <n v="16602"/>
    <x v="11"/>
    <d v="2015-01-13T00:00:00"/>
    <x v="140"/>
    <n v="1"/>
    <n v="28.05"/>
    <n v="86263"/>
    <n v="20.27"/>
    <x v="3"/>
  </r>
  <r>
    <n v="1636"/>
    <s v="Sidney Greenberg"/>
    <x v="1"/>
    <n v="0.04"/>
    <n v="136.97999999999999"/>
    <n v="24.49"/>
    <x v="2"/>
    <x v="2"/>
    <x v="0"/>
    <x v="11"/>
    <s v="Large Box"/>
    <s v="3M Polarizing Task Lamp with Clamp Arm, Light Gray"/>
    <n v="0.59"/>
    <s v="United States"/>
    <s v="West"/>
    <x v="8"/>
    <s v="Salinas"/>
    <n v="93905"/>
    <x v="11"/>
    <d v="2015-01-14T00:00:00"/>
    <x v="141"/>
    <n v="12"/>
    <n v="1634.13"/>
    <n v="89706"/>
    <n v="136.94"/>
    <x v="2"/>
  </r>
  <r>
    <n v="823"/>
    <s v="Christian Albright"/>
    <x v="2"/>
    <n v="0.04"/>
    <n v="6.24"/>
    <n v="5.22"/>
    <x v="1"/>
    <x v="0"/>
    <x v="0"/>
    <x v="11"/>
    <s v="Small Box"/>
    <s v="Eldon Expressions Mahogany Wood Desk Collection"/>
    <n v="0.6"/>
    <s v="United States"/>
    <s v="South"/>
    <x v="34"/>
    <s v="Smyrna"/>
    <n v="37167"/>
    <x v="11"/>
    <d v="2015-01-17T00:00:00"/>
    <x v="142"/>
    <n v="13"/>
    <n v="80.23"/>
    <n v="89257"/>
    <n v="6.2"/>
    <x v="0"/>
  </r>
  <r>
    <n v="824"/>
    <s v="Joann Moser"/>
    <x v="2"/>
    <n v="0.09"/>
    <n v="260.98"/>
    <n v="41.91"/>
    <x v="0"/>
    <x v="0"/>
    <x v="0"/>
    <x v="10"/>
    <s v="Jumbo Box"/>
    <s v="Atlantic Metals Mobile 3-Shelf Bookcases, Custom Colors"/>
    <n v="0.59"/>
    <s v="United States"/>
    <s v="South"/>
    <x v="34"/>
    <s v="Spring Hill"/>
    <n v="37174"/>
    <x v="11"/>
    <d v="2015-01-19T00:00:00"/>
    <x v="143"/>
    <n v="8"/>
    <n v="2044.9"/>
    <n v="89257"/>
    <n v="260.89000000000004"/>
    <x v="0"/>
  </r>
  <r>
    <n v="1424"/>
    <s v="Robyn Zhou"/>
    <x v="2"/>
    <n v="0.05"/>
    <n v="350.99"/>
    <n v="39"/>
    <x v="0"/>
    <x v="2"/>
    <x v="0"/>
    <x v="9"/>
    <s v="Jumbo Drum"/>
    <s v="Global Leather Executive Chair"/>
    <n v="0.55000000000000004"/>
    <s v="United States"/>
    <s v="West"/>
    <x v="3"/>
    <s v="Englewood"/>
    <n v="80112"/>
    <x v="11"/>
    <d v="2015-01-14T00:00:00"/>
    <x v="144"/>
    <n v="3"/>
    <n v="1020.08"/>
    <n v="89448"/>
    <n v="350.94"/>
    <x v="2"/>
  </r>
  <r>
    <n v="1424"/>
    <s v="Robyn Zhou"/>
    <x v="2"/>
    <n v="0"/>
    <n v="8.74"/>
    <n v="1.39"/>
    <x v="1"/>
    <x v="2"/>
    <x v="2"/>
    <x v="15"/>
    <s v="Small Box"/>
    <s v="#10- 4 1/8&quot; x 9 1/2&quot; Recycled Envelopes"/>
    <n v="0.38"/>
    <s v="United States"/>
    <s v="West"/>
    <x v="3"/>
    <s v="Englewood"/>
    <n v="80112"/>
    <x v="11"/>
    <d v="2015-01-16T00:00:00"/>
    <x v="145"/>
    <n v="7"/>
    <n v="65.2"/>
    <n v="89448"/>
    <n v="8.74"/>
    <x v="2"/>
  </r>
  <r>
    <n v="1424"/>
    <s v="Robyn Zhou"/>
    <x v="2"/>
    <n v="0.02"/>
    <n v="1.98"/>
    <n v="0.7"/>
    <x v="1"/>
    <x v="2"/>
    <x v="2"/>
    <x v="14"/>
    <s v="Wrap Bag"/>
    <s v="Brites Rubber Bands, 1 1/2 oz. Box"/>
    <n v="0.83"/>
    <s v="United States"/>
    <s v="West"/>
    <x v="3"/>
    <s v="Englewood"/>
    <n v="80112"/>
    <x v="11"/>
    <d v="2015-01-16T00:00:00"/>
    <x v="146"/>
    <n v="11"/>
    <n v="22.59"/>
    <n v="89448"/>
    <n v="1.96"/>
    <x v="2"/>
  </r>
  <r>
    <n v="2715"/>
    <s v="Becky Farmer"/>
    <x v="2"/>
    <n v="0.01"/>
    <n v="29.89"/>
    <n v="1.99"/>
    <x v="1"/>
    <x v="3"/>
    <x v="1"/>
    <x v="1"/>
    <s v="Small Pack"/>
    <s v="Verbatim DVD-RAM, 5.2GB, Rewritable, Type 1, DS"/>
    <n v="0.5"/>
    <s v="United States"/>
    <s v="Central"/>
    <x v="25"/>
    <s v="Lansing"/>
    <n v="48911"/>
    <x v="11"/>
    <d v="2015-01-16T00:00:00"/>
    <x v="147"/>
    <n v="1"/>
    <n v="31.96"/>
    <n v="88702"/>
    <n v="29.88"/>
    <x v="1"/>
  </r>
  <r>
    <n v="2069"/>
    <s v="Elsie Boykin"/>
    <x v="4"/>
    <n v="0.1"/>
    <n v="40.98"/>
    <n v="6.5"/>
    <x v="1"/>
    <x v="1"/>
    <x v="1"/>
    <x v="1"/>
    <s v="Small Box"/>
    <s v="Targus USB Numeric Keypad"/>
    <n v="0.74"/>
    <s v="United States"/>
    <s v="South"/>
    <x v="32"/>
    <s v="Fort Thomas"/>
    <n v="41075"/>
    <x v="11"/>
    <d v="2015-01-14T00:00:00"/>
    <x v="148"/>
    <n v="3"/>
    <n v="120.34"/>
    <n v="88554"/>
    <n v="40.879999999999995"/>
    <x v="0"/>
  </r>
  <r>
    <n v="750"/>
    <s v="Jordan Wilkinson"/>
    <x v="3"/>
    <n v="0.09"/>
    <n v="27.75"/>
    <n v="19.989999999999998"/>
    <x v="1"/>
    <x v="3"/>
    <x v="2"/>
    <x v="6"/>
    <s v="Small Box"/>
    <s v="Fellowes Super Stor/Drawer®"/>
    <n v="0.67"/>
    <s v="United States"/>
    <s v="South"/>
    <x v="32"/>
    <s v="Florence"/>
    <n v="41042"/>
    <x v="11"/>
    <d v="2015-01-13T00:00:00"/>
    <x v="149"/>
    <n v="10"/>
    <n v="257.52"/>
    <n v="91200"/>
    <n v="27.66"/>
    <x v="0"/>
  </r>
  <r>
    <n v="2489"/>
    <s v="Craig Liu"/>
    <x v="3"/>
    <n v="7.0000000000000007E-2"/>
    <n v="65.989999999999995"/>
    <n v="8.8000000000000007"/>
    <x v="1"/>
    <x v="2"/>
    <x v="1"/>
    <x v="12"/>
    <s v="Small Box"/>
    <s v="6120"/>
    <n v="0.57999999999999996"/>
    <s v="United States"/>
    <s v="West"/>
    <x v="8"/>
    <s v="Concord"/>
    <n v="94521"/>
    <x v="11"/>
    <d v="2015-01-12T00:00:00"/>
    <x v="150"/>
    <n v="9"/>
    <n v="471.66"/>
    <n v="86886"/>
    <n v="65.92"/>
    <x v="2"/>
  </r>
  <r>
    <n v="2490"/>
    <s v="Pauline Finch"/>
    <x v="3"/>
    <n v="0"/>
    <n v="10.01"/>
    <n v="1.99"/>
    <x v="2"/>
    <x v="2"/>
    <x v="1"/>
    <x v="1"/>
    <s v="Small Pack"/>
    <s v="TDK 4.7GB DVD-R"/>
    <n v="0.41"/>
    <s v="United States"/>
    <s v="West"/>
    <x v="8"/>
    <s v="Costa Mesa"/>
    <n v="92627"/>
    <x v="11"/>
    <d v="2015-01-14T00:00:00"/>
    <x v="151"/>
    <n v="11"/>
    <n v="119.86"/>
    <n v="86886"/>
    <n v="10.01"/>
    <x v="2"/>
  </r>
  <r>
    <n v="2491"/>
    <s v="Sean N Boyer"/>
    <x v="3"/>
    <n v="7.0000000000000007E-2"/>
    <n v="65.989999999999995"/>
    <n v="8.8000000000000007"/>
    <x v="1"/>
    <x v="2"/>
    <x v="1"/>
    <x v="12"/>
    <s v="Small Box"/>
    <s v="6120"/>
    <n v="0.57999999999999996"/>
    <s v="United States"/>
    <s v="West"/>
    <x v="8"/>
    <s v="Los Angeles"/>
    <n v="90045"/>
    <x v="11"/>
    <d v="2015-01-12T00:00:00"/>
    <x v="150"/>
    <n v="37"/>
    <n v="1939.03"/>
    <n v="23877"/>
    <n v="65.92"/>
    <x v="2"/>
  </r>
  <r>
    <n v="2491"/>
    <s v="Sean N Boyer"/>
    <x v="3"/>
    <n v="0"/>
    <n v="10.01"/>
    <n v="1.99"/>
    <x v="2"/>
    <x v="2"/>
    <x v="1"/>
    <x v="1"/>
    <s v="Small Pack"/>
    <s v="TDK 4.7GB DVD-R"/>
    <n v="0.41"/>
    <s v="United States"/>
    <s v="West"/>
    <x v="8"/>
    <s v="Los Angeles"/>
    <n v="90045"/>
    <x v="11"/>
    <d v="2015-01-14T00:00:00"/>
    <x v="152"/>
    <n v="42"/>
    <n v="457.63"/>
    <n v="23877"/>
    <n v="10.01"/>
    <x v="2"/>
  </r>
  <r>
    <n v="2338"/>
    <s v="Lynn Hines"/>
    <x v="0"/>
    <n v="0.06"/>
    <n v="2.08"/>
    <n v="5.33"/>
    <x v="1"/>
    <x v="2"/>
    <x v="0"/>
    <x v="11"/>
    <s v="Small Box"/>
    <s v="Eldon® Wave Desk Accessories"/>
    <n v="0.43"/>
    <s v="United States"/>
    <s v="East"/>
    <x v="36"/>
    <s v="College Park"/>
    <n v="20740"/>
    <x v="12"/>
    <d v="2015-01-13T00:00:00"/>
    <x v="153"/>
    <n v="4"/>
    <n v="9.23"/>
    <n v="91480"/>
    <n v="2.02"/>
    <x v="3"/>
  </r>
  <r>
    <n v="510"/>
    <s v="Gregory Rao"/>
    <x v="2"/>
    <n v="0.02"/>
    <n v="48.04"/>
    <n v="5.09"/>
    <x v="1"/>
    <x v="3"/>
    <x v="2"/>
    <x v="7"/>
    <s v="Small Box"/>
    <s v="Xerox 1910"/>
    <n v="0.37"/>
    <s v="United States"/>
    <s v="West"/>
    <x v="8"/>
    <s v="Manteca"/>
    <n v="95336"/>
    <x v="12"/>
    <d v="2015-01-13T00:00:00"/>
    <x v="154"/>
    <n v="3"/>
    <n v="152.54"/>
    <n v="90058"/>
    <n v="48.019999999999996"/>
    <x v="2"/>
  </r>
  <r>
    <n v="570"/>
    <s v="Katharine Bass"/>
    <x v="2"/>
    <n v="0.06"/>
    <n v="7.99"/>
    <n v="5.03"/>
    <x v="1"/>
    <x v="1"/>
    <x v="1"/>
    <x v="12"/>
    <s v="Medium Box"/>
    <s v="Bell Sonecor JB700 Caller ID"/>
    <n v="0.6"/>
    <s v="United States"/>
    <s v="West"/>
    <x v="26"/>
    <s v="Henderson"/>
    <n v="89015"/>
    <x v="12"/>
    <d v="2015-01-13T00:00:00"/>
    <x v="155"/>
    <n v="10"/>
    <n v="65.739999999999995"/>
    <n v="88881"/>
    <n v="7.9300000000000006"/>
    <x v="2"/>
  </r>
  <r>
    <n v="576"/>
    <s v="Gordon Lyon"/>
    <x v="2"/>
    <n v="0.06"/>
    <n v="4.4800000000000004"/>
    <n v="49"/>
    <x v="1"/>
    <x v="3"/>
    <x v="2"/>
    <x v="8"/>
    <s v="Large Box"/>
    <s v="Hoover Portapower™ Portable Vacuum"/>
    <n v="0.6"/>
    <s v="United States"/>
    <s v="West"/>
    <x v="8"/>
    <s v="Pomona"/>
    <n v="91767"/>
    <x v="12"/>
    <d v="2015-01-17T00:00:00"/>
    <x v="156"/>
    <n v="4"/>
    <n v="32.6"/>
    <n v="88645"/>
    <n v="4.4200000000000008"/>
    <x v="2"/>
  </r>
  <r>
    <n v="2369"/>
    <s v="Mike G Hartman"/>
    <x v="2"/>
    <n v="7.0000000000000007E-2"/>
    <n v="5.98"/>
    <n v="5.79"/>
    <x v="1"/>
    <x v="1"/>
    <x v="2"/>
    <x v="7"/>
    <s v="Small Box"/>
    <s v="Xerox 1903"/>
    <n v="0.36"/>
    <s v="United States"/>
    <s v="South"/>
    <x v="12"/>
    <s v="Pembroke Pines"/>
    <n v="33024"/>
    <x v="12"/>
    <d v="2015-01-15T00:00:00"/>
    <x v="157"/>
    <n v="13"/>
    <n v="77.42"/>
    <n v="90408"/>
    <n v="5.91"/>
    <x v="0"/>
  </r>
  <r>
    <n v="3340"/>
    <s v="Phillip Blum"/>
    <x v="4"/>
    <n v="0.08"/>
    <n v="125.99"/>
    <n v="4.2"/>
    <x v="1"/>
    <x v="1"/>
    <x v="1"/>
    <x v="12"/>
    <s v="Small Box"/>
    <s v="i1000plus"/>
    <n v="0.56999999999999995"/>
    <s v="United States"/>
    <s v="West"/>
    <x v="14"/>
    <s v="Troutdale"/>
    <n v="97060"/>
    <x v="12"/>
    <d v="2015-01-14T00:00:00"/>
    <x v="158"/>
    <n v="14"/>
    <n v="1434.51"/>
    <n v="85980"/>
    <n v="125.91"/>
    <x v="2"/>
  </r>
  <r>
    <n v="772"/>
    <s v="Jean Webster"/>
    <x v="0"/>
    <n v="0.08"/>
    <n v="7.77"/>
    <n v="9.23"/>
    <x v="1"/>
    <x v="0"/>
    <x v="2"/>
    <x v="8"/>
    <s v="Small Box"/>
    <s v="Hoover Commercial Soft Guard Upright Vacuum And Disposable Filtration Bags"/>
    <n v="0.57999999999999996"/>
    <s v="United States"/>
    <s v="East"/>
    <x v="28"/>
    <s v="Allentown"/>
    <n v="18103"/>
    <x v="13"/>
    <d v="2015-01-16T00:00:00"/>
    <x v="159"/>
    <n v="7"/>
    <n v="56.44"/>
    <n v="88666"/>
    <n v="7.6899999999999995"/>
    <x v="3"/>
  </r>
  <r>
    <n v="772"/>
    <s v="Jean Webster"/>
    <x v="0"/>
    <n v="0.1"/>
    <n v="18.97"/>
    <n v="9.5399999999999991"/>
    <x v="2"/>
    <x v="0"/>
    <x v="2"/>
    <x v="7"/>
    <s v="Small Box"/>
    <s v="Xerox 1939"/>
    <n v="0.37"/>
    <s v="United States"/>
    <s v="East"/>
    <x v="28"/>
    <s v="Allentown"/>
    <n v="18103"/>
    <x v="13"/>
    <d v="2015-01-16T00:00:00"/>
    <x v="160"/>
    <n v="3"/>
    <n v="56.73"/>
    <n v="88666"/>
    <n v="18.869999999999997"/>
    <x v="3"/>
  </r>
  <r>
    <n v="1636"/>
    <s v="Sidney Greenberg"/>
    <x v="0"/>
    <n v="0.08"/>
    <n v="115.99"/>
    <n v="56.14"/>
    <x v="0"/>
    <x v="2"/>
    <x v="1"/>
    <x v="3"/>
    <s v="Jumbo Drum"/>
    <s v="Hewlett-Packard Deskjet 5550 Color Inkjet Printer"/>
    <n v="0.4"/>
    <s v="United States"/>
    <s v="West"/>
    <x v="8"/>
    <s v="Salinas"/>
    <n v="93905"/>
    <x v="13"/>
    <d v="2015-01-16T00:00:00"/>
    <x v="161"/>
    <n v="5"/>
    <n v="562.92999999999995"/>
    <n v="89704"/>
    <n v="115.91"/>
    <x v="2"/>
  </r>
  <r>
    <n v="1636"/>
    <s v="Sidney Greenberg"/>
    <x v="0"/>
    <n v="0.08"/>
    <n v="4.28"/>
    <n v="0.94"/>
    <x v="1"/>
    <x v="2"/>
    <x v="2"/>
    <x v="2"/>
    <s v="Wrap Bag"/>
    <s v="Newell 336"/>
    <n v="0.56000000000000005"/>
    <s v="United States"/>
    <s v="West"/>
    <x v="8"/>
    <s v="Salinas"/>
    <n v="93905"/>
    <x v="13"/>
    <d v="2015-01-17T00:00:00"/>
    <x v="162"/>
    <n v="7"/>
    <n v="29.18"/>
    <n v="89704"/>
    <n v="4.2"/>
    <x v="2"/>
  </r>
  <r>
    <n v="463"/>
    <s v="Debbie Stevenson"/>
    <x v="2"/>
    <n v="7.0000000000000007E-2"/>
    <n v="165.2"/>
    <n v="19.989999999999998"/>
    <x v="1"/>
    <x v="0"/>
    <x v="2"/>
    <x v="6"/>
    <s v="Small Box"/>
    <s v="Economy Rollaway Files"/>
    <n v="0.59"/>
    <s v="United States"/>
    <s v="West"/>
    <x v="8"/>
    <s v="West Hollywood"/>
    <n v="90069"/>
    <x v="13"/>
    <d v="2015-01-16T00:00:00"/>
    <x v="163"/>
    <n v="7"/>
    <n v="1081.54"/>
    <n v="88061"/>
    <n v="165.13"/>
    <x v="2"/>
  </r>
  <r>
    <n v="3064"/>
    <s v="Clarence Crowder"/>
    <x v="2"/>
    <n v="0.03"/>
    <n v="6.45"/>
    <n v="1.34"/>
    <x v="1"/>
    <x v="1"/>
    <x v="2"/>
    <x v="7"/>
    <s v="Wrap Bag"/>
    <s v="Wirebound Four 2-3/4 x 5 Forms per Page, 400 Sets per Book"/>
    <n v="0.36"/>
    <s v="United States"/>
    <s v="West"/>
    <x v="4"/>
    <s v="Lacey"/>
    <n v="98503"/>
    <x v="13"/>
    <d v="2015-01-19T00:00:00"/>
    <x v="164"/>
    <n v="9"/>
    <n v="56.71"/>
    <n v="88448"/>
    <n v="6.42"/>
    <x v="2"/>
  </r>
  <r>
    <n v="3148"/>
    <s v="Leroy Field"/>
    <x v="4"/>
    <n v="0.06"/>
    <n v="19.989999999999998"/>
    <n v="11.17"/>
    <x v="1"/>
    <x v="3"/>
    <x v="0"/>
    <x v="11"/>
    <s v="Large Box"/>
    <s v="Telescoping Adjustable Floor Lamp"/>
    <n v="0.6"/>
    <s v="United States"/>
    <s v="West"/>
    <x v="37"/>
    <s v="Post Falls"/>
    <n v="83854"/>
    <x v="13"/>
    <d v="2015-01-14T00:00:00"/>
    <x v="165"/>
    <n v="7"/>
    <n v="139.49"/>
    <n v="89716"/>
    <n v="19.93"/>
    <x v="2"/>
  </r>
  <r>
    <n v="3149"/>
    <s v="Harriet Moore"/>
    <x v="4"/>
    <n v="0.06"/>
    <n v="320.98"/>
    <n v="58.95"/>
    <x v="0"/>
    <x v="3"/>
    <x v="0"/>
    <x v="9"/>
    <s v="Jumbo Drum"/>
    <s v="Hon 4070 Series Pagoda™ Round Back Stacking Chairs"/>
    <n v="0.56999999999999995"/>
    <s v="United States"/>
    <s v="West"/>
    <x v="37"/>
    <s v="Rexburg"/>
    <n v="83440"/>
    <x v="13"/>
    <d v="2015-01-16T00:00:00"/>
    <x v="166"/>
    <n v="6"/>
    <n v="1952.43"/>
    <n v="89716"/>
    <n v="320.92"/>
    <x v="2"/>
  </r>
  <r>
    <n v="2820"/>
    <s v="Laurence Simon"/>
    <x v="3"/>
    <n v="0.1"/>
    <n v="22.01"/>
    <n v="5.53"/>
    <x v="1"/>
    <x v="2"/>
    <x v="2"/>
    <x v="2"/>
    <s v="Small Pack"/>
    <s v="Boston 16801 Nautilus™ Battery Pencil Sharpener"/>
    <n v="0.59"/>
    <s v="United States"/>
    <s v="Central"/>
    <x v="6"/>
    <s v="Oakville"/>
    <n v="63129"/>
    <x v="13"/>
    <d v="2015-01-15T00:00:00"/>
    <x v="167"/>
    <n v="14"/>
    <n v="281.75"/>
    <n v="87900"/>
    <n v="21.91"/>
    <x v="1"/>
  </r>
  <r>
    <n v="3225"/>
    <s v="Robyn Crawford"/>
    <x v="3"/>
    <n v="0.1"/>
    <n v="208.16"/>
    <n v="68.02"/>
    <x v="0"/>
    <x v="0"/>
    <x v="2"/>
    <x v="8"/>
    <s v="Jumbo Drum"/>
    <s v="1.7 Cubic Foot Compact &quot;Cube&quot; Office Refrigerators"/>
    <n v="0.57999999999999996"/>
    <s v="United States"/>
    <s v="South"/>
    <x v="34"/>
    <s v="Germantown"/>
    <n v="38138"/>
    <x v="13"/>
    <d v="2015-01-14T00:00:00"/>
    <x v="168"/>
    <n v="4"/>
    <n v="768.81"/>
    <n v="86507"/>
    <n v="208.06"/>
    <x v="0"/>
  </r>
  <r>
    <n v="3226"/>
    <s v="Arthur Gold"/>
    <x v="3"/>
    <n v="7.0000000000000007E-2"/>
    <n v="90.48"/>
    <n v="19.989999999999998"/>
    <x v="1"/>
    <x v="0"/>
    <x v="2"/>
    <x v="15"/>
    <s v="Small Box"/>
    <s v="Tyvek® Side-Opening Peel &amp; Seel® Expanding Envelopes"/>
    <n v="0.4"/>
    <s v="United States"/>
    <s v="South"/>
    <x v="34"/>
    <s v="Hendersonville"/>
    <n v="37075"/>
    <x v="13"/>
    <d v="2015-01-15T00:00:00"/>
    <x v="169"/>
    <n v="2"/>
    <n v="183.39"/>
    <n v="86507"/>
    <n v="90.410000000000011"/>
    <x v="0"/>
  </r>
  <r>
    <n v="3226"/>
    <s v="Arthur Gold"/>
    <x v="3"/>
    <n v="0.01"/>
    <n v="9.48"/>
    <n v="7.29"/>
    <x v="2"/>
    <x v="0"/>
    <x v="0"/>
    <x v="11"/>
    <s v="Small Pack"/>
    <s v="DAX Two-Tone Rosewood/Black Document Frame, Desktop, 5 x 7"/>
    <n v="0.45"/>
    <s v="United States"/>
    <s v="South"/>
    <x v="34"/>
    <s v="Hendersonville"/>
    <n v="37075"/>
    <x v="13"/>
    <d v="2015-01-16T00:00:00"/>
    <x v="170"/>
    <n v="1"/>
    <n v="12.9"/>
    <n v="86507"/>
    <n v="9.4700000000000006"/>
    <x v="0"/>
  </r>
  <r>
    <n v="3226"/>
    <s v="Arthur Gold"/>
    <x v="3"/>
    <n v="0.02"/>
    <n v="4.28"/>
    <n v="0.94"/>
    <x v="1"/>
    <x v="0"/>
    <x v="2"/>
    <x v="2"/>
    <s v="Wrap Bag"/>
    <s v="Newell 336"/>
    <n v="0.56000000000000005"/>
    <s v="United States"/>
    <s v="South"/>
    <x v="34"/>
    <s v="Hendersonville"/>
    <n v="37075"/>
    <x v="13"/>
    <d v="2015-01-15T00:00:00"/>
    <x v="171"/>
    <n v="4"/>
    <n v="17.89"/>
    <n v="86507"/>
    <n v="4.2600000000000007"/>
    <x v="0"/>
  </r>
  <r>
    <n v="152"/>
    <s v="Kent Kerr"/>
    <x v="0"/>
    <n v="0.09"/>
    <n v="2.88"/>
    <n v="0.7"/>
    <x v="1"/>
    <x v="1"/>
    <x v="2"/>
    <x v="2"/>
    <s v="Wrap Bag"/>
    <s v="Newell 335"/>
    <n v="0.56000000000000005"/>
    <s v="United States"/>
    <s v="South"/>
    <x v="34"/>
    <s v="Knoxville"/>
    <n v="37918"/>
    <x v="14"/>
    <d v="2015-01-16T00:00:00"/>
    <x v="172"/>
    <n v="2"/>
    <n v="5.5"/>
    <n v="89520"/>
    <n v="2.79"/>
    <x v="0"/>
  </r>
  <r>
    <n v="2791"/>
    <s v="Dawn Larson"/>
    <x v="0"/>
    <n v="0.09"/>
    <n v="2.88"/>
    <n v="0.7"/>
    <x v="1"/>
    <x v="3"/>
    <x v="2"/>
    <x v="2"/>
    <s v="Wrap Bag"/>
    <s v="Newell 346"/>
    <n v="0.56000000000000005"/>
    <s v="United States"/>
    <s v="Central"/>
    <x v="25"/>
    <s v="Madison Heights"/>
    <n v="48071"/>
    <x v="14"/>
    <d v="2015-01-15T00:00:00"/>
    <x v="173"/>
    <n v="7"/>
    <n v="19.29"/>
    <n v="88758"/>
    <n v="2.79"/>
    <x v="1"/>
  </r>
  <r>
    <n v="428"/>
    <s v="Ernest Barber"/>
    <x v="1"/>
    <n v="0.02"/>
    <n v="15.28"/>
    <n v="1.99"/>
    <x v="1"/>
    <x v="3"/>
    <x v="1"/>
    <x v="1"/>
    <s v="Small Pack"/>
    <s v="Memorex 4.7GB DVD+R, 3/Pack"/>
    <n v="0.42"/>
    <s v="United States"/>
    <s v="West"/>
    <x v="26"/>
    <s v="Carson City"/>
    <n v="89701"/>
    <x v="14"/>
    <d v="2015-01-16T00:00:00"/>
    <x v="174"/>
    <n v="15"/>
    <n v="236.46"/>
    <n v="88479"/>
    <n v="15.26"/>
    <x v="2"/>
  </r>
  <r>
    <n v="428"/>
    <s v="Ernest Barber"/>
    <x v="1"/>
    <n v="0"/>
    <n v="85.99"/>
    <n v="3.3"/>
    <x v="1"/>
    <x v="3"/>
    <x v="1"/>
    <x v="12"/>
    <s v="Small Pack"/>
    <s v="Accessory20"/>
    <n v="0.37"/>
    <s v="United States"/>
    <s v="West"/>
    <x v="26"/>
    <s v="Carson City"/>
    <n v="89701"/>
    <x v="14"/>
    <d v="2015-01-16T00:00:00"/>
    <x v="175"/>
    <n v="1"/>
    <n v="73.819999999999993"/>
    <n v="88479"/>
    <n v="85.99"/>
    <x v="2"/>
  </r>
  <r>
    <n v="1212"/>
    <s v="Eileen Fletcher"/>
    <x v="1"/>
    <n v="0.08"/>
    <n v="4.91"/>
    <n v="4.97"/>
    <x v="1"/>
    <x v="3"/>
    <x v="2"/>
    <x v="5"/>
    <s v="Small Box"/>
    <s v="Pressboard Covers with Storage Hooks, 9 1/2&quot; x 11&quot;, Light Blue"/>
    <n v="0.38"/>
    <s v="United States"/>
    <s v="Central"/>
    <x v="2"/>
    <s v="Gary"/>
    <n v="46404"/>
    <x v="14"/>
    <d v="2015-01-16T00:00:00"/>
    <x v="176"/>
    <n v="12"/>
    <n v="58.95"/>
    <n v="88600"/>
    <n v="4.83"/>
    <x v="1"/>
  </r>
  <r>
    <n v="1212"/>
    <s v="Eileen Fletcher"/>
    <x v="1"/>
    <n v="0.01"/>
    <n v="3499.99"/>
    <n v="24.49"/>
    <x v="1"/>
    <x v="3"/>
    <x v="1"/>
    <x v="4"/>
    <s v="Large Box"/>
    <s v="Canon imageCLASS 2200 Advanced Copier"/>
    <n v="0.37"/>
    <s v="United States"/>
    <s v="Central"/>
    <x v="2"/>
    <s v="Gary"/>
    <n v="46404"/>
    <x v="14"/>
    <d v="2015-01-16T00:00:00"/>
    <x v="177"/>
    <n v="1"/>
    <n v="3672.89"/>
    <n v="88600"/>
    <n v="3499.9799999999996"/>
    <x v="1"/>
  </r>
  <r>
    <n v="1213"/>
    <s v="Jeremy Pratt"/>
    <x v="1"/>
    <n v="0.03"/>
    <n v="5.84"/>
    <n v="1.2"/>
    <x v="1"/>
    <x v="3"/>
    <x v="2"/>
    <x v="2"/>
    <s v="Wrap Bag"/>
    <s v="Newell 312"/>
    <n v="0.55000000000000004"/>
    <s v="United States"/>
    <s v="Central"/>
    <x v="2"/>
    <s v="Granger"/>
    <n v="46530"/>
    <x v="14"/>
    <d v="2015-01-17T00:00:00"/>
    <x v="178"/>
    <n v="2"/>
    <n v="11.74"/>
    <n v="88600"/>
    <n v="5.81"/>
    <x v="1"/>
  </r>
  <r>
    <n v="1632"/>
    <s v="Lori Wolfe"/>
    <x v="1"/>
    <n v="0.08"/>
    <n v="8.09"/>
    <n v="7.96"/>
    <x v="2"/>
    <x v="2"/>
    <x v="0"/>
    <x v="11"/>
    <s v="Small Box"/>
    <s v="6&quot; Cubicle Wall Clock, Black"/>
    <n v="0.49"/>
    <s v="United States"/>
    <s v="South"/>
    <x v="0"/>
    <s v="Hattiesburg"/>
    <n v="39401"/>
    <x v="14"/>
    <d v="2015-01-16T00:00:00"/>
    <x v="179"/>
    <n v="6"/>
    <n v="48.25"/>
    <n v="90530"/>
    <n v="8.01"/>
    <x v="0"/>
  </r>
  <r>
    <n v="3035"/>
    <s v="Tina Evans"/>
    <x v="2"/>
    <n v="0.01"/>
    <n v="4.9800000000000004"/>
    <n v="4.75"/>
    <x v="1"/>
    <x v="2"/>
    <x v="2"/>
    <x v="7"/>
    <s v="Small Box"/>
    <s v="Hammermill CopyPlus Copy Paper (20Lb. and 84 Bright)"/>
    <n v="0.36"/>
    <s v="United States"/>
    <s v="Central"/>
    <x v="10"/>
    <s v="Lombard"/>
    <n v="60148"/>
    <x v="14"/>
    <d v="2015-01-20T00:00:00"/>
    <x v="180"/>
    <n v="10"/>
    <n v="52.93"/>
    <n v="89128"/>
    <n v="4.9700000000000006"/>
    <x v="1"/>
  </r>
  <r>
    <n v="3035"/>
    <s v="Tina Evans"/>
    <x v="2"/>
    <n v="0.04"/>
    <n v="6.35"/>
    <n v="1.02"/>
    <x v="1"/>
    <x v="2"/>
    <x v="2"/>
    <x v="7"/>
    <s v="Wrap Bag"/>
    <s v="Telephone Message Books with Fax/Mobile Section, 5 1/2&quot; x 3 3/16&quot;"/>
    <n v="0.39"/>
    <s v="United States"/>
    <s v="Central"/>
    <x v="10"/>
    <s v="Lombard"/>
    <n v="60148"/>
    <x v="14"/>
    <d v="2015-01-20T00:00:00"/>
    <x v="181"/>
    <n v="12"/>
    <n v="75.61"/>
    <n v="89128"/>
    <n v="6.31"/>
    <x v="1"/>
  </r>
  <r>
    <n v="145"/>
    <s v="Rhonda Ivey"/>
    <x v="4"/>
    <n v="0.06"/>
    <n v="7.04"/>
    <n v="2.17"/>
    <x v="1"/>
    <x v="0"/>
    <x v="2"/>
    <x v="7"/>
    <s v="Wrap Bag"/>
    <s v="Wirebound Message Books, 2 7/8&quot; x 5&quot;, 3 Forms per Page"/>
    <n v="0.38"/>
    <s v="United States"/>
    <s v="East"/>
    <x v="28"/>
    <s v="West Mifflin"/>
    <n v="15122"/>
    <x v="14"/>
    <d v="2015-01-17T00:00:00"/>
    <x v="182"/>
    <n v="2"/>
    <n v="14.65"/>
    <n v="91086"/>
    <n v="6.98"/>
    <x v="3"/>
  </r>
  <r>
    <n v="1402"/>
    <s v="Wesley Tate"/>
    <x v="3"/>
    <n v="0"/>
    <n v="8.6"/>
    <n v="6.19"/>
    <x v="1"/>
    <x v="3"/>
    <x v="2"/>
    <x v="5"/>
    <s v="Small Box"/>
    <s v="Avery Printable Repositionable Plastic Tabs"/>
    <n v="0.38"/>
    <s v="United States"/>
    <s v="Central"/>
    <x v="10"/>
    <s v="Chicago"/>
    <n v="60653"/>
    <x v="14"/>
    <d v="2015-01-15T00:00:00"/>
    <x v="183"/>
    <n v="48"/>
    <n v="447.89"/>
    <n v="37729"/>
    <n v="8.6"/>
    <x v="1"/>
  </r>
  <r>
    <n v="1405"/>
    <s v="Crystal Floyd"/>
    <x v="3"/>
    <n v="0"/>
    <n v="8.6"/>
    <n v="6.19"/>
    <x v="1"/>
    <x v="3"/>
    <x v="2"/>
    <x v="5"/>
    <s v="Small Box"/>
    <s v="Avery Printable Repositionable Plastic Tabs"/>
    <n v="0.38"/>
    <s v="United States"/>
    <s v="Central"/>
    <x v="25"/>
    <s v="Battle Creek"/>
    <n v="49017"/>
    <x v="14"/>
    <d v="2015-01-15T00:00:00"/>
    <x v="184"/>
    <n v="12"/>
    <n v="111.97"/>
    <n v="86144"/>
    <n v="8.6"/>
    <x v="1"/>
  </r>
  <r>
    <n v="288"/>
    <s v="Patricia Cole Blair"/>
    <x v="0"/>
    <n v="0.09"/>
    <n v="28.48"/>
    <n v="1.99"/>
    <x v="1"/>
    <x v="0"/>
    <x v="1"/>
    <x v="1"/>
    <s v="Small Pack"/>
    <s v="Memorex 4.7GB DVD+RW, 3/Pack"/>
    <n v="0.4"/>
    <s v="United States"/>
    <s v="Central"/>
    <x v="38"/>
    <s v="Wichita"/>
    <n v="67212"/>
    <x v="15"/>
    <d v="2015-01-19T00:00:00"/>
    <x v="185"/>
    <n v="7"/>
    <n v="192.3"/>
    <n v="89762"/>
    <n v="28.39"/>
    <x v="1"/>
  </r>
  <r>
    <n v="288"/>
    <s v="Patricia Cole Blair"/>
    <x v="0"/>
    <n v="0.08"/>
    <n v="65.989999999999995"/>
    <n v="4.99"/>
    <x v="2"/>
    <x v="0"/>
    <x v="1"/>
    <x v="12"/>
    <s v="Small Box"/>
    <s v="MicroTAC 650"/>
    <n v="0.57999999999999996"/>
    <s v="United States"/>
    <s v="Central"/>
    <x v="38"/>
    <s v="Wichita"/>
    <n v="67212"/>
    <x v="15"/>
    <d v="2015-01-18T00:00:00"/>
    <x v="186"/>
    <n v="14"/>
    <n v="748.1"/>
    <n v="89762"/>
    <n v="65.91"/>
    <x v="1"/>
  </r>
  <r>
    <n v="1603"/>
    <s v="Alex Watkins"/>
    <x v="0"/>
    <n v="0.09"/>
    <n v="2.1800000000000002"/>
    <n v="0.78"/>
    <x v="1"/>
    <x v="0"/>
    <x v="2"/>
    <x v="14"/>
    <s v="Wrap Bag"/>
    <s v="Stockwell Push Pins"/>
    <n v="0.52"/>
    <s v="United States"/>
    <s v="East"/>
    <x v="11"/>
    <s v="Woodmere"/>
    <n v="11598"/>
    <x v="15"/>
    <d v="2015-01-18T00:00:00"/>
    <x v="187"/>
    <n v="9"/>
    <n v="19.12"/>
    <n v="89679"/>
    <n v="2.0900000000000003"/>
    <x v="3"/>
  </r>
  <r>
    <n v="1603"/>
    <s v="Alex Watkins"/>
    <x v="0"/>
    <n v="0.05"/>
    <n v="179.29"/>
    <n v="29.21"/>
    <x v="0"/>
    <x v="0"/>
    <x v="0"/>
    <x v="0"/>
    <s v="Jumbo Box"/>
    <s v="Bevis Round Conference Table Top, X-Base"/>
    <n v="0.76"/>
    <s v="United States"/>
    <s v="East"/>
    <x v="11"/>
    <s v="Woodmere"/>
    <n v="11598"/>
    <x v="15"/>
    <d v="2015-01-18T00:00:00"/>
    <x v="188"/>
    <n v="1"/>
    <n v="186.64"/>
    <n v="89679"/>
    <n v="179.23999999999998"/>
    <x v="3"/>
  </r>
  <r>
    <n v="2924"/>
    <s v="Courtney Nelson"/>
    <x v="0"/>
    <n v="0.02"/>
    <n v="110.98"/>
    <n v="13.99"/>
    <x v="1"/>
    <x v="1"/>
    <x v="0"/>
    <x v="11"/>
    <s v="Medium Box"/>
    <s v="Rubbermaid ClusterMat Chairmats, Mat Size- 66&quot; x 60&quot;, Lip 20&quot; x 11&quot; -90 Degree Angle"/>
    <n v="0.69"/>
    <s v="United States"/>
    <s v="East"/>
    <x v="36"/>
    <s v="Laurel"/>
    <n v="20707"/>
    <x v="15"/>
    <d v="2015-01-18T00:00:00"/>
    <x v="189"/>
    <n v="2"/>
    <n v="226.53"/>
    <n v="86591"/>
    <n v="110.96000000000001"/>
    <x v="3"/>
  </r>
  <r>
    <n v="2924"/>
    <s v="Courtney Nelson"/>
    <x v="0"/>
    <n v="0.01"/>
    <n v="8.01"/>
    <n v="2.87"/>
    <x v="1"/>
    <x v="1"/>
    <x v="2"/>
    <x v="7"/>
    <s v="Wrap Bag"/>
    <s v="TOPS Money Receipt Book, Consecutively Numbered in Red,"/>
    <n v="0.4"/>
    <s v="United States"/>
    <s v="East"/>
    <x v="36"/>
    <s v="Laurel"/>
    <n v="20707"/>
    <x v="15"/>
    <d v="2015-01-18T00:00:00"/>
    <x v="190"/>
    <n v="8"/>
    <n v="68.650000000000006"/>
    <n v="86591"/>
    <n v="8"/>
    <x v="3"/>
  </r>
  <r>
    <n v="202"/>
    <s v="Max Small"/>
    <x v="1"/>
    <n v="0.03"/>
    <n v="7.37"/>
    <n v="5.53"/>
    <x v="1"/>
    <x v="3"/>
    <x v="1"/>
    <x v="1"/>
    <s v="Small Pack"/>
    <s v="Imation 3.5&quot; Unformatted DS/HD Diskettes, 10/Box"/>
    <n v="0.69"/>
    <s v="United States"/>
    <s v="Central"/>
    <x v="19"/>
    <s v="Bartlesville"/>
    <n v="74006"/>
    <x v="15"/>
    <d v="2015-01-18T00:00:00"/>
    <x v="191"/>
    <n v="11"/>
    <n v="85.79"/>
    <n v="88972"/>
    <n v="7.34"/>
    <x v="1"/>
  </r>
  <r>
    <n v="665"/>
    <s v="Miriam Mueller"/>
    <x v="2"/>
    <n v="0.04"/>
    <n v="22.72"/>
    <n v="8.99"/>
    <x v="1"/>
    <x v="3"/>
    <x v="0"/>
    <x v="11"/>
    <s v="Small Pack"/>
    <s v="Executive Impressions 14&quot; Two-Color Numerals Wall Clock"/>
    <n v="0.44"/>
    <s v="United States"/>
    <s v="South"/>
    <x v="34"/>
    <s v="Murfreesboro"/>
    <n v="37130"/>
    <x v="15"/>
    <d v="2015-01-20T00:00:00"/>
    <x v="192"/>
    <n v="9"/>
    <n v="202.41"/>
    <n v="88677"/>
    <n v="22.68"/>
    <x v="0"/>
  </r>
  <r>
    <n v="667"/>
    <s v="Allison Kirby"/>
    <x v="2"/>
    <n v="0.04"/>
    <n v="22.72"/>
    <n v="8.99"/>
    <x v="1"/>
    <x v="3"/>
    <x v="0"/>
    <x v="11"/>
    <s v="Small Pack"/>
    <s v="Executive Impressions 14&quot; Two-Color Numerals Wall Clock"/>
    <n v="0.44"/>
    <s v="United States"/>
    <s v="Central"/>
    <x v="18"/>
    <s v="Dallas"/>
    <n v="75203"/>
    <x v="15"/>
    <d v="2015-01-20T00:00:00"/>
    <x v="193"/>
    <n v="37"/>
    <n v="832.14"/>
    <n v="22147"/>
    <n v="22.68"/>
    <x v="1"/>
  </r>
  <r>
    <n v="3385"/>
    <s v="Daniel Richmond"/>
    <x v="2"/>
    <n v="0.04"/>
    <n v="2.98"/>
    <n v="2.0299999999999998"/>
    <x v="2"/>
    <x v="3"/>
    <x v="2"/>
    <x v="2"/>
    <s v="Wrap Bag"/>
    <s v="Premium Writing Pencils, Soft, #2 by Central Association for the Blind"/>
    <n v="0.56999999999999995"/>
    <s v="United States"/>
    <s v="East"/>
    <x v="27"/>
    <s v="Boardman"/>
    <n v="44512"/>
    <x v="15"/>
    <d v="2015-01-16T00:00:00"/>
    <x v="194"/>
    <n v="5"/>
    <n v="15.7"/>
    <n v="88745"/>
    <n v="2.94"/>
    <x v="3"/>
  </r>
  <r>
    <n v="3385"/>
    <s v="Daniel Richmond"/>
    <x v="2"/>
    <n v="0.01"/>
    <n v="125.99"/>
    <n v="8.99"/>
    <x v="1"/>
    <x v="3"/>
    <x v="1"/>
    <x v="12"/>
    <s v="Small Box"/>
    <s v="M70"/>
    <n v="0.59"/>
    <s v="United States"/>
    <s v="East"/>
    <x v="27"/>
    <s v="Boardman"/>
    <n v="44512"/>
    <x v="15"/>
    <d v="2015-01-21T00:00:00"/>
    <x v="195"/>
    <n v="6"/>
    <n v="680.65"/>
    <n v="88745"/>
    <n v="125.97999999999999"/>
    <x v="3"/>
  </r>
  <r>
    <n v="1697"/>
    <s v="Holly Osborne"/>
    <x v="4"/>
    <n v="0"/>
    <n v="13.43"/>
    <n v="5.5"/>
    <x v="1"/>
    <x v="2"/>
    <x v="2"/>
    <x v="6"/>
    <s v="Small Box"/>
    <s v="Fellowes Personal Hanging Folder Files, Navy"/>
    <n v="0.56999999999999995"/>
    <s v="United States"/>
    <s v="South"/>
    <x v="1"/>
    <s v="Hot Springs"/>
    <n v="71901"/>
    <x v="15"/>
    <d v="2015-01-17T00:00:00"/>
    <x v="196"/>
    <n v="9"/>
    <n v="129.54"/>
    <n v="86338"/>
    <n v="13.43"/>
    <x v="0"/>
  </r>
  <r>
    <n v="3133"/>
    <s v="Kristine Singleton"/>
    <x v="4"/>
    <n v="0.1"/>
    <n v="5.81"/>
    <n v="8.49"/>
    <x v="1"/>
    <x v="3"/>
    <x v="2"/>
    <x v="5"/>
    <s v="Small Box"/>
    <s v="Fellowes Black Plastic Comb Bindings"/>
    <n v="0.39"/>
    <s v="United States"/>
    <s v="Central"/>
    <x v="10"/>
    <s v="Naperville"/>
    <n v="60540"/>
    <x v="15"/>
    <d v="2015-01-17T00:00:00"/>
    <x v="197"/>
    <n v="12"/>
    <n v="64.959999999999994"/>
    <n v="86789"/>
    <n v="5.71"/>
    <x v="1"/>
  </r>
  <r>
    <n v="3133"/>
    <s v="Kristine Singleton"/>
    <x v="4"/>
    <n v="0.03"/>
    <n v="1.81"/>
    <n v="0.75"/>
    <x v="1"/>
    <x v="3"/>
    <x v="2"/>
    <x v="14"/>
    <s v="Wrap Bag"/>
    <s v="Assorted Color Push Pins"/>
    <n v="0.52"/>
    <s v="United States"/>
    <s v="Central"/>
    <x v="10"/>
    <s v="Naperville"/>
    <n v="60540"/>
    <x v="15"/>
    <d v="2015-01-17T00:00:00"/>
    <x v="198"/>
    <n v="10"/>
    <n v="19.14"/>
    <n v="86789"/>
    <n v="1.78"/>
    <x v="1"/>
  </r>
  <r>
    <n v="3036"/>
    <s v="Edith Reynolds"/>
    <x v="3"/>
    <n v="0.02"/>
    <n v="12.99"/>
    <n v="14.37"/>
    <x v="1"/>
    <x v="2"/>
    <x v="0"/>
    <x v="11"/>
    <s v="Large Box"/>
    <s v="Tensor &quot;Hersey Kiss&quot; Styled Floor Lamp"/>
    <n v="0.73"/>
    <s v="United States"/>
    <s v="Central"/>
    <x v="39"/>
    <s v="Mandan"/>
    <n v="58554"/>
    <x v="15"/>
    <d v="2015-01-18T00:00:00"/>
    <x v="199"/>
    <n v="5"/>
    <n v="67.64"/>
    <n v="89129"/>
    <n v="12.97"/>
    <x v="1"/>
  </r>
  <r>
    <n v="3036"/>
    <s v="Edith Reynolds"/>
    <x v="3"/>
    <n v="0.05"/>
    <n v="35.44"/>
    <n v="7.5"/>
    <x v="1"/>
    <x v="2"/>
    <x v="2"/>
    <x v="7"/>
    <s v="Small Box"/>
    <s v="Xerox 1906"/>
    <n v="0.38"/>
    <s v="United States"/>
    <s v="Central"/>
    <x v="39"/>
    <s v="Mandan"/>
    <n v="58554"/>
    <x v="15"/>
    <d v="2015-01-18T00:00:00"/>
    <x v="200"/>
    <n v="7"/>
    <n v="240.42"/>
    <n v="89129"/>
    <n v="35.39"/>
    <x v="1"/>
  </r>
  <r>
    <n v="3036"/>
    <s v="Edith Reynolds"/>
    <x v="3"/>
    <n v="0.02"/>
    <n v="12.98"/>
    <n v="3.14"/>
    <x v="1"/>
    <x v="2"/>
    <x v="2"/>
    <x v="16"/>
    <s v="Small Pack"/>
    <s v="Acme® 8&quot; Straight Scissors"/>
    <n v="0.6"/>
    <s v="United States"/>
    <s v="Central"/>
    <x v="39"/>
    <s v="Mandan"/>
    <n v="58554"/>
    <x v="15"/>
    <d v="2015-01-19T00:00:00"/>
    <x v="201"/>
    <n v="14"/>
    <n v="184.4"/>
    <n v="89129"/>
    <n v="12.96"/>
    <x v="1"/>
  </r>
  <r>
    <n v="592"/>
    <s v="Eva Silverman"/>
    <x v="0"/>
    <n v="0.08"/>
    <n v="30.53"/>
    <n v="19.989999999999998"/>
    <x v="1"/>
    <x v="0"/>
    <x v="2"/>
    <x v="13"/>
    <s v="Small Box"/>
    <s v="Avery 4027 File Folder Labels for Dot Matrix Printers, 5000 Labels per Box, White"/>
    <n v="0.39"/>
    <s v="United States"/>
    <s v="Central"/>
    <x v="10"/>
    <s v="Wilmette"/>
    <n v="60091"/>
    <x v="16"/>
    <d v="2015-01-17T00:00:00"/>
    <x v="202"/>
    <n v="10"/>
    <n v="285.87"/>
    <n v="86307"/>
    <n v="30.450000000000003"/>
    <x v="1"/>
  </r>
  <r>
    <n v="593"/>
    <s v="Joel Huffman"/>
    <x v="0"/>
    <n v="0.01"/>
    <n v="1.68"/>
    <n v="1.57"/>
    <x v="1"/>
    <x v="0"/>
    <x v="2"/>
    <x v="2"/>
    <s v="Wrap Bag"/>
    <s v="Newell 323"/>
    <n v="0.59"/>
    <s v="United States"/>
    <s v="Central"/>
    <x v="10"/>
    <s v="Woodridge"/>
    <n v="60517"/>
    <x v="16"/>
    <d v="2015-01-19T00:00:00"/>
    <x v="203"/>
    <n v="12"/>
    <n v="20.37"/>
    <n v="86307"/>
    <n v="1.67"/>
    <x v="1"/>
  </r>
  <r>
    <n v="1531"/>
    <s v="Jon Ayers"/>
    <x v="0"/>
    <n v="7.0000000000000007E-2"/>
    <n v="4.91"/>
    <n v="0.5"/>
    <x v="1"/>
    <x v="1"/>
    <x v="2"/>
    <x v="13"/>
    <s v="Small Box"/>
    <s v="Avery 508"/>
    <n v="0.36"/>
    <s v="United States"/>
    <s v="South"/>
    <x v="12"/>
    <s v="Palm Coast"/>
    <n v="32137"/>
    <x v="16"/>
    <d v="2015-01-18T00:00:00"/>
    <x v="204"/>
    <n v="6"/>
    <n v="28.22"/>
    <n v="88852"/>
    <n v="4.84"/>
    <x v="0"/>
  </r>
  <r>
    <n v="210"/>
    <s v="Floyd Dale"/>
    <x v="2"/>
    <n v="0.05"/>
    <n v="1.86"/>
    <n v="2.58"/>
    <x v="1"/>
    <x v="2"/>
    <x v="2"/>
    <x v="14"/>
    <s v="Wrap Bag"/>
    <s v="Super Bands, 12/Pack"/>
    <n v="0.82"/>
    <s v="United States"/>
    <s v="East"/>
    <x v="11"/>
    <s v="Troy"/>
    <n v="12180"/>
    <x v="16"/>
    <d v="2015-01-21T00:00:00"/>
    <x v="205"/>
    <n v="9"/>
    <n v="17.61"/>
    <n v="85965"/>
    <n v="1.81"/>
    <x v="3"/>
  </r>
  <r>
    <n v="366"/>
    <s v="Patrick Rosenthal"/>
    <x v="4"/>
    <n v="0.05"/>
    <n v="328.14"/>
    <n v="91.05"/>
    <x v="0"/>
    <x v="0"/>
    <x v="2"/>
    <x v="8"/>
    <s v="Jumbo Drum"/>
    <s v="Sanyo Counter Height Refrigerator with Crisper, 3.6 Cubic Foot, Stainless Steel/Black"/>
    <n v="0.56999999999999995"/>
    <s v="United States"/>
    <s v="East"/>
    <x v="40"/>
    <s v="Cranston"/>
    <n v="2910"/>
    <x v="16"/>
    <d v="2015-01-19T00:00:00"/>
    <x v="206"/>
    <n v="6"/>
    <n v="1967.98"/>
    <n v="87347"/>
    <n v="328.09"/>
    <x v="3"/>
  </r>
  <r>
    <n v="744"/>
    <s v="Joy Maxwell"/>
    <x v="4"/>
    <n v="0.03"/>
    <n v="119.99"/>
    <n v="56.14"/>
    <x v="0"/>
    <x v="1"/>
    <x v="1"/>
    <x v="3"/>
    <s v="Jumbo Box"/>
    <s v="Hewlett-Packard 2600DN Business Color Inkjet Printer"/>
    <n v="0.39"/>
    <s v="United States"/>
    <s v="West"/>
    <x v="41"/>
    <s v="Oro Valley"/>
    <n v="85737"/>
    <x v="16"/>
    <d v="2015-01-19T00:00:00"/>
    <x v="207"/>
    <n v="13"/>
    <n v="1545.58"/>
    <n v="87726"/>
    <n v="119.96"/>
    <x v="2"/>
  </r>
  <r>
    <n v="745"/>
    <s v="Mary Page"/>
    <x v="4"/>
    <n v="0.05"/>
    <n v="115.79"/>
    <n v="1.99"/>
    <x v="1"/>
    <x v="1"/>
    <x v="1"/>
    <x v="1"/>
    <s v="Small Pack"/>
    <s v="Verbatim DVD-R, 4.7GB, Spindle, WE, Blank, Ink Jet/Thermal, 20/Spindle"/>
    <n v="0.49"/>
    <s v="United States"/>
    <s v="West"/>
    <x v="41"/>
    <s v="Peoria"/>
    <n v="85345"/>
    <x v="16"/>
    <d v="2015-01-19T00:00:00"/>
    <x v="208"/>
    <n v="3"/>
    <n v="353.1"/>
    <n v="87726"/>
    <n v="115.74000000000001"/>
    <x v="2"/>
  </r>
  <r>
    <n v="1702"/>
    <s v="Sandra Berry"/>
    <x v="4"/>
    <n v="0.05"/>
    <n v="14.81"/>
    <n v="13.32"/>
    <x v="1"/>
    <x v="2"/>
    <x v="2"/>
    <x v="8"/>
    <s v="Small Box"/>
    <s v="Holmes Replacement Filter for HEPA Air Cleaner, Large Room"/>
    <n v="0.43"/>
    <s v="United States"/>
    <s v="South"/>
    <x v="0"/>
    <s v="Meridian"/>
    <n v="39301"/>
    <x v="16"/>
    <d v="2015-01-20T00:00:00"/>
    <x v="209"/>
    <n v="3"/>
    <n v="45.28"/>
    <n v="90473"/>
    <n v="14.76"/>
    <x v="0"/>
  </r>
  <r>
    <n v="1702"/>
    <s v="Sandra Berry"/>
    <x v="4"/>
    <n v="0.05"/>
    <n v="4.2"/>
    <n v="2.2599999999999998"/>
    <x v="2"/>
    <x v="2"/>
    <x v="2"/>
    <x v="7"/>
    <s v="Wrap Bag"/>
    <s v="Important Message Pads, 50 4-1/4 x 5-1/2 Forms per Pad"/>
    <n v="0.36"/>
    <s v="United States"/>
    <s v="South"/>
    <x v="0"/>
    <s v="Meridian"/>
    <n v="39301"/>
    <x v="16"/>
    <d v="2015-01-19T00:00:00"/>
    <x v="210"/>
    <n v="3"/>
    <n v="13.57"/>
    <n v="90473"/>
    <n v="4.1500000000000004"/>
    <x v="0"/>
  </r>
  <r>
    <n v="1708"/>
    <s v="Lillian Day"/>
    <x v="4"/>
    <n v="0.05"/>
    <n v="5.68"/>
    <n v="1.39"/>
    <x v="1"/>
    <x v="0"/>
    <x v="2"/>
    <x v="15"/>
    <s v="Small Box"/>
    <s v="Staples Standard Envelopes"/>
    <n v="0.38"/>
    <s v="United States"/>
    <s v="East"/>
    <x v="27"/>
    <s v="Shaker Heights"/>
    <n v="44118"/>
    <x v="16"/>
    <d v="2015-01-18T00:00:00"/>
    <x v="211"/>
    <n v="10"/>
    <n v="55.48"/>
    <n v="88781"/>
    <n v="5.63"/>
    <x v="3"/>
  </r>
  <r>
    <n v="1719"/>
    <s v="Russell W Melton"/>
    <x v="4"/>
    <n v="0.06"/>
    <n v="16.48"/>
    <n v="1.99"/>
    <x v="1"/>
    <x v="3"/>
    <x v="1"/>
    <x v="1"/>
    <s v="Small Pack"/>
    <s v="Maxell DVD-RAM Discs"/>
    <n v="0.42"/>
    <s v="United States"/>
    <s v="South"/>
    <x v="16"/>
    <s v="Northport"/>
    <n v="35473"/>
    <x v="16"/>
    <d v="2015-01-19T00:00:00"/>
    <x v="212"/>
    <n v="8"/>
    <n v="128.13"/>
    <n v="90786"/>
    <n v="16.420000000000002"/>
    <x v="0"/>
  </r>
  <r>
    <n v="1873"/>
    <s v="Lisa Kim"/>
    <x v="4"/>
    <n v="0.03"/>
    <n v="90.48"/>
    <n v="19.989999999999998"/>
    <x v="1"/>
    <x v="3"/>
    <x v="2"/>
    <x v="15"/>
    <s v="Small Box"/>
    <s v="Tyvek® Side-Opening Peel &amp; Seel® Expanding Envelopes"/>
    <n v="0.4"/>
    <s v="United States"/>
    <s v="South"/>
    <x v="12"/>
    <s v="Palm Beach Gardens"/>
    <n v="33403"/>
    <x v="16"/>
    <d v="2015-01-19T00:00:00"/>
    <x v="213"/>
    <n v="1"/>
    <n v="99.69"/>
    <n v="90099"/>
    <n v="90.45"/>
    <x v="0"/>
  </r>
  <r>
    <n v="1873"/>
    <s v="Lisa Kim"/>
    <x v="4"/>
    <n v="0.06"/>
    <n v="22.84"/>
    <n v="8.18"/>
    <x v="1"/>
    <x v="3"/>
    <x v="2"/>
    <x v="7"/>
    <s v="Small Box"/>
    <s v="Xerox 1991"/>
    <n v="0.39"/>
    <s v="United States"/>
    <s v="South"/>
    <x v="12"/>
    <s v="Palm Beach Gardens"/>
    <n v="33403"/>
    <x v="16"/>
    <d v="2015-01-17T00:00:00"/>
    <x v="214"/>
    <n v="7"/>
    <n v="152.49"/>
    <n v="90099"/>
    <n v="22.78"/>
    <x v="0"/>
  </r>
  <r>
    <n v="2579"/>
    <s v="Marshall Sutherland"/>
    <x v="4"/>
    <n v="7.0000000000000007E-2"/>
    <n v="1.76"/>
    <n v="4.8600000000000003"/>
    <x v="1"/>
    <x v="2"/>
    <x v="0"/>
    <x v="11"/>
    <s v="Small Box"/>
    <s v="Regeneration Desk Collection"/>
    <n v="0.41"/>
    <s v="United States"/>
    <s v="South"/>
    <x v="16"/>
    <s v="Phenix City"/>
    <n v="36869"/>
    <x v="16"/>
    <d v="2015-01-17T00:00:00"/>
    <x v="215"/>
    <n v="15"/>
    <n v="26.01"/>
    <n v="88297"/>
    <n v="1.69"/>
    <x v="0"/>
  </r>
  <r>
    <n v="2618"/>
    <s v="Amy Hamrick Melvin"/>
    <x v="4"/>
    <n v="0.1"/>
    <n v="7.64"/>
    <n v="1.39"/>
    <x v="1"/>
    <x v="3"/>
    <x v="2"/>
    <x v="15"/>
    <s v="Small Box"/>
    <s v="Security-Tint Envelopes"/>
    <n v="0.36"/>
    <s v="United States"/>
    <s v="East"/>
    <x v="11"/>
    <s v="New York City"/>
    <n v="10004"/>
    <x v="16"/>
    <d v="2015-01-19T00:00:00"/>
    <x v="216"/>
    <n v="18"/>
    <n v="130.11000000000001"/>
    <n v="46884"/>
    <n v="7.54"/>
    <x v="3"/>
  </r>
  <r>
    <n v="2618"/>
    <s v="Amy Hamrick Melvin"/>
    <x v="4"/>
    <n v="0"/>
    <n v="125.99"/>
    <n v="2.5"/>
    <x v="1"/>
    <x v="3"/>
    <x v="1"/>
    <x v="12"/>
    <s v="Small Box"/>
    <s v="6162"/>
    <n v="0.59"/>
    <s v="United States"/>
    <s v="East"/>
    <x v="11"/>
    <s v="New York City"/>
    <n v="10004"/>
    <x v="16"/>
    <d v="2015-01-19T00:00:00"/>
    <x v="217"/>
    <n v="3"/>
    <n v="337.34"/>
    <n v="46884"/>
    <n v="125.99"/>
    <x v="3"/>
  </r>
  <r>
    <n v="2618"/>
    <s v="Amy Hamrick Melvin"/>
    <x v="4"/>
    <n v="0.1"/>
    <n v="11.55"/>
    <n v="2.36"/>
    <x v="1"/>
    <x v="3"/>
    <x v="2"/>
    <x v="2"/>
    <s v="Wrap Bag"/>
    <s v="Newell 309"/>
    <n v="0.55000000000000004"/>
    <s v="United States"/>
    <s v="East"/>
    <x v="11"/>
    <s v="New York City"/>
    <n v="10004"/>
    <x v="16"/>
    <d v="2015-01-18T00:00:00"/>
    <x v="218"/>
    <n v="25"/>
    <n v="280.43"/>
    <n v="46884"/>
    <n v="11.450000000000001"/>
    <x v="3"/>
  </r>
  <r>
    <n v="2628"/>
    <s v="Danielle P Rao"/>
    <x v="4"/>
    <n v="0.02"/>
    <n v="30.53"/>
    <n v="19.989999999999998"/>
    <x v="2"/>
    <x v="3"/>
    <x v="2"/>
    <x v="13"/>
    <s v="Small Box"/>
    <s v="Avery 4027 File Folder Labels for Dot Matrix Printers, 5000 Labels per Box, White"/>
    <n v="0.39"/>
    <s v="United States"/>
    <s v="Central"/>
    <x v="19"/>
    <s v="Moore"/>
    <n v="73160"/>
    <x v="16"/>
    <d v="2015-01-19T00:00:00"/>
    <x v="219"/>
    <n v="14"/>
    <n v="448.47"/>
    <n v="85916"/>
    <n v="30.51"/>
    <x v="1"/>
  </r>
  <r>
    <n v="526"/>
    <s v="April Hu"/>
    <x v="3"/>
    <n v="0"/>
    <n v="1.88"/>
    <n v="1.49"/>
    <x v="1"/>
    <x v="2"/>
    <x v="2"/>
    <x v="5"/>
    <s v="Small Box"/>
    <s v="Staples® General Use 3-Ring Binders"/>
    <n v="0.37"/>
    <s v="United States"/>
    <s v="West"/>
    <x v="41"/>
    <s v="Mesa"/>
    <n v="85204"/>
    <x v="16"/>
    <d v="2015-01-18T00:00:00"/>
    <x v="220"/>
    <n v="13"/>
    <n v="25.39"/>
    <n v="90027"/>
    <n v="1.88"/>
    <x v="2"/>
  </r>
  <r>
    <n v="526"/>
    <s v="April Hu"/>
    <x v="3"/>
    <n v="0.06"/>
    <n v="5.78"/>
    <n v="5.67"/>
    <x v="1"/>
    <x v="2"/>
    <x v="2"/>
    <x v="7"/>
    <s v="Small Box"/>
    <s v="Xerox 1978"/>
    <n v="0.36"/>
    <s v="United States"/>
    <s v="West"/>
    <x v="41"/>
    <s v="Mesa"/>
    <n v="85204"/>
    <x v="16"/>
    <d v="2015-01-18T00:00:00"/>
    <x v="221"/>
    <n v="15"/>
    <n v="87.27"/>
    <n v="90027"/>
    <n v="5.7200000000000006"/>
    <x v="2"/>
  </r>
  <r>
    <n v="2059"/>
    <s v="Nathan Newton"/>
    <x v="3"/>
    <n v="0.09"/>
    <n v="28.48"/>
    <n v="1.99"/>
    <x v="1"/>
    <x v="3"/>
    <x v="1"/>
    <x v="1"/>
    <s v="Small Pack"/>
    <s v="Memorex 4.7GB DVD+RW, 3/Pack"/>
    <n v="0.4"/>
    <s v="United States"/>
    <s v="South"/>
    <x v="9"/>
    <s v="High Point"/>
    <n v="27260"/>
    <x v="16"/>
    <d v="2015-01-18T00:00:00"/>
    <x v="222"/>
    <n v="13"/>
    <n v="336.92"/>
    <n v="88039"/>
    <n v="28.39"/>
    <x v="0"/>
  </r>
  <r>
    <n v="2725"/>
    <s v="Katharine Hudson"/>
    <x v="3"/>
    <n v="0.05"/>
    <n v="28.15"/>
    <n v="6.17"/>
    <x v="1"/>
    <x v="2"/>
    <x v="2"/>
    <x v="2"/>
    <s v="Small Pack"/>
    <s v="Boston Model 1800 Electric Pencil Sharpener, Gray"/>
    <n v="0.55000000000000004"/>
    <s v="United States"/>
    <s v="South"/>
    <x v="34"/>
    <s v="Clarksville"/>
    <n v="37042"/>
    <x v="16"/>
    <d v="2015-01-18T00:00:00"/>
    <x v="223"/>
    <n v="10"/>
    <n v="282.38"/>
    <n v="88958"/>
    <n v="28.099999999999998"/>
    <x v="0"/>
  </r>
  <r>
    <n v="2443"/>
    <s v="Danny Richmond"/>
    <x v="1"/>
    <n v="0.05"/>
    <n v="58.1"/>
    <n v="1.49"/>
    <x v="1"/>
    <x v="3"/>
    <x v="2"/>
    <x v="5"/>
    <s v="Small Box"/>
    <s v="Avery Arch Ring Binders"/>
    <n v="0.38"/>
    <s v="United States"/>
    <s v="South"/>
    <x v="12"/>
    <s v="Miami"/>
    <n v="33142"/>
    <x v="17"/>
    <d v="2015-01-18T00:00:00"/>
    <x v="224"/>
    <n v="13"/>
    <n v="739.06"/>
    <n v="89299"/>
    <n v="58.050000000000004"/>
    <x v="0"/>
  </r>
  <r>
    <n v="1971"/>
    <s v="Marsha Roy"/>
    <x v="4"/>
    <n v="0.02"/>
    <n v="11.58"/>
    <n v="5.72"/>
    <x v="1"/>
    <x v="3"/>
    <x v="2"/>
    <x v="15"/>
    <s v="Small Box"/>
    <s v="Peel &amp; Seel® Recycled Catalog Envelopes, Brown"/>
    <n v="0.35"/>
    <s v="United States"/>
    <s v="South"/>
    <x v="0"/>
    <s v="Tupelo"/>
    <n v="38801"/>
    <x v="17"/>
    <d v="2015-01-19T00:00:00"/>
    <x v="225"/>
    <n v="3"/>
    <n v="35.479999999999997"/>
    <n v="91550"/>
    <n v="11.56"/>
    <x v="0"/>
  </r>
  <r>
    <n v="1972"/>
    <s v="Priscilla Brandon"/>
    <x v="4"/>
    <n v="0.05"/>
    <n v="350.99"/>
    <n v="39"/>
    <x v="0"/>
    <x v="3"/>
    <x v="0"/>
    <x v="9"/>
    <s v="Jumbo Drum"/>
    <s v="Global Leather Executive Chair"/>
    <n v="0.55000000000000004"/>
    <s v="United States"/>
    <s v="East"/>
    <x v="28"/>
    <s v="Willow Grove"/>
    <n v="19090"/>
    <x v="17"/>
    <d v="2015-01-20T00:00:00"/>
    <x v="226"/>
    <n v="6"/>
    <n v="2130.04"/>
    <n v="91550"/>
    <n v="350.94"/>
    <x v="3"/>
  </r>
  <r>
    <n v="1972"/>
    <s v="Priscilla Brandon"/>
    <x v="4"/>
    <n v="0.04"/>
    <n v="15.99"/>
    <n v="9.4"/>
    <x v="2"/>
    <x v="3"/>
    <x v="1"/>
    <x v="3"/>
    <s v="Small Box"/>
    <s v="AT&amp;T Black Trimline Phone, Model 210"/>
    <n v="0.49"/>
    <s v="United States"/>
    <s v="East"/>
    <x v="28"/>
    <s v="Willow Grove"/>
    <n v="19090"/>
    <x v="17"/>
    <d v="2015-01-20T00:00:00"/>
    <x v="227"/>
    <n v="5"/>
    <n v="82.8"/>
    <n v="91550"/>
    <n v="15.950000000000001"/>
    <x v="3"/>
  </r>
  <r>
    <n v="657"/>
    <s v="Derek McCormick"/>
    <x v="0"/>
    <n v="0.1"/>
    <n v="18.97"/>
    <n v="9.0299999999999994"/>
    <x v="1"/>
    <x v="1"/>
    <x v="2"/>
    <x v="7"/>
    <s v="Small Box"/>
    <s v="Computer Printout Paper with Letter-Trim Perforations"/>
    <n v="0.37"/>
    <s v="United States"/>
    <s v="East"/>
    <x v="35"/>
    <s v="Oxford"/>
    <n v="1540"/>
    <x v="18"/>
    <d v="2015-01-21T00:00:00"/>
    <x v="228"/>
    <n v="1"/>
    <n v="19.73"/>
    <n v="91212"/>
    <n v="18.869999999999997"/>
    <x v="3"/>
  </r>
  <r>
    <n v="659"/>
    <s v="Marjorie Arthur"/>
    <x v="0"/>
    <n v="0"/>
    <n v="119.99"/>
    <n v="56.14"/>
    <x v="0"/>
    <x v="1"/>
    <x v="1"/>
    <x v="3"/>
    <s v="Jumbo Box"/>
    <s v="Hewlett-Packard 2600DN Business Color Inkjet Printer"/>
    <n v="0.39"/>
    <s v="United States"/>
    <s v="East"/>
    <x v="42"/>
    <s v="South Burlington"/>
    <n v="5403"/>
    <x v="18"/>
    <d v="2015-01-20T00:00:00"/>
    <x v="229"/>
    <n v="5"/>
    <n v="615.54"/>
    <n v="91212"/>
    <n v="119.99"/>
    <x v="3"/>
  </r>
  <r>
    <n v="3095"/>
    <s v="Milton Lindsay"/>
    <x v="0"/>
    <n v="0.09"/>
    <n v="207.48"/>
    <n v="0.99"/>
    <x v="1"/>
    <x v="1"/>
    <x v="2"/>
    <x v="8"/>
    <s v="Small Box"/>
    <s v="Kensington 7 Outlet MasterPiece Power Center with Fax/Phone Line Protection"/>
    <n v="0.55000000000000004"/>
    <s v="United States"/>
    <s v="East"/>
    <x v="27"/>
    <s v="Hamilton"/>
    <n v="45011"/>
    <x v="18"/>
    <d v="2015-01-21T00:00:00"/>
    <x v="230"/>
    <n v="5"/>
    <n v="991.24"/>
    <n v="86220"/>
    <n v="207.39"/>
    <x v="3"/>
  </r>
  <r>
    <n v="259"/>
    <s v="Edward Pugh"/>
    <x v="2"/>
    <n v="0.09"/>
    <n v="2.88"/>
    <n v="0.7"/>
    <x v="1"/>
    <x v="1"/>
    <x v="2"/>
    <x v="2"/>
    <s v="Wrap Bag"/>
    <s v="Newell 340"/>
    <n v="0.56000000000000005"/>
    <s v="United States"/>
    <s v="West"/>
    <x v="43"/>
    <s v="Santa Fe"/>
    <n v="87505"/>
    <x v="18"/>
    <d v="2015-01-19T00:00:00"/>
    <x v="231"/>
    <n v="10"/>
    <n v="26.38"/>
    <n v="85857"/>
    <n v="2.79"/>
    <x v="2"/>
  </r>
  <r>
    <n v="3155"/>
    <s v="Julian Keith Mayer"/>
    <x v="0"/>
    <n v="0.02"/>
    <n v="60.22"/>
    <n v="3.5"/>
    <x v="1"/>
    <x v="3"/>
    <x v="2"/>
    <x v="8"/>
    <s v="Small Box"/>
    <s v="Fellowes Smart Surge Ten-Outlet Protector, Platinum"/>
    <n v="0.56999999999999995"/>
    <s v="United States"/>
    <s v="South"/>
    <x v="12"/>
    <s v="Sanford"/>
    <n v="32771"/>
    <x v="19"/>
    <d v="2015-01-21T00:00:00"/>
    <x v="232"/>
    <n v="9"/>
    <n v="541.76"/>
    <n v="86898"/>
    <n v="60.199999999999996"/>
    <x v="0"/>
  </r>
  <r>
    <n v="32"/>
    <s v="Matthew Berman"/>
    <x v="4"/>
    <n v="0.09"/>
    <n v="125.99"/>
    <n v="7.69"/>
    <x v="2"/>
    <x v="3"/>
    <x v="1"/>
    <x v="12"/>
    <s v="Small Box"/>
    <s v="StarTAC 3000"/>
    <n v="0.59"/>
    <s v="United States"/>
    <s v="West"/>
    <x v="14"/>
    <s v="Grants Pass"/>
    <n v="97526"/>
    <x v="19"/>
    <d v="2015-01-22T00:00:00"/>
    <x v="233"/>
    <n v="8"/>
    <n v="783.55"/>
    <n v="89202"/>
    <n v="125.89999999999999"/>
    <x v="2"/>
  </r>
  <r>
    <n v="493"/>
    <s v="Douglas Buck"/>
    <x v="3"/>
    <n v="0.02"/>
    <n v="6.48"/>
    <n v="6.6"/>
    <x v="1"/>
    <x v="1"/>
    <x v="2"/>
    <x v="7"/>
    <s v="Small Box"/>
    <s v="Xerox 21"/>
    <n v="0.37"/>
    <s v="United States"/>
    <s v="West"/>
    <x v="4"/>
    <s v="Seatac"/>
    <n v="98158"/>
    <x v="19"/>
    <d v="2015-01-22T00:00:00"/>
    <x v="234"/>
    <n v="10"/>
    <n v="66.709999999999994"/>
    <n v="88906"/>
    <n v="6.4600000000000009"/>
    <x v="2"/>
  </r>
  <r>
    <n v="493"/>
    <s v="Douglas Buck"/>
    <x v="3"/>
    <n v="0.04"/>
    <n v="17.149999999999999"/>
    <n v="4.96"/>
    <x v="1"/>
    <x v="1"/>
    <x v="2"/>
    <x v="6"/>
    <s v="Small Box"/>
    <s v="Advantus Rolling Storage Box"/>
    <n v="0.57999999999999996"/>
    <s v="United States"/>
    <s v="West"/>
    <x v="4"/>
    <s v="Seatac"/>
    <n v="98158"/>
    <x v="19"/>
    <d v="2015-01-21T00:00:00"/>
    <x v="235"/>
    <n v="5"/>
    <n v="87.16"/>
    <n v="88906"/>
    <n v="17.11"/>
    <x v="2"/>
  </r>
  <r>
    <n v="524"/>
    <s v="Gina McKnight"/>
    <x v="3"/>
    <n v="0.03"/>
    <n v="1270.99"/>
    <n v="19.989999999999998"/>
    <x v="1"/>
    <x v="1"/>
    <x v="2"/>
    <x v="5"/>
    <s v="Small Box"/>
    <s v="Fellowes PB500 Electric Punch Plastic Comb Binding Machine with Manual Bind"/>
    <n v="0.35"/>
    <s v="United States"/>
    <s v="South"/>
    <x v="34"/>
    <s v="Farragut"/>
    <n v="37922"/>
    <x v="19"/>
    <d v="2015-01-22T00:00:00"/>
    <x v="236"/>
    <n v="2"/>
    <n v="2589.0100000000002"/>
    <n v="91127"/>
    <n v="1270.96"/>
    <x v="0"/>
  </r>
  <r>
    <n v="524"/>
    <s v="Gina McKnight"/>
    <x v="3"/>
    <n v="7.0000000000000007E-2"/>
    <n v="2036.48"/>
    <n v="14.7"/>
    <x v="0"/>
    <x v="1"/>
    <x v="1"/>
    <x v="3"/>
    <s v="Jumbo Drum"/>
    <s v="Lexmark 4227 Plus Dot Matrix Printer"/>
    <n v="0.55000000000000004"/>
    <s v="United States"/>
    <s v="South"/>
    <x v="34"/>
    <s v="Farragut"/>
    <n v="37922"/>
    <x v="19"/>
    <d v="2015-01-22T00:00:00"/>
    <x v="237"/>
    <n v="1"/>
    <n v="1893.93"/>
    <n v="91127"/>
    <n v="2036.41"/>
    <x v="0"/>
  </r>
  <r>
    <n v="549"/>
    <s v="Dennis Boykin Townsend"/>
    <x v="3"/>
    <n v="0.02"/>
    <n v="7.1"/>
    <n v="6.05"/>
    <x v="1"/>
    <x v="3"/>
    <x v="2"/>
    <x v="5"/>
    <s v="Small Box"/>
    <s v="Wilson Jones Hanging View Binder, White, 1&quot;"/>
    <n v="0.39"/>
    <s v="United States"/>
    <s v="West"/>
    <x v="43"/>
    <s v="Roswell"/>
    <n v="88201"/>
    <x v="19"/>
    <d v="2015-01-20T00:00:00"/>
    <x v="238"/>
    <n v="9"/>
    <n v="66.319999999999993"/>
    <n v="90908"/>
    <n v="7.08"/>
    <x v="2"/>
  </r>
  <r>
    <n v="2464"/>
    <s v="Joe George"/>
    <x v="3"/>
    <n v="0.05"/>
    <n v="6.28"/>
    <n v="5.36"/>
    <x v="1"/>
    <x v="1"/>
    <x v="2"/>
    <x v="5"/>
    <s v="Small Box"/>
    <s v="GBC Standard Plastic Binding Systems' Combs"/>
    <n v="0.4"/>
    <s v="United States"/>
    <s v="South"/>
    <x v="17"/>
    <s v="Bossier City"/>
    <n v="71111"/>
    <x v="19"/>
    <d v="2015-01-23T00:00:00"/>
    <x v="239"/>
    <n v="6"/>
    <n v="38.04"/>
    <n v="88714"/>
    <n v="6.23"/>
    <x v="0"/>
  </r>
  <r>
    <n v="2464"/>
    <s v="Joe George"/>
    <x v="3"/>
    <n v="0.04"/>
    <n v="3.08"/>
    <n v="0.99"/>
    <x v="1"/>
    <x v="1"/>
    <x v="2"/>
    <x v="13"/>
    <s v="Small Box"/>
    <s v="Avery 481"/>
    <n v="0.37"/>
    <s v="United States"/>
    <s v="South"/>
    <x v="17"/>
    <s v="Bossier City"/>
    <n v="71111"/>
    <x v="19"/>
    <d v="2015-01-21T00:00:00"/>
    <x v="240"/>
    <n v="14"/>
    <n v="42.53"/>
    <n v="88714"/>
    <n v="3.04"/>
    <x v="0"/>
  </r>
  <r>
    <n v="1473"/>
    <s v="Paul Puckett"/>
    <x v="0"/>
    <n v="0.04"/>
    <n v="9.7799999999999994"/>
    <n v="1.99"/>
    <x v="2"/>
    <x v="2"/>
    <x v="1"/>
    <x v="1"/>
    <s v="Small Pack"/>
    <s v="Memorex Slim 80 Minute CD-R, 10/Pack"/>
    <n v="0.43"/>
    <s v="United States"/>
    <s v="East"/>
    <x v="27"/>
    <s v="Wooster"/>
    <n v="44691"/>
    <x v="20"/>
    <d v="2015-01-22T00:00:00"/>
    <x v="241"/>
    <n v="9"/>
    <n v="88.83"/>
    <n v="87076"/>
    <n v="9.74"/>
    <x v="3"/>
  </r>
  <r>
    <n v="1788"/>
    <s v="Valerie Siegel"/>
    <x v="0"/>
    <n v="0.04"/>
    <n v="205.99"/>
    <n v="8.99"/>
    <x v="1"/>
    <x v="1"/>
    <x v="1"/>
    <x v="12"/>
    <s v="Small Box"/>
    <s v="TimeportP7382"/>
    <n v="0.56000000000000005"/>
    <s v="United States"/>
    <s v="South"/>
    <x v="5"/>
    <s v="Woodstock"/>
    <n v="30188"/>
    <x v="20"/>
    <d v="2015-01-22T00:00:00"/>
    <x v="242"/>
    <n v="6"/>
    <n v="1008.53"/>
    <n v="88256"/>
    <n v="205.95000000000002"/>
    <x v="0"/>
  </r>
  <r>
    <n v="263"/>
    <s v="Carlos Hess"/>
    <x v="1"/>
    <n v="0.05"/>
    <n v="31.76"/>
    <n v="45.51"/>
    <x v="0"/>
    <x v="0"/>
    <x v="0"/>
    <x v="0"/>
    <s v="Jumbo Box"/>
    <s v="Hon iLevel™ Computer Training Table"/>
    <n v="0.65"/>
    <s v="United States"/>
    <s v="East"/>
    <x v="27"/>
    <s v="Cleveland Heights"/>
    <n v="44106"/>
    <x v="20"/>
    <d v="2015-01-23T00:00:00"/>
    <x v="243"/>
    <n v="9"/>
    <n v="304.33999999999997"/>
    <n v="86297"/>
    <n v="31.71"/>
    <x v="3"/>
  </r>
  <r>
    <n v="2423"/>
    <s v="Nicholas Wallace"/>
    <x v="2"/>
    <n v="0.04"/>
    <n v="100.98"/>
    <n v="7.18"/>
    <x v="1"/>
    <x v="2"/>
    <x v="1"/>
    <x v="1"/>
    <s v="Small Box"/>
    <s v="Logitech Cordless Elite Duo"/>
    <n v="0.4"/>
    <s v="United States"/>
    <s v="Central"/>
    <x v="18"/>
    <s v="Hurst"/>
    <n v="76053"/>
    <x v="20"/>
    <d v="2015-01-26T00:00:00"/>
    <x v="244"/>
    <n v="4"/>
    <n v="414.91"/>
    <n v="89054"/>
    <n v="100.94"/>
    <x v="1"/>
  </r>
  <r>
    <n v="2882"/>
    <s v="Andrew Gonzalez"/>
    <x v="2"/>
    <n v="0.02"/>
    <n v="43.98"/>
    <n v="1.99"/>
    <x v="1"/>
    <x v="1"/>
    <x v="1"/>
    <x v="1"/>
    <s v="Small Pack"/>
    <s v="Memorex 80 Minute CD-R Spindle, 100/Pack"/>
    <n v="0.44"/>
    <s v="United States"/>
    <s v="South"/>
    <x v="9"/>
    <s v="Charlotte"/>
    <n v="28206"/>
    <x v="20"/>
    <d v="2015-01-25T00:00:00"/>
    <x v="245"/>
    <n v="40"/>
    <n v="1724.01"/>
    <n v="50917"/>
    <n v="43.959999999999994"/>
    <x v="0"/>
  </r>
  <r>
    <n v="1402"/>
    <s v="Wesley Tate"/>
    <x v="4"/>
    <n v="0.04"/>
    <n v="30.73"/>
    <n v="4"/>
    <x v="1"/>
    <x v="2"/>
    <x v="1"/>
    <x v="1"/>
    <s v="Small Box"/>
    <s v="Fellowes 17-key keypad for PS/2 interface"/>
    <n v="0.75"/>
    <s v="United States"/>
    <s v="Central"/>
    <x v="10"/>
    <s v="Chicago"/>
    <n v="60653"/>
    <x v="20"/>
    <d v="2015-01-22T00:00:00"/>
    <x v="246"/>
    <n v="48"/>
    <n v="1420.84"/>
    <n v="43079"/>
    <n v="30.69"/>
    <x v="1"/>
  </r>
  <r>
    <n v="1405"/>
    <s v="Crystal Floyd"/>
    <x v="4"/>
    <n v="0.04"/>
    <n v="30.73"/>
    <n v="4"/>
    <x v="1"/>
    <x v="2"/>
    <x v="1"/>
    <x v="1"/>
    <s v="Small Box"/>
    <s v="Fellowes 17-key keypad for PS/2 interface"/>
    <n v="0.75"/>
    <s v="United States"/>
    <s v="Central"/>
    <x v="25"/>
    <s v="Battle Creek"/>
    <n v="49017"/>
    <x v="20"/>
    <d v="2015-01-22T00:00:00"/>
    <x v="246"/>
    <n v="12"/>
    <n v="355.21"/>
    <n v="86145"/>
    <n v="30.69"/>
    <x v="1"/>
  </r>
  <r>
    <n v="2796"/>
    <s v="Cindy McLeod"/>
    <x v="4"/>
    <n v="0.02"/>
    <n v="30.44"/>
    <n v="1.49"/>
    <x v="1"/>
    <x v="3"/>
    <x v="2"/>
    <x v="5"/>
    <s v="Small Box"/>
    <s v="Premier Elliptical Ring Binder, Black"/>
    <n v="0.37"/>
    <s v="United States"/>
    <s v="Central"/>
    <x v="20"/>
    <s v="Sioux City"/>
    <n v="51106"/>
    <x v="20"/>
    <d v="2015-01-23T00:00:00"/>
    <x v="247"/>
    <n v="12"/>
    <n v="386.61"/>
    <n v="87553"/>
    <n v="30.42"/>
    <x v="1"/>
  </r>
  <r>
    <n v="2797"/>
    <s v="Cameron Kendall"/>
    <x v="4"/>
    <n v="0.02"/>
    <n v="4.91"/>
    <n v="0.5"/>
    <x v="1"/>
    <x v="3"/>
    <x v="2"/>
    <x v="13"/>
    <s v="Small Box"/>
    <s v="Avery 508"/>
    <n v="0.36"/>
    <s v="United States"/>
    <s v="East"/>
    <x v="28"/>
    <s v="Pittsburgh"/>
    <n v="15122"/>
    <x v="20"/>
    <d v="2015-01-22T00:00:00"/>
    <x v="248"/>
    <n v="9"/>
    <n v="43.31"/>
    <n v="87553"/>
    <n v="4.8900000000000006"/>
    <x v="3"/>
  </r>
  <r>
    <n v="2855"/>
    <s v="Vicki Womble"/>
    <x v="4"/>
    <n v="0.08"/>
    <n v="7.84"/>
    <n v="4.71"/>
    <x v="1"/>
    <x v="3"/>
    <x v="2"/>
    <x v="5"/>
    <s v="Small Box"/>
    <s v="XtraLife® ClearVue™ Slant-D® Ring Binders by Cardinal"/>
    <n v="0.35"/>
    <s v="United States"/>
    <s v="West"/>
    <x v="4"/>
    <s v="Des Moines"/>
    <n v="98198"/>
    <x v="20"/>
    <d v="2015-01-22T00:00:00"/>
    <x v="249"/>
    <n v="10"/>
    <n v="76.16"/>
    <n v="87316"/>
    <n v="7.76"/>
    <x v="2"/>
  </r>
  <r>
    <n v="2855"/>
    <s v="Vicki Womble"/>
    <x v="4"/>
    <n v="0.03"/>
    <n v="105.34"/>
    <n v="24.49"/>
    <x v="1"/>
    <x v="3"/>
    <x v="0"/>
    <x v="11"/>
    <s v="Large Box"/>
    <s v="Deflect-o DuraMat Antistatic Studded Beveled Mat for Medium Pile Carpeting"/>
    <n v="0.61"/>
    <s v="United States"/>
    <s v="West"/>
    <x v="4"/>
    <s v="Des Moines"/>
    <n v="98198"/>
    <x v="20"/>
    <d v="2015-01-22T00:00:00"/>
    <x v="250"/>
    <n v="10"/>
    <n v="1038.1400000000001"/>
    <n v="87316"/>
    <n v="105.31"/>
    <x v="2"/>
  </r>
  <r>
    <n v="584"/>
    <s v="Timothy Currie"/>
    <x v="3"/>
    <n v="0.04"/>
    <n v="15.51"/>
    <n v="17.78"/>
    <x v="1"/>
    <x v="3"/>
    <x v="2"/>
    <x v="6"/>
    <s v="Small Box"/>
    <s v="Tenex File Box, Personal Filing Tote with Lid, Black"/>
    <n v="0.59"/>
    <s v="United States"/>
    <s v="East"/>
    <x v="35"/>
    <s v="Woburn"/>
    <n v="1801"/>
    <x v="20"/>
    <d v="2015-01-23T00:00:00"/>
    <x v="251"/>
    <n v="7"/>
    <n v="116.93"/>
    <n v="88646"/>
    <n v="15.47"/>
    <x v="3"/>
  </r>
  <r>
    <n v="1709"/>
    <s v="Dennis Bowen"/>
    <x v="3"/>
    <n v="0.01"/>
    <n v="14.28"/>
    <n v="2.99"/>
    <x v="1"/>
    <x v="1"/>
    <x v="2"/>
    <x v="5"/>
    <s v="Small Box"/>
    <s v="Avery Premier Heavy-Duty Binder with Round Locking Rings"/>
    <n v="0.39"/>
    <s v="United States"/>
    <s v="East"/>
    <x v="28"/>
    <s v="Pottstown"/>
    <n v="19464"/>
    <x v="20"/>
    <d v="2015-01-22T00:00:00"/>
    <x v="252"/>
    <n v="2"/>
    <n v="30.44"/>
    <n v="88782"/>
    <n v="14.27"/>
    <x v="3"/>
  </r>
  <r>
    <n v="1727"/>
    <s v="Juanita Ballard"/>
    <x v="3"/>
    <n v="0.1"/>
    <n v="14.98"/>
    <n v="7.69"/>
    <x v="2"/>
    <x v="0"/>
    <x v="2"/>
    <x v="6"/>
    <s v="Small Box"/>
    <s v="Super Decoflex Portable Personal File"/>
    <n v="0.56999999999999995"/>
    <s v="United States"/>
    <s v="East"/>
    <x v="27"/>
    <s v="Kent"/>
    <n v="44240"/>
    <x v="20"/>
    <d v="2015-01-23T00:00:00"/>
    <x v="253"/>
    <n v="8"/>
    <n v="114.81"/>
    <n v="87194"/>
    <n v="14.88"/>
    <x v="3"/>
  </r>
  <r>
    <n v="1928"/>
    <s v="Gregory R Snow"/>
    <x v="3"/>
    <n v="0.1"/>
    <n v="1889.99"/>
    <n v="19.989999999999998"/>
    <x v="1"/>
    <x v="2"/>
    <x v="2"/>
    <x v="5"/>
    <s v="Small Box"/>
    <s v="Ibico EPK-21 Electric Binding System"/>
    <n v="0.36"/>
    <s v="United States"/>
    <s v="South"/>
    <x v="23"/>
    <s v="Greer"/>
    <n v="29651"/>
    <x v="20"/>
    <d v="2015-01-21T00:00:00"/>
    <x v="254"/>
    <n v="1"/>
    <n v="1786.04"/>
    <n v="88580"/>
    <n v="1889.89"/>
    <x v="0"/>
  </r>
  <r>
    <n v="1989"/>
    <s v="David Weaver"/>
    <x v="3"/>
    <n v="0.04"/>
    <n v="355.98"/>
    <n v="58.92"/>
    <x v="0"/>
    <x v="2"/>
    <x v="0"/>
    <x v="9"/>
    <s v="Jumbo Drum"/>
    <s v="Hon 4700 Series Mobuis™ Mid-Back Task Chairs with Adjustable Arms"/>
    <n v="0.64"/>
    <s v="United States"/>
    <s v="West"/>
    <x v="15"/>
    <s v="Holladay"/>
    <n v="84117"/>
    <x v="20"/>
    <d v="2015-01-22T00:00:00"/>
    <x v="255"/>
    <n v="8"/>
    <n v="2748.21"/>
    <n v="90000"/>
    <n v="355.94"/>
    <x v="2"/>
  </r>
  <r>
    <n v="1989"/>
    <s v="David Weaver"/>
    <x v="3"/>
    <n v="0.09"/>
    <n v="19.98"/>
    <n v="8.68"/>
    <x v="1"/>
    <x v="2"/>
    <x v="2"/>
    <x v="7"/>
    <s v="Small Box"/>
    <s v="Southworth 25% Cotton Premium Laser Paper and Envelopes"/>
    <n v="0.37"/>
    <s v="United States"/>
    <s v="West"/>
    <x v="15"/>
    <s v="Holladay"/>
    <n v="84117"/>
    <x v="20"/>
    <d v="2015-01-22T00:00:00"/>
    <x v="256"/>
    <n v="5"/>
    <n v="93.19"/>
    <n v="90000"/>
    <n v="19.89"/>
    <x v="2"/>
  </r>
  <r>
    <n v="3229"/>
    <s v="Sharon Kessler"/>
    <x v="3"/>
    <n v="0.01"/>
    <n v="24.95"/>
    <n v="2.99"/>
    <x v="1"/>
    <x v="0"/>
    <x v="2"/>
    <x v="5"/>
    <s v="Small Box"/>
    <s v="Large Capacity Hanging Post Binders"/>
    <n v="0.39"/>
    <s v="United States"/>
    <s v="Central"/>
    <x v="30"/>
    <s v="Superior"/>
    <n v="54880"/>
    <x v="20"/>
    <d v="2015-01-22T00:00:00"/>
    <x v="257"/>
    <n v="15"/>
    <n v="378.82"/>
    <n v="87435"/>
    <n v="24.939999999999998"/>
    <x v="1"/>
  </r>
  <r>
    <n v="3230"/>
    <s v="Monica Stuart"/>
    <x v="3"/>
    <n v="0"/>
    <n v="15.98"/>
    <n v="8.99"/>
    <x v="1"/>
    <x v="0"/>
    <x v="1"/>
    <x v="1"/>
    <s v="Small Pack"/>
    <s v="Imation 3.5&quot; DS/HD IBM Formatted Diskettes, 50/Pack"/>
    <n v="0.64"/>
    <s v="United States"/>
    <s v="Central"/>
    <x v="30"/>
    <s v="Waukesha"/>
    <n v="53186"/>
    <x v="20"/>
    <d v="2015-01-23T00:00:00"/>
    <x v="258"/>
    <n v="9"/>
    <n v="152.18"/>
    <n v="87435"/>
    <n v="15.98"/>
    <x v="1"/>
  </r>
  <r>
    <n v="151"/>
    <s v="Geoffrey Zhu"/>
    <x v="0"/>
    <n v="0.09"/>
    <n v="32.979999999999997"/>
    <n v="5.5"/>
    <x v="1"/>
    <x v="2"/>
    <x v="1"/>
    <x v="1"/>
    <s v="Small Box"/>
    <s v="PC Concepts 116 Key Quantum 3000 Keyboard"/>
    <n v="0.75"/>
    <s v="United States"/>
    <s v="South"/>
    <x v="34"/>
    <s v="Kingsport"/>
    <n v="37664"/>
    <x v="21"/>
    <d v="2015-01-23T00:00:00"/>
    <x v="259"/>
    <n v="2"/>
    <n v="62.46"/>
    <n v="89521"/>
    <n v="32.889999999999993"/>
    <x v="0"/>
  </r>
  <r>
    <n v="1438"/>
    <s v="Jean Weiss Diaz"/>
    <x v="0"/>
    <n v="0.01"/>
    <n v="80.98"/>
    <n v="35"/>
    <x v="1"/>
    <x v="3"/>
    <x v="2"/>
    <x v="6"/>
    <s v="Large Box"/>
    <s v="Carina 42&quot;Hx23 3/4&quot;W Media Storage Unit"/>
    <n v="0.83"/>
    <s v="United States"/>
    <s v="East"/>
    <x v="27"/>
    <s v="Elyria"/>
    <n v="44035"/>
    <x v="21"/>
    <d v="2015-01-24T00:00:00"/>
    <x v="260"/>
    <n v="3"/>
    <n v="267.83"/>
    <n v="90120"/>
    <n v="80.97"/>
    <x v="3"/>
  </r>
  <r>
    <n v="1959"/>
    <s v="Bonnie Matthews Rowland"/>
    <x v="0"/>
    <n v="0"/>
    <n v="20.28"/>
    <n v="14.39"/>
    <x v="1"/>
    <x v="3"/>
    <x v="0"/>
    <x v="11"/>
    <s v="Small Box"/>
    <s v="Career Cubicle Clock, 8 1/4&quot;, Black"/>
    <n v="0.47"/>
    <s v="United States"/>
    <s v="South"/>
    <x v="12"/>
    <s v="Miami"/>
    <n v="33916"/>
    <x v="21"/>
    <d v="2015-01-22T00:00:00"/>
    <x v="261"/>
    <n v="9"/>
    <n v="206.04"/>
    <n v="28225"/>
    <n v="20.28"/>
    <x v="0"/>
  </r>
  <r>
    <n v="1764"/>
    <s v="Michele Bradshaw"/>
    <x v="1"/>
    <n v="0"/>
    <n v="115.99"/>
    <n v="5.92"/>
    <x v="1"/>
    <x v="1"/>
    <x v="1"/>
    <x v="12"/>
    <s v="Small Box"/>
    <s v="8890"/>
    <n v="0.57999999999999996"/>
    <s v="United States"/>
    <s v="South"/>
    <x v="12"/>
    <s v="Dunedin"/>
    <n v="34698"/>
    <x v="21"/>
    <d v="2015-01-22T00:00:00"/>
    <x v="262"/>
    <n v="11"/>
    <n v="1160.42"/>
    <n v="89775"/>
    <n v="115.99"/>
    <x v="0"/>
  </r>
  <r>
    <n v="2456"/>
    <s v="Joan Beach"/>
    <x v="1"/>
    <n v="7.0000000000000007E-2"/>
    <n v="179.99"/>
    <n v="19.989999999999998"/>
    <x v="1"/>
    <x v="2"/>
    <x v="1"/>
    <x v="1"/>
    <s v="Small Box"/>
    <s v="Motorola SB4200 Cable Modem"/>
    <n v="0.48"/>
    <s v="United States"/>
    <s v="South"/>
    <x v="16"/>
    <s v="Mobile"/>
    <n v="36608"/>
    <x v="21"/>
    <d v="2015-01-23T00:00:00"/>
    <x v="263"/>
    <n v="7"/>
    <n v="1188.6300000000001"/>
    <n v="89218"/>
    <n v="179.92000000000002"/>
    <x v="0"/>
  </r>
  <r>
    <n v="2456"/>
    <s v="Joan Beach"/>
    <x v="1"/>
    <n v="0.02"/>
    <n v="92.23"/>
    <n v="39.61"/>
    <x v="2"/>
    <x v="2"/>
    <x v="0"/>
    <x v="11"/>
    <s v="Medium Box"/>
    <s v="Deflect-o RollaMat Studded, Beveled Mat for Medium Pile Carpeting"/>
    <n v="0.67"/>
    <s v="United States"/>
    <s v="South"/>
    <x v="16"/>
    <s v="Mobile"/>
    <n v="36608"/>
    <x v="21"/>
    <d v="2015-01-23T00:00:00"/>
    <x v="264"/>
    <n v="11"/>
    <n v="1009.93"/>
    <n v="89218"/>
    <n v="92.210000000000008"/>
    <x v="0"/>
  </r>
  <r>
    <n v="2457"/>
    <s v="Yvonne Collier"/>
    <x v="1"/>
    <n v="0.02"/>
    <n v="15.22"/>
    <n v="9.73"/>
    <x v="1"/>
    <x v="2"/>
    <x v="2"/>
    <x v="5"/>
    <s v="Small Box"/>
    <s v="GBC Twin Loop™ Wire Binding Elements, 9/16&quot; Spine, Black"/>
    <n v="0.36"/>
    <s v="United States"/>
    <s v="Central"/>
    <x v="7"/>
    <s v="Lino Lakes"/>
    <n v="55014"/>
    <x v="21"/>
    <d v="2015-01-22T00:00:00"/>
    <x v="265"/>
    <n v="9"/>
    <n v="140.69999999999999"/>
    <n v="89218"/>
    <n v="15.200000000000001"/>
    <x v="1"/>
  </r>
  <r>
    <n v="2209"/>
    <s v="Sharon Thomas"/>
    <x v="2"/>
    <n v="0.06"/>
    <n v="6.98"/>
    <n v="1.6"/>
    <x v="1"/>
    <x v="2"/>
    <x v="2"/>
    <x v="7"/>
    <s v="Wrap Bag"/>
    <s v="Adams Phone Message Book, Professional, 400 Message Capacity, 5 3/6” x 11”"/>
    <n v="0.38"/>
    <s v="United States"/>
    <s v="South"/>
    <x v="5"/>
    <s v="College Park"/>
    <n v="30337"/>
    <x v="21"/>
    <d v="2015-01-29T00:00:00"/>
    <x v="266"/>
    <n v="12"/>
    <n v="83.93"/>
    <n v="88030"/>
    <n v="6.9200000000000008"/>
    <x v="0"/>
  </r>
  <r>
    <n v="2896"/>
    <s v="Anna Ellis"/>
    <x v="2"/>
    <n v="0.02"/>
    <n v="880.98"/>
    <n v="44.55"/>
    <x v="0"/>
    <x v="2"/>
    <x v="0"/>
    <x v="10"/>
    <s v="Jumbo Box"/>
    <s v="Riverside Palais Royal Lawyers Bookcase, Royale Cherry Finish"/>
    <n v="0.62"/>
    <s v="United States"/>
    <s v="Central"/>
    <x v="7"/>
    <s v="Mankato"/>
    <n v="56001"/>
    <x v="21"/>
    <d v="2015-01-26T00:00:00"/>
    <x v="267"/>
    <n v="8"/>
    <n v="7045.02"/>
    <n v="86925"/>
    <n v="880.96"/>
    <x v="1"/>
  </r>
  <r>
    <n v="2422"/>
    <s v="Arlene Wiggins Dalton"/>
    <x v="4"/>
    <n v="0.09"/>
    <n v="3.89"/>
    <n v="7.01"/>
    <x v="2"/>
    <x v="2"/>
    <x v="2"/>
    <x v="5"/>
    <s v="Small Box"/>
    <s v="Avery Binder Labels"/>
    <n v="0.37"/>
    <s v="United States"/>
    <s v="Central"/>
    <x v="18"/>
    <s v="Huntsville"/>
    <n v="77340"/>
    <x v="21"/>
    <d v="2015-01-24T00:00:00"/>
    <x v="268"/>
    <n v="10"/>
    <n v="42.56"/>
    <n v="89055"/>
    <n v="3.8000000000000003"/>
    <x v="1"/>
  </r>
  <r>
    <n v="2873"/>
    <s v="Benjamin Gunter"/>
    <x v="4"/>
    <n v="7.0000000000000007E-2"/>
    <n v="2.89"/>
    <n v="0.5"/>
    <x v="1"/>
    <x v="0"/>
    <x v="2"/>
    <x v="13"/>
    <s v="Small Box"/>
    <s v="Avery 498"/>
    <n v="0.38"/>
    <s v="United States"/>
    <s v="South"/>
    <x v="12"/>
    <s v="Hialeah"/>
    <n v="33012"/>
    <x v="21"/>
    <d v="2015-01-24T00:00:00"/>
    <x v="269"/>
    <n v="12"/>
    <n v="33.020000000000003"/>
    <n v="89872"/>
    <n v="2.8200000000000003"/>
    <x v="0"/>
  </r>
  <r>
    <n v="2873"/>
    <s v="Benjamin Gunter"/>
    <x v="4"/>
    <n v="0"/>
    <n v="217.85"/>
    <n v="29.1"/>
    <x v="0"/>
    <x v="0"/>
    <x v="0"/>
    <x v="0"/>
    <s v="Jumbo Box"/>
    <s v="Chromcraft Bull-Nose Wood Round Conference Table Top, Wood Base"/>
    <n v="0.68"/>
    <s v="United States"/>
    <s v="South"/>
    <x v="12"/>
    <s v="Hialeah"/>
    <n v="33012"/>
    <x v="21"/>
    <d v="2015-01-23T00:00:00"/>
    <x v="270"/>
    <n v="10"/>
    <n v="2273.1"/>
    <n v="89872"/>
    <n v="217.85"/>
    <x v="0"/>
  </r>
  <r>
    <n v="3350"/>
    <s v="Amy York"/>
    <x v="4"/>
    <n v="0.01"/>
    <n v="73.98"/>
    <n v="12.14"/>
    <x v="1"/>
    <x v="0"/>
    <x v="1"/>
    <x v="1"/>
    <s v="Small Box"/>
    <s v="Keytronic 105-Key Spanish Keyboard"/>
    <n v="0.67"/>
    <s v="United States"/>
    <s v="West"/>
    <x v="4"/>
    <s v="Parkland"/>
    <n v="98444"/>
    <x v="22"/>
    <d v="2015-01-25T00:00:00"/>
    <x v="271"/>
    <n v="5"/>
    <n v="384.22"/>
    <n v="91296"/>
    <n v="73.97"/>
    <x v="2"/>
  </r>
  <r>
    <n v="1692"/>
    <s v="Rhonda Schroeder"/>
    <x v="3"/>
    <n v="0"/>
    <n v="6.84"/>
    <n v="8.3699999999999992"/>
    <x v="1"/>
    <x v="1"/>
    <x v="2"/>
    <x v="16"/>
    <s v="Small Pack"/>
    <s v="Acme Design Line 8&quot; Stainless Steel Bent Scissors w/Champagne Handles, 3-1/8&quot; Cut"/>
    <n v="0.57999999999999996"/>
    <s v="United States"/>
    <s v="Central"/>
    <x v="38"/>
    <s v="Newton"/>
    <n v="67114"/>
    <x v="22"/>
    <d v="2015-01-24T00:00:00"/>
    <x v="272"/>
    <n v="5"/>
    <n v="37.89"/>
    <n v="90189"/>
    <n v="6.84"/>
    <x v="1"/>
  </r>
  <r>
    <n v="1693"/>
    <s v="Melinda Thornton"/>
    <x v="3"/>
    <n v="7.0000000000000007E-2"/>
    <n v="30.98"/>
    <n v="5.76"/>
    <x v="1"/>
    <x v="1"/>
    <x v="2"/>
    <x v="7"/>
    <s v="Small Box"/>
    <s v="IBM Multi-Purpose Copy Paper, 8 1/2 x 11&quot;, Case"/>
    <n v="0.4"/>
    <s v="United States"/>
    <s v="South"/>
    <x v="21"/>
    <s v="Reston"/>
    <n v="20190"/>
    <x v="22"/>
    <d v="2015-01-25T00:00:00"/>
    <x v="273"/>
    <n v="11"/>
    <n v="343.79"/>
    <n v="90189"/>
    <n v="30.91"/>
    <x v="0"/>
  </r>
  <r>
    <n v="604"/>
    <s v="Lindsay P Ashley"/>
    <x v="0"/>
    <n v="0.03"/>
    <n v="1.88"/>
    <n v="1.49"/>
    <x v="1"/>
    <x v="2"/>
    <x v="2"/>
    <x v="5"/>
    <s v="Small Box"/>
    <s v="Staples® General Use 3-Ring Binders"/>
    <n v="0.37"/>
    <s v="United States"/>
    <s v="West"/>
    <x v="8"/>
    <s v="Los Angeles"/>
    <n v="90045"/>
    <x v="23"/>
    <d v="2015-01-25T00:00:00"/>
    <x v="274"/>
    <n v="52"/>
    <n v="102.32"/>
    <n v="34882"/>
    <n v="1.8499999999999999"/>
    <x v="2"/>
  </r>
  <r>
    <n v="830"/>
    <s v="Douglas Sutton"/>
    <x v="1"/>
    <n v="0.01"/>
    <n v="14.42"/>
    <n v="6.75"/>
    <x v="1"/>
    <x v="3"/>
    <x v="2"/>
    <x v="8"/>
    <s v="Medium Box"/>
    <s v="Holmes Odor Grabber"/>
    <n v="0.52"/>
    <s v="United States"/>
    <s v="West"/>
    <x v="3"/>
    <s v="Wheat Ridge"/>
    <n v="80033"/>
    <x v="23"/>
    <d v="2015-01-24T00:00:00"/>
    <x v="275"/>
    <n v="6"/>
    <n v="89.91"/>
    <n v="90270"/>
    <n v="14.41"/>
    <x v="2"/>
  </r>
  <r>
    <n v="997"/>
    <s v="Phillip Pollard"/>
    <x v="2"/>
    <n v="0.08"/>
    <n v="67.84"/>
    <n v="0.99"/>
    <x v="1"/>
    <x v="0"/>
    <x v="2"/>
    <x v="8"/>
    <s v="Small Box"/>
    <s v="Fellowes Command Center 5-outlet power strip"/>
    <n v="0.57999999999999996"/>
    <s v="United States"/>
    <s v="East"/>
    <x v="33"/>
    <s v="Bayonne"/>
    <n v="7002"/>
    <x v="23"/>
    <d v="2015-01-29T00:00:00"/>
    <x v="276"/>
    <n v="1"/>
    <n v="63.66"/>
    <n v="89431"/>
    <n v="67.760000000000005"/>
    <x v="3"/>
  </r>
  <r>
    <n v="1281"/>
    <s v="Pauline Denton"/>
    <x v="2"/>
    <n v="0.03"/>
    <n v="199.99"/>
    <n v="24.49"/>
    <x v="2"/>
    <x v="0"/>
    <x v="1"/>
    <x v="4"/>
    <s v="Large Box"/>
    <s v="Canon PC-428 Personal Copier"/>
    <n v="0.46"/>
    <s v="United States"/>
    <s v="Central"/>
    <x v="2"/>
    <s v="Vincennes"/>
    <n v="47591"/>
    <x v="23"/>
    <d v="2015-01-26T00:00:00"/>
    <x v="277"/>
    <n v="5"/>
    <n v="1054.69"/>
    <n v="89112"/>
    <n v="199.96"/>
    <x v="1"/>
  </r>
  <r>
    <n v="1282"/>
    <s v="Dana Sharpe"/>
    <x v="2"/>
    <n v="0.03"/>
    <n v="199.99"/>
    <n v="24.49"/>
    <x v="2"/>
    <x v="0"/>
    <x v="1"/>
    <x v="4"/>
    <s v="Large Box"/>
    <s v="Canon PC-428 Personal Copier"/>
    <n v="0.46"/>
    <s v="United States"/>
    <s v="East"/>
    <x v="28"/>
    <s v="Philadelphia"/>
    <n v="19134"/>
    <x v="23"/>
    <d v="2015-01-26T00:00:00"/>
    <x v="278"/>
    <n v="21"/>
    <n v="4429.6899999999996"/>
    <n v="29319"/>
    <n v="199.96"/>
    <x v="3"/>
  </r>
  <r>
    <n v="1690"/>
    <s v="Neil Bailey"/>
    <x v="2"/>
    <n v="0.05"/>
    <n v="115.99"/>
    <n v="5.26"/>
    <x v="1"/>
    <x v="3"/>
    <x v="1"/>
    <x v="12"/>
    <s v="Small Box"/>
    <s v="636"/>
    <n v="0.56999999999999995"/>
    <s v="United States"/>
    <s v="East"/>
    <x v="28"/>
    <s v="Harrisburg"/>
    <n v="17112"/>
    <x v="23"/>
    <d v="2015-01-28T00:00:00"/>
    <x v="279"/>
    <n v="9"/>
    <n v="893.53"/>
    <n v="91076"/>
    <n v="115.94"/>
    <x v="3"/>
  </r>
  <r>
    <n v="2613"/>
    <s v="Anthony Stanley"/>
    <x v="2"/>
    <n v="0.02"/>
    <n v="50.98"/>
    <n v="13.66"/>
    <x v="2"/>
    <x v="3"/>
    <x v="2"/>
    <x v="8"/>
    <s v="Small Box"/>
    <s v="Eureka The Boss® Cordless Rechargeable Stick Vac"/>
    <n v="0.57999999999999996"/>
    <s v="United States"/>
    <s v="East"/>
    <x v="33"/>
    <s v="Fords"/>
    <n v="8863"/>
    <x v="23"/>
    <d v="2015-01-24T00:00:00"/>
    <x v="280"/>
    <n v="1"/>
    <n v="68.45"/>
    <n v="86119"/>
    <n v="50.959999999999994"/>
    <x v="3"/>
  </r>
  <r>
    <n v="3089"/>
    <s v="Sandy Cannon"/>
    <x v="2"/>
    <n v="7.0000000000000007E-2"/>
    <n v="49.43"/>
    <n v="19.989999999999998"/>
    <x v="1"/>
    <x v="3"/>
    <x v="2"/>
    <x v="8"/>
    <s v="Small Box"/>
    <s v="Eureka Hand Vacuum, Bagless"/>
    <n v="0.56999999999999995"/>
    <s v="United States"/>
    <s v="Central"/>
    <x v="38"/>
    <s v="Leawood"/>
    <n v="66209"/>
    <x v="23"/>
    <d v="2015-01-29T00:00:00"/>
    <x v="281"/>
    <n v="6"/>
    <n v="281.82"/>
    <n v="91219"/>
    <n v="49.36"/>
    <x v="1"/>
  </r>
  <r>
    <n v="2283"/>
    <s v="Nancy Holden"/>
    <x v="4"/>
    <n v="0.01"/>
    <n v="11.7"/>
    <n v="6.96"/>
    <x v="1"/>
    <x v="2"/>
    <x v="2"/>
    <x v="8"/>
    <s v="Medium Box"/>
    <s v="Harmony HEPA Quiet Air Purifiers"/>
    <n v="0.5"/>
    <s v="United States"/>
    <s v="Central"/>
    <x v="30"/>
    <s v="Franklin"/>
    <n v="53132"/>
    <x v="23"/>
    <d v="2015-01-26T00:00:00"/>
    <x v="282"/>
    <n v="6"/>
    <n v="76.87"/>
    <n v="85947"/>
    <n v="11.69"/>
    <x v="1"/>
  </r>
  <r>
    <n v="275"/>
    <s v="Roger Blalock Cassidy"/>
    <x v="3"/>
    <n v="0.09"/>
    <n v="15.28"/>
    <n v="10.91"/>
    <x v="1"/>
    <x v="3"/>
    <x v="2"/>
    <x v="5"/>
    <s v="Small Box"/>
    <s v="Recycled Premium Regency Composition Covers"/>
    <n v="0.36"/>
    <s v="United States"/>
    <s v="East"/>
    <x v="22"/>
    <s v="Fairfield"/>
    <n v="6824"/>
    <x v="23"/>
    <d v="2015-01-25T00:00:00"/>
    <x v="283"/>
    <n v="4"/>
    <n v="61.52"/>
    <n v="89292"/>
    <n v="15.19"/>
    <x v="3"/>
  </r>
  <r>
    <n v="1653"/>
    <s v="Charles Cline"/>
    <x v="3"/>
    <n v="0"/>
    <n v="101.41"/>
    <n v="35"/>
    <x v="2"/>
    <x v="3"/>
    <x v="2"/>
    <x v="6"/>
    <s v="Large Box"/>
    <s v="Tennsco Regal Shelving Units"/>
    <n v="0.82"/>
    <s v="United States"/>
    <s v="West"/>
    <x v="8"/>
    <s v="Thousand Oaks"/>
    <n v="91360"/>
    <x v="23"/>
    <d v="2015-01-25T00:00:00"/>
    <x v="284"/>
    <n v="10"/>
    <n v="1104.32"/>
    <n v="89885"/>
    <n v="101.41"/>
    <x v="2"/>
  </r>
  <r>
    <n v="1653"/>
    <s v="Charles Cline"/>
    <x v="3"/>
    <n v="0.1"/>
    <n v="95.99"/>
    <n v="4.9000000000000004"/>
    <x v="1"/>
    <x v="3"/>
    <x v="1"/>
    <x v="12"/>
    <s v="Small Box"/>
    <s v="T60"/>
    <n v="0.56000000000000005"/>
    <s v="United States"/>
    <s v="West"/>
    <x v="8"/>
    <s v="Thousand Oaks"/>
    <n v="91360"/>
    <x v="23"/>
    <d v="2015-01-25T00:00:00"/>
    <x v="285"/>
    <n v="2"/>
    <n v="149.80000000000001"/>
    <n v="89885"/>
    <n v="95.89"/>
    <x v="2"/>
  </r>
  <r>
    <n v="1389"/>
    <s v="Jean Khan"/>
    <x v="0"/>
    <n v="0.06"/>
    <n v="1.74"/>
    <n v="4.08"/>
    <x v="1"/>
    <x v="3"/>
    <x v="0"/>
    <x v="11"/>
    <s v="Small Pack"/>
    <s v="Eldon Regeneration Recycled Desk Accessories, Smoke"/>
    <n v="0.53"/>
    <s v="United States"/>
    <s v="West"/>
    <x v="8"/>
    <s v="Menlo Park"/>
    <n v="94025"/>
    <x v="24"/>
    <d v="2015-01-26T00:00:00"/>
    <x v="286"/>
    <n v="1"/>
    <n v="2.77"/>
    <n v="88726"/>
    <n v="1.68"/>
    <x v="2"/>
  </r>
  <r>
    <n v="156"/>
    <s v="Diana Xu"/>
    <x v="1"/>
    <n v="0.03"/>
    <n v="10.89"/>
    <n v="4.5"/>
    <x v="1"/>
    <x v="3"/>
    <x v="2"/>
    <x v="8"/>
    <s v="Small Box"/>
    <s v="Belkin 6 Outlet Metallic Surge Strip"/>
    <n v="0.59"/>
    <s v="United States"/>
    <s v="West"/>
    <x v="3"/>
    <s v="Fort Collins"/>
    <n v="80525"/>
    <x v="24"/>
    <d v="2015-01-26T00:00:00"/>
    <x v="287"/>
    <n v="3"/>
    <n v="33.82"/>
    <n v="87672"/>
    <n v="10.860000000000001"/>
    <x v="2"/>
  </r>
  <r>
    <n v="1997"/>
    <s v="Harriet Bowman"/>
    <x v="3"/>
    <n v="0.1"/>
    <n v="125.99"/>
    <n v="8.99"/>
    <x v="1"/>
    <x v="1"/>
    <x v="1"/>
    <x v="12"/>
    <s v="Small Box"/>
    <s v="5170i"/>
    <n v="0.56999999999999995"/>
    <s v="United States"/>
    <s v="South"/>
    <x v="23"/>
    <s v="Hilton Head Island"/>
    <n v="29915"/>
    <x v="24"/>
    <d v="2015-01-28T00:00:00"/>
    <x v="288"/>
    <n v="4"/>
    <n v="408.66"/>
    <n v="90333"/>
    <n v="125.89"/>
    <x v="0"/>
  </r>
  <r>
    <n v="1360"/>
    <s v="Arlene Gibbons"/>
    <x v="1"/>
    <n v="0.03"/>
    <n v="14.34"/>
    <n v="5"/>
    <x v="1"/>
    <x v="1"/>
    <x v="0"/>
    <x v="11"/>
    <s v="Small Pack"/>
    <s v="Nu-Dell Leatherette Frames"/>
    <n v="0.49"/>
    <s v="United States"/>
    <s v="Central"/>
    <x v="20"/>
    <s v="Muscatine"/>
    <n v="52761"/>
    <x v="25"/>
    <d v="2015-01-27T00:00:00"/>
    <x v="289"/>
    <n v="8"/>
    <n v="119.29"/>
    <n v="89595"/>
    <n v="14.31"/>
    <x v="1"/>
  </r>
  <r>
    <n v="1361"/>
    <s v="Kristina Collier"/>
    <x v="1"/>
    <n v="0.01"/>
    <n v="2.89"/>
    <n v="0.5"/>
    <x v="1"/>
    <x v="1"/>
    <x v="2"/>
    <x v="13"/>
    <s v="Small Box"/>
    <s v="Avery 498"/>
    <n v="0.38"/>
    <s v="United States"/>
    <s v="Central"/>
    <x v="25"/>
    <s v="Allen Park"/>
    <n v="48101"/>
    <x v="25"/>
    <d v="2015-01-28T00:00:00"/>
    <x v="290"/>
    <n v="1"/>
    <n v="3.08"/>
    <n v="89595"/>
    <n v="2.8800000000000003"/>
    <x v="1"/>
  </r>
  <r>
    <n v="3154"/>
    <s v="Faye Manning"/>
    <x v="1"/>
    <n v="0.08"/>
    <n v="150.97999999999999"/>
    <n v="13.99"/>
    <x v="2"/>
    <x v="3"/>
    <x v="1"/>
    <x v="3"/>
    <s v="Medium Box"/>
    <s v="Canon MP41DH Printing Calculator"/>
    <n v="0.38"/>
    <s v="United States"/>
    <s v="South"/>
    <x v="12"/>
    <s v="Saint Petersburg"/>
    <n v="33710"/>
    <x v="25"/>
    <d v="2015-01-27T00:00:00"/>
    <x v="291"/>
    <n v="8"/>
    <n v="1183.82"/>
    <n v="86899"/>
    <n v="150.89999999999998"/>
    <x v="0"/>
  </r>
  <r>
    <n v="3155"/>
    <s v="Julian Keith Mayer"/>
    <x v="1"/>
    <n v="0.03"/>
    <n v="25.98"/>
    <n v="14.36"/>
    <x v="0"/>
    <x v="3"/>
    <x v="0"/>
    <x v="9"/>
    <s v="Jumbo Drum"/>
    <s v="Global Stack Chair without Arms, Black"/>
    <n v="0.6"/>
    <s v="United States"/>
    <s v="South"/>
    <x v="12"/>
    <s v="Sanford"/>
    <n v="32771"/>
    <x v="25"/>
    <d v="2015-01-27T00:00:00"/>
    <x v="292"/>
    <n v="4"/>
    <n v="107.66"/>
    <n v="86899"/>
    <n v="25.95"/>
    <x v="0"/>
  </r>
  <r>
    <n v="3155"/>
    <s v="Julian Keith Mayer"/>
    <x v="1"/>
    <n v="0.1"/>
    <n v="32.479999999999997"/>
    <n v="35"/>
    <x v="1"/>
    <x v="3"/>
    <x v="2"/>
    <x v="6"/>
    <s v="Large Box"/>
    <s v="Fellowes Neat Ideas® Storage Cubes"/>
    <n v="0.81"/>
    <s v="United States"/>
    <s v="South"/>
    <x v="12"/>
    <s v="Sanford"/>
    <n v="32771"/>
    <x v="25"/>
    <d v="2015-01-27T00:00:00"/>
    <x v="293"/>
    <n v="10"/>
    <n v="318.83"/>
    <n v="86899"/>
    <n v="32.379999999999995"/>
    <x v="0"/>
  </r>
  <r>
    <n v="1129"/>
    <s v="Pam Patton"/>
    <x v="2"/>
    <n v="0.02"/>
    <n v="4.9800000000000004"/>
    <n v="6.07"/>
    <x v="1"/>
    <x v="2"/>
    <x v="2"/>
    <x v="7"/>
    <s v="Small Box"/>
    <s v="Xerox 1897"/>
    <n v="0.36"/>
    <s v="United States"/>
    <s v="East"/>
    <x v="35"/>
    <s v="Boston"/>
    <n v="2118"/>
    <x v="25"/>
    <d v="2015-01-28T00:00:00"/>
    <x v="294"/>
    <n v="19"/>
    <n v="105.5"/>
    <n v="57794"/>
    <n v="4.9600000000000009"/>
    <x v="3"/>
  </r>
  <r>
    <n v="1133"/>
    <s v="Marjorie Owens"/>
    <x v="2"/>
    <n v="0.02"/>
    <n v="4.9800000000000004"/>
    <n v="6.07"/>
    <x v="1"/>
    <x v="2"/>
    <x v="2"/>
    <x v="7"/>
    <s v="Small Box"/>
    <s v="Xerox 1897"/>
    <n v="0.36"/>
    <s v="United States"/>
    <s v="Central"/>
    <x v="18"/>
    <s v="Farmers Branch"/>
    <n v="75234"/>
    <x v="25"/>
    <d v="2015-01-28T00:00:00"/>
    <x v="294"/>
    <n v="5"/>
    <n v="27.76"/>
    <n v="88105"/>
    <n v="4.9600000000000009"/>
    <x v="1"/>
  </r>
  <r>
    <n v="2795"/>
    <s v="Harry Burns"/>
    <x v="2"/>
    <n v="0.04"/>
    <n v="3.57"/>
    <n v="4.17"/>
    <x v="1"/>
    <x v="3"/>
    <x v="2"/>
    <x v="2"/>
    <s v="Small Pack"/>
    <s v="Barrel Sharpener"/>
    <n v="0.59"/>
    <s v="United States"/>
    <s v="Central"/>
    <x v="20"/>
    <s v="Mason City"/>
    <n v="50401"/>
    <x v="25"/>
    <d v="2015-01-28T00:00:00"/>
    <x v="295"/>
    <n v="8"/>
    <n v="30.9"/>
    <n v="87556"/>
    <n v="3.53"/>
    <x v="1"/>
  </r>
  <r>
    <n v="2795"/>
    <s v="Harry Burns"/>
    <x v="2"/>
    <n v="0.05"/>
    <n v="200.99"/>
    <n v="4.2"/>
    <x v="1"/>
    <x v="3"/>
    <x v="1"/>
    <x v="12"/>
    <s v="Small Box"/>
    <s v="2160i"/>
    <n v="0.59"/>
    <s v="United States"/>
    <s v="Central"/>
    <x v="20"/>
    <s v="Mason City"/>
    <n v="50401"/>
    <x v="25"/>
    <d v="2015-01-30T00:00:00"/>
    <x v="296"/>
    <n v="14"/>
    <n v="2363.08"/>
    <n v="87556"/>
    <n v="200.94"/>
    <x v="1"/>
  </r>
  <r>
    <n v="2795"/>
    <s v="Harry Burns"/>
    <x v="2"/>
    <n v="7.0000000000000007E-2"/>
    <n v="195.99"/>
    <n v="8.99"/>
    <x v="1"/>
    <x v="3"/>
    <x v="1"/>
    <x v="12"/>
    <s v="Small Box"/>
    <s v="A1228"/>
    <n v="0.57999999999999996"/>
    <s v="United States"/>
    <s v="Central"/>
    <x v="20"/>
    <s v="Mason City"/>
    <n v="50401"/>
    <x v="25"/>
    <d v="2015-01-26T00:00:00"/>
    <x v="297"/>
    <n v="2"/>
    <n v="328.45"/>
    <n v="87556"/>
    <n v="195.92000000000002"/>
    <x v="1"/>
  </r>
  <r>
    <n v="3000"/>
    <s v="Priscilla Allen"/>
    <x v="2"/>
    <n v="0.01"/>
    <n v="10.14"/>
    <n v="2.27"/>
    <x v="1"/>
    <x v="1"/>
    <x v="2"/>
    <x v="7"/>
    <s v="Wrap Bag"/>
    <s v="Staples Wirebound Steno Books, 6&quot; x 9&quot;, 12/Pack"/>
    <n v="0.36"/>
    <s v="United States"/>
    <s v="Central"/>
    <x v="25"/>
    <s v="Pontiac"/>
    <n v="48342"/>
    <x v="25"/>
    <d v="2015-01-28T00:00:00"/>
    <x v="298"/>
    <n v="4"/>
    <n v="40.799999999999997"/>
    <n v="87042"/>
    <n v="10.130000000000001"/>
    <x v="1"/>
  </r>
  <r>
    <n v="3307"/>
    <s v="Edwin Blackburn"/>
    <x v="2"/>
    <n v="7.0000000000000007E-2"/>
    <n v="16.739999999999998"/>
    <n v="7.04"/>
    <x v="1"/>
    <x v="0"/>
    <x v="2"/>
    <x v="6"/>
    <s v="Small Box"/>
    <s v="Rogers® Profile Extra Capacity Storage Tub"/>
    <n v="0.81"/>
    <s v="United States"/>
    <s v="East"/>
    <x v="35"/>
    <s v="Agawam"/>
    <n v="1001"/>
    <x v="25"/>
    <d v="2015-02-02T00:00:00"/>
    <x v="299"/>
    <n v="5"/>
    <n v="80.58"/>
    <n v="90462"/>
    <n v="16.669999999999998"/>
    <x v="3"/>
  </r>
  <r>
    <n v="3311"/>
    <s v="Jackie Flynn"/>
    <x v="2"/>
    <n v="0.06"/>
    <n v="6.45"/>
    <n v="1.34"/>
    <x v="1"/>
    <x v="0"/>
    <x v="2"/>
    <x v="7"/>
    <s v="Wrap Bag"/>
    <s v="Wirebound Four 2-3/4 x 5 Forms per Page, 400 Sets per Book"/>
    <n v="0.36"/>
    <s v="United States"/>
    <s v="East"/>
    <x v="35"/>
    <s v="Winchester"/>
    <n v="1890"/>
    <x v="25"/>
    <d v="2015-01-31T00:00:00"/>
    <x v="300"/>
    <n v="9"/>
    <n v="57.14"/>
    <n v="90462"/>
    <n v="6.3900000000000006"/>
    <x v="3"/>
  </r>
  <r>
    <n v="3314"/>
    <s v="Billy Hale"/>
    <x v="2"/>
    <n v="0.05"/>
    <n v="122.99"/>
    <n v="70.2"/>
    <x v="0"/>
    <x v="0"/>
    <x v="0"/>
    <x v="9"/>
    <s v="Jumbo Drum"/>
    <s v="Global High-Back Leather Tilter, Burgundy"/>
    <n v="0.74"/>
    <s v="United States"/>
    <s v="East"/>
    <x v="33"/>
    <s v="Fort Lee"/>
    <n v="7024"/>
    <x v="25"/>
    <d v="2015-01-30T00:00:00"/>
    <x v="301"/>
    <n v="4"/>
    <n v="498.31"/>
    <n v="90462"/>
    <n v="122.94"/>
    <x v="3"/>
  </r>
  <r>
    <n v="1946"/>
    <s v="Teresa Wallace"/>
    <x v="4"/>
    <n v="0.08"/>
    <n v="90.98"/>
    <n v="56.2"/>
    <x v="1"/>
    <x v="1"/>
    <x v="0"/>
    <x v="11"/>
    <s v="Medium Box"/>
    <s v="Eldon ClusterMat Chair Mat with Cordless Antistatic Protection"/>
    <n v="0.74"/>
    <s v="United States"/>
    <s v="East"/>
    <x v="28"/>
    <s v="Mount Lebanon"/>
    <n v="15228"/>
    <x v="25"/>
    <d v="2015-01-28T00:00:00"/>
    <x v="302"/>
    <n v="12"/>
    <n v="1058.3599999999999"/>
    <n v="86331"/>
    <n v="90.9"/>
    <x v="3"/>
  </r>
  <r>
    <n v="1946"/>
    <s v="Teresa Wallace"/>
    <x v="4"/>
    <n v="7.0000000000000007E-2"/>
    <n v="5.98"/>
    <n v="5.35"/>
    <x v="1"/>
    <x v="1"/>
    <x v="2"/>
    <x v="7"/>
    <s v="Small Box"/>
    <s v="Xerox 1947"/>
    <n v="0.4"/>
    <s v="United States"/>
    <s v="East"/>
    <x v="28"/>
    <s v="Mount Lebanon"/>
    <n v="15228"/>
    <x v="25"/>
    <d v="2015-01-28T00:00:00"/>
    <x v="303"/>
    <n v="3"/>
    <n v="18.309999999999999"/>
    <n v="86331"/>
    <n v="5.91"/>
    <x v="3"/>
  </r>
  <r>
    <n v="3361"/>
    <s v="Oscar Kenney"/>
    <x v="4"/>
    <n v="0.04"/>
    <n v="7.96"/>
    <n v="4.95"/>
    <x v="1"/>
    <x v="2"/>
    <x v="0"/>
    <x v="11"/>
    <s v="Small Box"/>
    <s v="Staples Plastic Wall Frames"/>
    <n v="0.41"/>
    <s v="United States"/>
    <s v="Central"/>
    <x v="30"/>
    <s v="West Bend"/>
    <n v="53095"/>
    <x v="25"/>
    <d v="2015-01-26T00:00:00"/>
    <x v="304"/>
    <n v="15"/>
    <n v="116.11"/>
    <n v="91436"/>
    <n v="7.92"/>
    <x v="1"/>
  </r>
  <r>
    <n v="2264"/>
    <s v="Helen Dickerson"/>
    <x v="3"/>
    <n v="0.09"/>
    <n v="207.48"/>
    <n v="0.99"/>
    <x v="1"/>
    <x v="3"/>
    <x v="2"/>
    <x v="8"/>
    <s v="Small Box"/>
    <s v="Kensington 7 Outlet MasterPiece Power Center with Fax/Phone Line Protection"/>
    <n v="0.55000000000000004"/>
    <s v="United States"/>
    <s v="Central"/>
    <x v="6"/>
    <s v="Joplin"/>
    <n v="64804"/>
    <x v="25"/>
    <d v="2015-01-29T00:00:00"/>
    <x v="305"/>
    <n v="3"/>
    <n v="577.75"/>
    <n v="86611"/>
    <n v="207.39"/>
    <x v="1"/>
  </r>
  <r>
    <n v="483"/>
    <s v="Edgar McKenzie"/>
    <x v="0"/>
    <n v="0.03"/>
    <n v="11.97"/>
    <n v="4.9800000000000004"/>
    <x v="1"/>
    <x v="3"/>
    <x v="2"/>
    <x v="8"/>
    <s v="Small Box"/>
    <s v="Staples 6 Outlet Surge"/>
    <n v="0.57999999999999996"/>
    <s v="United States"/>
    <s v="Central"/>
    <x v="10"/>
    <s v="Oswego"/>
    <n v="60543"/>
    <x v="26"/>
    <d v="2015-01-28T00:00:00"/>
    <x v="306"/>
    <n v="6"/>
    <n v="73.180000000000007"/>
    <n v="90353"/>
    <n v="11.940000000000001"/>
    <x v="1"/>
  </r>
  <r>
    <n v="2979"/>
    <s v="Lloyd Dolan"/>
    <x v="0"/>
    <n v="0.09"/>
    <n v="2.94"/>
    <n v="0.7"/>
    <x v="1"/>
    <x v="3"/>
    <x v="2"/>
    <x v="2"/>
    <s v="Wrap Bag"/>
    <s v="Newell 338"/>
    <n v="0.57999999999999996"/>
    <s v="United States"/>
    <s v="Central"/>
    <x v="39"/>
    <s v="Dickinson"/>
    <n v="58601"/>
    <x v="26"/>
    <d v="2015-01-28T00:00:00"/>
    <x v="307"/>
    <n v="9"/>
    <n v="25.22"/>
    <n v="86544"/>
    <n v="2.85"/>
    <x v="1"/>
  </r>
  <r>
    <n v="2980"/>
    <s v="Joanna Kenney"/>
    <x v="0"/>
    <n v="0.03"/>
    <n v="43.98"/>
    <n v="8.99"/>
    <x v="1"/>
    <x v="3"/>
    <x v="2"/>
    <x v="2"/>
    <s v="Small Pack"/>
    <s v="Boston 1645 Deluxe Heavier-Duty Electric Pencil Sharpener"/>
    <n v="0.57999999999999996"/>
    <s v="United States"/>
    <s v="East"/>
    <x v="27"/>
    <s v="Sandusky"/>
    <n v="44870"/>
    <x v="26"/>
    <d v="2015-01-29T00:00:00"/>
    <x v="308"/>
    <n v="10"/>
    <n v="454.4"/>
    <n v="86544"/>
    <n v="43.949999999999996"/>
    <x v="3"/>
  </r>
  <r>
    <n v="2980"/>
    <s v="Joanna Kenney"/>
    <x v="0"/>
    <n v="0.06"/>
    <n v="1.1399999999999999"/>
    <n v="0.7"/>
    <x v="1"/>
    <x v="3"/>
    <x v="2"/>
    <x v="14"/>
    <s v="Wrap Bag"/>
    <s v="OIC Thumb-Tacks"/>
    <n v="0.38"/>
    <s v="United States"/>
    <s v="East"/>
    <x v="27"/>
    <s v="Sandusky"/>
    <n v="44870"/>
    <x v="26"/>
    <d v="2015-01-30T00:00:00"/>
    <x v="309"/>
    <n v="13"/>
    <n v="14.53"/>
    <n v="86544"/>
    <n v="1.0799999999999998"/>
    <x v="3"/>
  </r>
  <r>
    <n v="2254"/>
    <s v="Jeff Meadows"/>
    <x v="2"/>
    <n v="0.1"/>
    <n v="6.3"/>
    <n v="0.5"/>
    <x v="1"/>
    <x v="3"/>
    <x v="2"/>
    <x v="13"/>
    <s v="Small Box"/>
    <s v="Avery 48"/>
    <n v="0.39"/>
    <s v="United States"/>
    <s v="South"/>
    <x v="32"/>
    <s v="Paducah"/>
    <n v="42003"/>
    <x v="26"/>
    <d v="2015-02-01T00:00:00"/>
    <x v="310"/>
    <n v="12"/>
    <n v="68.72"/>
    <n v="89278"/>
    <n v="6.2"/>
    <x v="0"/>
  </r>
  <r>
    <n v="2178"/>
    <s v="Judy Hall"/>
    <x v="4"/>
    <n v="0.08"/>
    <n v="2.94"/>
    <n v="0.96"/>
    <x v="1"/>
    <x v="0"/>
    <x v="2"/>
    <x v="2"/>
    <s v="Wrap Bag"/>
    <s v="Newell 343"/>
    <n v="0.57999999999999996"/>
    <s v="United States"/>
    <s v="East"/>
    <x v="35"/>
    <s v="Worcester"/>
    <n v="1610"/>
    <x v="26"/>
    <d v="2015-01-29T00:00:00"/>
    <x v="311"/>
    <n v="9"/>
    <n v="25.35"/>
    <n v="89465"/>
    <n v="2.86"/>
    <x v="3"/>
  </r>
  <r>
    <n v="3347"/>
    <s v="Carrie McIntosh"/>
    <x v="4"/>
    <n v="0.02"/>
    <n v="110.99"/>
    <n v="2.5"/>
    <x v="1"/>
    <x v="1"/>
    <x v="1"/>
    <x v="12"/>
    <s v="Small Box"/>
    <s v="T18"/>
    <n v="0.56999999999999995"/>
    <s v="United States"/>
    <s v="South"/>
    <x v="12"/>
    <s v="Royal Palm Beach"/>
    <n v="33411"/>
    <x v="26"/>
    <d v="2015-01-29T00:00:00"/>
    <x v="312"/>
    <n v="1"/>
    <n v="94.3"/>
    <n v="89356"/>
    <n v="110.97"/>
    <x v="0"/>
  </r>
  <r>
    <n v="129"/>
    <s v="Kara Allison"/>
    <x v="3"/>
    <n v="0.02"/>
    <n v="1.74"/>
    <n v="4.08"/>
    <x v="1"/>
    <x v="0"/>
    <x v="0"/>
    <x v="11"/>
    <s v="Small Pack"/>
    <s v="Eldon Regeneration Recycled Desk Accessories, Smoke"/>
    <n v="0.53"/>
    <s v="United States"/>
    <s v="Central"/>
    <x v="10"/>
    <s v="Alton"/>
    <n v="62002"/>
    <x v="26"/>
    <d v="2015-01-28T00:00:00"/>
    <x v="313"/>
    <n v="5"/>
    <n v="10.23"/>
    <n v="86693"/>
    <n v="1.72"/>
    <x v="1"/>
  </r>
  <r>
    <n v="898"/>
    <s v="Harriet Hodges"/>
    <x v="3"/>
    <n v="0.02"/>
    <n v="12.53"/>
    <n v="0.49"/>
    <x v="1"/>
    <x v="0"/>
    <x v="2"/>
    <x v="13"/>
    <s v="Small Box"/>
    <s v="Round Specialty Laser Printer Labels"/>
    <n v="0.38"/>
    <s v="United States"/>
    <s v="East"/>
    <x v="11"/>
    <s v="New York City"/>
    <n v="10039"/>
    <x v="26"/>
    <d v="2015-01-27T00:00:00"/>
    <x v="314"/>
    <n v="47"/>
    <n v="594.44000000000005"/>
    <n v="9606"/>
    <n v="12.51"/>
    <x v="3"/>
  </r>
  <r>
    <n v="898"/>
    <s v="Harriet Hodges"/>
    <x v="3"/>
    <n v="7.0000000000000007E-2"/>
    <n v="5.18"/>
    <n v="2.04"/>
    <x v="2"/>
    <x v="0"/>
    <x v="2"/>
    <x v="7"/>
    <s v="Wrap Bag"/>
    <s v="Array® Memo Cubes"/>
    <n v="0.36"/>
    <s v="United States"/>
    <s v="East"/>
    <x v="11"/>
    <s v="New York City"/>
    <n v="10039"/>
    <x v="26"/>
    <d v="2015-01-29T00:00:00"/>
    <x v="315"/>
    <n v="44"/>
    <n v="228.5"/>
    <n v="9606"/>
    <n v="5.1099999999999994"/>
    <x v="3"/>
  </r>
  <r>
    <n v="899"/>
    <s v="Jordan Berry"/>
    <x v="3"/>
    <n v="0.02"/>
    <n v="12.53"/>
    <n v="0.49"/>
    <x v="1"/>
    <x v="0"/>
    <x v="2"/>
    <x v="13"/>
    <s v="Small Box"/>
    <s v="Round Specialty Laser Printer Labels"/>
    <n v="0.38"/>
    <s v="United States"/>
    <s v="East"/>
    <x v="28"/>
    <s v="Altoona"/>
    <n v="16602"/>
    <x v="26"/>
    <d v="2015-01-27T00:00:00"/>
    <x v="316"/>
    <n v="12"/>
    <n v="151.77000000000001"/>
    <n v="86264"/>
    <n v="12.51"/>
    <x v="3"/>
  </r>
  <r>
    <n v="899"/>
    <s v="Jordan Berry"/>
    <x v="3"/>
    <n v="7.0000000000000007E-2"/>
    <n v="5.18"/>
    <n v="2.04"/>
    <x v="2"/>
    <x v="0"/>
    <x v="2"/>
    <x v="7"/>
    <s v="Wrap Bag"/>
    <s v="Array® Memo Cubes"/>
    <n v="0.36"/>
    <s v="United States"/>
    <s v="East"/>
    <x v="28"/>
    <s v="Altoona"/>
    <n v="16602"/>
    <x v="26"/>
    <d v="2015-01-29T00:00:00"/>
    <x v="315"/>
    <n v="11"/>
    <n v="57.13"/>
    <n v="86264"/>
    <n v="5.1099999999999994"/>
    <x v="3"/>
  </r>
  <r>
    <n v="1351"/>
    <s v="Janet McCullough"/>
    <x v="3"/>
    <n v="0.1"/>
    <n v="110.99"/>
    <n v="8.99"/>
    <x v="2"/>
    <x v="2"/>
    <x v="1"/>
    <x v="12"/>
    <s v="Small Box"/>
    <s v="LX 677"/>
    <n v="0.56999999999999995"/>
    <s v="United States"/>
    <s v="South"/>
    <x v="12"/>
    <s v="Coconut Creek"/>
    <n v="33063"/>
    <x v="26"/>
    <d v="2015-01-29T00:00:00"/>
    <x v="317"/>
    <n v="7"/>
    <n v="627.78"/>
    <n v="88232"/>
    <n v="110.89"/>
    <x v="0"/>
  </r>
  <r>
    <n v="2281"/>
    <s v="Monica Harvey"/>
    <x v="3"/>
    <n v="0.08"/>
    <n v="205.99"/>
    <n v="2.5"/>
    <x v="1"/>
    <x v="2"/>
    <x v="1"/>
    <x v="12"/>
    <s v="Small Box"/>
    <s v="V70"/>
    <n v="0.59"/>
    <s v="United States"/>
    <s v="Central"/>
    <x v="30"/>
    <s v="Eau Claire"/>
    <n v="54703"/>
    <x v="26"/>
    <d v="2015-01-28T00:00:00"/>
    <x v="318"/>
    <n v="10"/>
    <n v="1610.84"/>
    <n v="85948"/>
    <n v="205.91"/>
    <x v="1"/>
  </r>
  <r>
    <n v="53"/>
    <s v="Sidney Russell Austin"/>
    <x v="0"/>
    <n v="7.0000000000000007E-2"/>
    <n v="3502.14"/>
    <n v="8.73"/>
    <x v="0"/>
    <x v="3"/>
    <x v="1"/>
    <x v="3"/>
    <s v="Jumbo Box"/>
    <s v="Okidata Pacemark 4410N Wide Format Dot Matrix Printer"/>
    <n v="0.56999999999999995"/>
    <s v="United States"/>
    <s v="West"/>
    <x v="4"/>
    <s v="Redmond"/>
    <n v="98052"/>
    <x v="27"/>
    <d v="2015-01-30T00:00:00"/>
    <x v="319"/>
    <n v="1"/>
    <n v="3267.55"/>
    <n v="88425"/>
    <n v="3502.0699999999997"/>
    <x v="2"/>
  </r>
  <r>
    <n v="3266"/>
    <s v="Edgar Kumar"/>
    <x v="0"/>
    <n v="0"/>
    <n v="122.99"/>
    <n v="70.2"/>
    <x v="0"/>
    <x v="3"/>
    <x v="0"/>
    <x v="9"/>
    <s v="Jumbo Drum"/>
    <s v="Global High-Back Leather Tilter, Burgundy"/>
    <n v="0.74"/>
    <s v="United States"/>
    <s v="East"/>
    <x v="29"/>
    <s v="Sanford"/>
    <n v="4073"/>
    <x v="27"/>
    <d v="2015-01-29T00:00:00"/>
    <x v="320"/>
    <n v="14"/>
    <n v="1794.88"/>
    <n v="89836"/>
    <n v="122.99"/>
    <x v="3"/>
  </r>
  <r>
    <n v="3269"/>
    <s v="Billie Stern"/>
    <x v="0"/>
    <n v="0.01"/>
    <n v="60.97"/>
    <n v="4.5"/>
    <x v="2"/>
    <x v="3"/>
    <x v="2"/>
    <x v="8"/>
    <s v="Small Box"/>
    <s v="Tripp Lite Isotel 6 Outlet Surge Protector with Fax/Modem Protection"/>
    <n v="0.56000000000000005"/>
    <s v="United States"/>
    <s v="East"/>
    <x v="33"/>
    <s v="North Plainfield"/>
    <n v="7060"/>
    <x v="27"/>
    <d v="2015-01-30T00:00:00"/>
    <x v="321"/>
    <n v="12"/>
    <n v="765.04"/>
    <n v="89836"/>
    <n v="60.96"/>
    <x v="3"/>
  </r>
  <r>
    <n v="24"/>
    <s v="Edna Thomas"/>
    <x v="1"/>
    <n v="0.06"/>
    <n v="55.48"/>
    <n v="14.3"/>
    <x v="1"/>
    <x v="3"/>
    <x v="2"/>
    <x v="7"/>
    <s v="Small Box"/>
    <s v="Xerox 194"/>
    <n v="0.37"/>
    <s v="United States"/>
    <s v="West"/>
    <x v="8"/>
    <s v="Laguna Niguel"/>
    <n v="92677"/>
    <x v="27"/>
    <d v="2015-01-29T00:00:00"/>
    <x v="322"/>
    <n v="1"/>
    <n v="67.489999999999995"/>
    <n v="87651"/>
    <n v="55.419999999999995"/>
    <x v="2"/>
  </r>
  <r>
    <n v="24"/>
    <s v="Edna Thomas"/>
    <x v="1"/>
    <n v="0.02"/>
    <n v="1.68"/>
    <n v="1.57"/>
    <x v="1"/>
    <x v="3"/>
    <x v="2"/>
    <x v="2"/>
    <s v="Wrap Bag"/>
    <s v="Newell 323"/>
    <n v="0.59"/>
    <s v="United States"/>
    <s v="West"/>
    <x v="8"/>
    <s v="Laguna Niguel"/>
    <n v="92677"/>
    <x v="27"/>
    <d v="2015-01-30T00:00:00"/>
    <x v="323"/>
    <n v="1"/>
    <n v="2.25"/>
    <n v="87651"/>
    <n v="1.66"/>
    <x v="2"/>
  </r>
  <r>
    <n v="744"/>
    <s v="Joy Maxwell"/>
    <x v="2"/>
    <n v="0.02"/>
    <n v="59.98"/>
    <n v="3.99"/>
    <x v="1"/>
    <x v="3"/>
    <x v="2"/>
    <x v="8"/>
    <s v="Small Box"/>
    <s v="Belkin 8 Outlet SurgeMaster II Gold Surge Protector"/>
    <n v="0.56999999999999995"/>
    <s v="United States"/>
    <s v="West"/>
    <x v="41"/>
    <s v="Oro Valley"/>
    <n v="85737"/>
    <x v="27"/>
    <d v="2015-02-06T00:00:00"/>
    <x v="324"/>
    <n v="1"/>
    <n v="63.48"/>
    <n v="87725"/>
    <n v="59.959999999999994"/>
    <x v="2"/>
  </r>
  <r>
    <n v="744"/>
    <s v="Joy Maxwell"/>
    <x v="2"/>
    <n v="0.03"/>
    <n v="5.18"/>
    <n v="5.74"/>
    <x v="1"/>
    <x v="3"/>
    <x v="2"/>
    <x v="5"/>
    <s v="Small Box"/>
    <s v="Wilson Jones Impact Binders"/>
    <n v="0.36"/>
    <s v="United States"/>
    <s v="West"/>
    <x v="41"/>
    <s v="Oro Valley"/>
    <n v="85737"/>
    <x v="27"/>
    <d v="2015-02-01T00:00:00"/>
    <x v="325"/>
    <n v="9"/>
    <n v="47.64"/>
    <n v="87725"/>
    <n v="5.1499999999999995"/>
    <x v="2"/>
  </r>
  <r>
    <n v="553"/>
    <s v="Kristine Connolly"/>
    <x v="4"/>
    <n v="0"/>
    <n v="6.88"/>
    <n v="2"/>
    <x v="2"/>
    <x v="2"/>
    <x v="2"/>
    <x v="7"/>
    <s v="Wrap Bag"/>
    <s v="Adams Phone Message Book, 200 Message Capacity, 8 1/16” x 11”"/>
    <n v="0.39"/>
    <s v="United States"/>
    <s v="West"/>
    <x v="8"/>
    <s v="Los Angeles"/>
    <n v="90008"/>
    <x v="27"/>
    <d v="2015-01-29T00:00:00"/>
    <x v="326"/>
    <n v="36"/>
    <n v="267.52999999999997"/>
    <n v="17155"/>
    <n v="6.88"/>
    <x v="2"/>
  </r>
  <r>
    <n v="556"/>
    <s v="Kristina Sanders"/>
    <x v="4"/>
    <n v="0"/>
    <n v="6.88"/>
    <n v="2"/>
    <x v="2"/>
    <x v="2"/>
    <x v="2"/>
    <x v="7"/>
    <s v="Wrap Bag"/>
    <s v="Adams Phone Message Book, 200 Message Capacity, 8 1/16” x 11”"/>
    <n v="0.39"/>
    <s v="United States"/>
    <s v="West"/>
    <x v="15"/>
    <s v="Provo"/>
    <n v="84604"/>
    <x v="27"/>
    <d v="2015-01-29T00:00:00"/>
    <x v="327"/>
    <n v="9"/>
    <n v="66.88"/>
    <n v="86189"/>
    <n v="6.88"/>
    <x v="2"/>
  </r>
  <r>
    <n v="556"/>
    <s v="Kristina Sanders"/>
    <x v="4"/>
    <n v="0.03"/>
    <n v="32.479999999999997"/>
    <n v="35"/>
    <x v="2"/>
    <x v="2"/>
    <x v="2"/>
    <x v="6"/>
    <s v="Large Box"/>
    <s v="Fellowes Neat Ideas® Storage Cubes"/>
    <n v="0.81"/>
    <s v="United States"/>
    <s v="West"/>
    <x v="15"/>
    <s v="Provo"/>
    <n v="84604"/>
    <x v="27"/>
    <d v="2015-01-28T00:00:00"/>
    <x v="328"/>
    <n v="8"/>
    <n v="274.91000000000003"/>
    <n v="86189"/>
    <n v="32.449999999999996"/>
    <x v="2"/>
  </r>
  <r>
    <n v="1875"/>
    <s v="Martin Kirk"/>
    <x v="0"/>
    <n v="0.09"/>
    <n v="95.99"/>
    <n v="4.9000000000000004"/>
    <x v="1"/>
    <x v="1"/>
    <x v="1"/>
    <x v="12"/>
    <s v="Small Box"/>
    <s v="T60"/>
    <n v="0.56000000000000005"/>
    <s v="United States"/>
    <s v="South"/>
    <x v="21"/>
    <s v="Chesapeake"/>
    <n v="23320"/>
    <x v="28"/>
    <d v="2015-01-31T00:00:00"/>
    <x v="329"/>
    <n v="4"/>
    <n v="320.75"/>
    <n v="90899"/>
    <n v="95.899999999999991"/>
    <x v="0"/>
  </r>
  <r>
    <n v="2265"/>
    <s v="James Davenport"/>
    <x v="0"/>
    <n v="0.1"/>
    <n v="7.45"/>
    <n v="6.28"/>
    <x v="1"/>
    <x v="3"/>
    <x v="2"/>
    <x v="5"/>
    <s v="Small Box"/>
    <s v="Acco Four Pocket Poly Ring Binder with Label Holder, Smoke, 1&quot;"/>
    <n v="0.4"/>
    <s v="United States"/>
    <s v="Central"/>
    <x v="6"/>
    <s v="Kansas City"/>
    <n v="64130"/>
    <x v="28"/>
    <d v="2015-02-01T00:00:00"/>
    <x v="330"/>
    <n v="8"/>
    <n v="59.4"/>
    <n v="86612"/>
    <n v="7.3500000000000005"/>
    <x v="1"/>
  </r>
  <r>
    <n v="2265"/>
    <s v="James Davenport"/>
    <x v="0"/>
    <n v="0.01"/>
    <n v="6.48"/>
    <n v="7.86"/>
    <x v="1"/>
    <x v="3"/>
    <x v="2"/>
    <x v="7"/>
    <s v="Small Box"/>
    <s v="Xerox 213"/>
    <n v="0.37"/>
    <s v="United States"/>
    <s v="Central"/>
    <x v="6"/>
    <s v="Kansas City"/>
    <n v="64130"/>
    <x v="28"/>
    <d v="2015-01-31T00:00:00"/>
    <x v="331"/>
    <n v="10"/>
    <n v="66.459999999999994"/>
    <n v="86612"/>
    <n v="6.4700000000000006"/>
    <x v="1"/>
  </r>
  <r>
    <n v="699"/>
    <s v="Jenny Gold"/>
    <x v="4"/>
    <n v="7.0000000000000007E-2"/>
    <n v="5.0199999999999996"/>
    <n v="5.14"/>
    <x v="1"/>
    <x v="1"/>
    <x v="1"/>
    <x v="1"/>
    <s v="Small Pack"/>
    <s v="Imation 3.5, DISKETTE 44766 HGHLD3.52HD/FM, 10/Pack"/>
    <n v="0.79"/>
    <s v="United States"/>
    <s v="West"/>
    <x v="8"/>
    <s v="Los Angeles"/>
    <n v="90041"/>
    <x v="28"/>
    <d v="2015-01-31T00:00:00"/>
    <x v="332"/>
    <n v="42"/>
    <n v="210.1"/>
    <n v="32420"/>
    <n v="4.9499999999999993"/>
    <x v="2"/>
  </r>
  <r>
    <n v="699"/>
    <s v="Jenny Gold"/>
    <x v="4"/>
    <n v="7.0000000000000007E-2"/>
    <n v="280.98"/>
    <n v="57"/>
    <x v="0"/>
    <x v="1"/>
    <x v="0"/>
    <x v="9"/>
    <s v="Jumbo Drum"/>
    <s v="Hon 2090 “Pillow Soft” Series Mid Back Swivel/Tilt Chairs"/>
    <n v="0.78"/>
    <s v="United States"/>
    <s v="West"/>
    <x v="8"/>
    <s v="Los Angeles"/>
    <n v="90041"/>
    <x v="28"/>
    <d v="2015-01-31T00:00:00"/>
    <x v="333"/>
    <n v="23"/>
    <n v="6499.87"/>
    <n v="32420"/>
    <n v="280.91000000000003"/>
    <x v="2"/>
  </r>
  <r>
    <n v="2061"/>
    <s v="Marianne Carey"/>
    <x v="4"/>
    <n v="0.02"/>
    <n v="240.98"/>
    <n v="60.2"/>
    <x v="0"/>
    <x v="3"/>
    <x v="0"/>
    <x v="10"/>
    <s v="Jumbo Box"/>
    <s v="Atlantic Metals Mobile 2-Shelf Bookcases, Custom Colors"/>
    <n v="0.56000000000000005"/>
    <s v="United States"/>
    <s v="Central"/>
    <x v="13"/>
    <s v="North Platte"/>
    <n v="69101"/>
    <x v="28"/>
    <d v="2015-01-31T00:00:00"/>
    <x v="334"/>
    <n v="1"/>
    <n v="260.66000000000003"/>
    <n v="87146"/>
    <n v="240.95999999999998"/>
    <x v="1"/>
  </r>
  <r>
    <n v="2062"/>
    <s v="Alfred Singh"/>
    <x v="4"/>
    <n v="0.02"/>
    <n v="420.98"/>
    <n v="19.989999999999998"/>
    <x v="1"/>
    <x v="3"/>
    <x v="2"/>
    <x v="5"/>
    <s v="Small Box"/>
    <s v="GBC DocuBind 200 Manual Binding Machine"/>
    <n v="0.35"/>
    <s v="United States"/>
    <s v="South"/>
    <x v="21"/>
    <s v="Mechanicsville"/>
    <n v="23111"/>
    <x v="28"/>
    <d v="2015-02-01T00:00:00"/>
    <x v="335"/>
    <n v="10"/>
    <n v="4249.37"/>
    <n v="87146"/>
    <n v="420.96000000000004"/>
    <x v="0"/>
  </r>
  <r>
    <n v="767"/>
    <s v="Jeffrey Mueller"/>
    <x v="0"/>
    <n v="0.1"/>
    <n v="31.78"/>
    <n v="1.99"/>
    <x v="1"/>
    <x v="3"/>
    <x v="1"/>
    <x v="1"/>
    <s v="Small Pack"/>
    <s v="Memorex 4.7GB DVD-RAM, 3/Pack"/>
    <n v="0.42"/>
    <s v="United States"/>
    <s v="Central"/>
    <x v="10"/>
    <s v="Rock Island"/>
    <n v="61201"/>
    <x v="29"/>
    <d v="2015-02-01T00:00:00"/>
    <x v="336"/>
    <n v="11"/>
    <n v="336.64"/>
    <n v="86279"/>
    <n v="31.68"/>
    <x v="1"/>
  </r>
  <r>
    <n v="550"/>
    <s v="Edna Monroe Talley"/>
    <x v="1"/>
    <n v="0.05"/>
    <n v="1.68"/>
    <n v="1.57"/>
    <x v="1"/>
    <x v="3"/>
    <x v="2"/>
    <x v="2"/>
    <s v="Wrap Bag"/>
    <s v="Newell 323"/>
    <n v="0.59"/>
    <s v="United States"/>
    <s v="Central"/>
    <x v="18"/>
    <s v="Seguin"/>
    <n v="78155"/>
    <x v="29"/>
    <d v="2015-01-31T00:00:00"/>
    <x v="337"/>
    <n v="11"/>
    <n v="18.75"/>
    <n v="90909"/>
    <n v="1.63"/>
    <x v="1"/>
  </r>
  <r>
    <n v="550"/>
    <s v="Edna Monroe Talley"/>
    <x v="1"/>
    <n v="0.1"/>
    <n v="218.75"/>
    <n v="69.64"/>
    <x v="0"/>
    <x v="3"/>
    <x v="0"/>
    <x v="0"/>
    <s v="Jumbo Box"/>
    <s v="BoxOffice By Design Rectangular and Half-Moon Meeting Room Tables"/>
    <n v="0.77"/>
    <s v="United States"/>
    <s v="Central"/>
    <x v="18"/>
    <s v="Seguin"/>
    <n v="78155"/>
    <x v="29"/>
    <d v="2015-02-01T00:00:00"/>
    <x v="338"/>
    <n v="1"/>
    <n v="188.51"/>
    <n v="90909"/>
    <n v="218.65"/>
    <x v="1"/>
  </r>
  <r>
    <n v="551"/>
    <s v="Peggy Chan"/>
    <x v="1"/>
    <n v="0"/>
    <n v="15.04"/>
    <n v="1.97"/>
    <x v="1"/>
    <x v="3"/>
    <x v="2"/>
    <x v="7"/>
    <s v="Wrap Bag"/>
    <s v="White GlueTop Scratch Pads"/>
    <n v="0.39"/>
    <s v="United States"/>
    <s v="Central"/>
    <x v="18"/>
    <s v="Sherman"/>
    <n v="75090"/>
    <x v="29"/>
    <d v="2015-02-01T00:00:00"/>
    <x v="339"/>
    <n v="2"/>
    <n v="31.18"/>
    <n v="90909"/>
    <n v="15.04"/>
    <x v="1"/>
  </r>
  <r>
    <n v="1442"/>
    <s v="Rodney Field"/>
    <x v="2"/>
    <n v="0.02"/>
    <n v="15.99"/>
    <n v="13.18"/>
    <x v="2"/>
    <x v="3"/>
    <x v="2"/>
    <x v="5"/>
    <s v="Small Box"/>
    <s v="GBC Pre-Punched Binding Paper, Plastic, White, 8-1/2&quot; x 11&quot;"/>
    <n v="0.37"/>
    <s v="United States"/>
    <s v="Central"/>
    <x v="6"/>
    <s v="Springfield"/>
    <n v="65807"/>
    <x v="29"/>
    <d v="2015-02-03T00:00:00"/>
    <x v="340"/>
    <n v="7"/>
    <n v="123.03"/>
    <n v="89077"/>
    <n v="15.97"/>
    <x v="1"/>
  </r>
  <r>
    <n v="1442"/>
    <s v="Rodney Field"/>
    <x v="2"/>
    <n v="0.09"/>
    <n v="46.94"/>
    <n v="6.77"/>
    <x v="2"/>
    <x v="3"/>
    <x v="0"/>
    <x v="11"/>
    <s v="Small Box"/>
    <s v="Howard Miller 13&quot; Diameter Goldtone Round Wall Clock"/>
    <n v="0.44"/>
    <s v="United States"/>
    <s v="Central"/>
    <x v="6"/>
    <s v="Springfield"/>
    <n v="65807"/>
    <x v="29"/>
    <d v="2015-01-30T00:00:00"/>
    <x v="341"/>
    <n v="10"/>
    <n v="431.84"/>
    <n v="89077"/>
    <n v="46.849999999999994"/>
    <x v="1"/>
  </r>
  <r>
    <n v="2775"/>
    <s v="Theodore Rubin"/>
    <x v="2"/>
    <n v="7.0000000000000007E-2"/>
    <n v="574.74"/>
    <n v="24.49"/>
    <x v="1"/>
    <x v="1"/>
    <x v="1"/>
    <x v="3"/>
    <s v="Large Box"/>
    <s v="Polycom ViaVideo™ Desktop Video Communications Unit"/>
    <n v="0.37"/>
    <s v="United States"/>
    <s v="Central"/>
    <x v="10"/>
    <s v="Franklin Park"/>
    <n v="60131"/>
    <x v="29"/>
    <d v="2015-02-04T00:00:00"/>
    <x v="342"/>
    <n v="8"/>
    <n v="4146.28"/>
    <n v="91229"/>
    <n v="574.66999999999996"/>
    <x v="1"/>
  </r>
  <r>
    <n v="256"/>
    <s v="Irene Li"/>
    <x v="0"/>
    <n v="0.03"/>
    <n v="8.34"/>
    <n v="2.64"/>
    <x v="1"/>
    <x v="2"/>
    <x v="2"/>
    <x v="16"/>
    <s v="Small Pack"/>
    <s v="Acme® Elite Stainless Steel Scissors"/>
    <n v="0.59"/>
    <s v="United States"/>
    <s v="East"/>
    <x v="28"/>
    <s v="Hanover"/>
    <n v="17331"/>
    <x v="30"/>
    <d v="2015-02-02T00:00:00"/>
    <x v="343"/>
    <n v="4"/>
    <n v="34.64"/>
    <n v="86267"/>
    <n v="8.31"/>
    <x v="3"/>
  </r>
  <r>
    <n v="343"/>
    <s v="Lynn Epstein"/>
    <x v="0"/>
    <n v="0.03"/>
    <n v="15.23"/>
    <n v="27.75"/>
    <x v="0"/>
    <x v="3"/>
    <x v="0"/>
    <x v="0"/>
    <s v="Jumbo Box"/>
    <s v="Anderson Hickey Conga Table Tops &amp; Accessories"/>
    <n v="0.76"/>
    <s v="United States"/>
    <s v="East"/>
    <x v="29"/>
    <s v="Bangor"/>
    <n v="4401"/>
    <x v="30"/>
    <d v="2015-02-01T00:00:00"/>
    <x v="344"/>
    <n v="7"/>
    <n v="111.86"/>
    <n v="88151"/>
    <n v="15.200000000000001"/>
    <x v="3"/>
  </r>
  <r>
    <n v="1723"/>
    <s v="Constance Flowers"/>
    <x v="2"/>
    <n v="0.1"/>
    <n v="49.99"/>
    <n v="19.989999999999998"/>
    <x v="2"/>
    <x v="3"/>
    <x v="1"/>
    <x v="1"/>
    <s v="Small Box"/>
    <s v="US Robotics 56K V.92 Internal PCI Faxmodem"/>
    <n v="0.45"/>
    <s v="United States"/>
    <s v="West"/>
    <x v="8"/>
    <s v="San Diego"/>
    <n v="92037"/>
    <x v="30"/>
    <d v="2015-02-05T00:00:00"/>
    <x v="345"/>
    <n v="46"/>
    <n v="2188.06"/>
    <n v="40101"/>
    <n v="49.89"/>
    <x v="2"/>
  </r>
  <r>
    <n v="2202"/>
    <s v="Laurie Howe"/>
    <x v="2"/>
    <n v="0.09"/>
    <n v="160.97999999999999"/>
    <n v="30"/>
    <x v="0"/>
    <x v="2"/>
    <x v="0"/>
    <x v="9"/>
    <s v="Jumbo Drum"/>
    <s v="Office Star - Mid Back Dual function Ergonomic High Back Chair with 2-Way Adjustable Arms"/>
    <n v="0.62"/>
    <s v="United States"/>
    <s v="Central"/>
    <x v="7"/>
    <s v="Brooklyn Center"/>
    <n v="55429"/>
    <x v="30"/>
    <d v="2015-01-31T00:00:00"/>
    <x v="346"/>
    <n v="11"/>
    <n v="1635.38"/>
    <n v="86050"/>
    <n v="160.88999999999999"/>
    <x v="1"/>
  </r>
  <r>
    <n v="2202"/>
    <s v="Laurie Howe"/>
    <x v="2"/>
    <n v="0.09"/>
    <n v="6.3"/>
    <n v="0.5"/>
    <x v="1"/>
    <x v="2"/>
    <x v="2"/>
    <x v="13"/>
    <s v="Small Box"/>
    <s v="Avery 51"/>
    <n v="0.39"/>
    <s v="United States"/>
    <s v="Central"/>
    <x v="7"/>
    <s v="Brooklyn Center"/>
    <n v="55429"/>
    <x v="30"/>
    <d v="2015-01-31T00:00:00"/>
    <x v="347"/>
    <n v="10"/>
    <n v="58.48"/>
    <n v="86050"/>
    <n v="6.21"/>
    <x v="1"/>
  </r>
  <r>
    <n v="2202"/>
    <s v="Laurie Howe"/>
    <x v="2"/>
    <n v="0"/>
    <n v="4.9800000000000004"/>
    <n v="0.8"/>
    <x v="1"/>
    <x v="2"/>
    <x v="2"/>
    <x v="7"/>
    <s v="Wrap Bag"/>
    <s v="Rediform S.O.S. Phone Message Books"/>
    <n v="0.36"/>
    <s v="United States"/>
    <s v="Central"/>
    <x v="7"/>
    <s v="Brooklyn Center"/>
    <n v="55429"/>
    <x v="30"/>
    <d v="2015-02-07T00:00:00"/>
    <x v="348"/>
    <n v="8"/>
    <n v="40.049999999999997"/>
    <n v="86050"/>
    <n v="4.9800000000000004"/>
    <x v="1"/>
  </r>
  <r>
    <n v="2781"/>
    <s v="Kelly Byers"/>
    <x v="2"/>
    <n v="0.09"/>
    <n v="2.16"/>
    <n v="6.05"/>
    <x v="1"/>
    <x v="1"/>
    <x v="2"/>
    <x v="5"/>
    <s v="Small Box"/>
    <s v="Peel &amp; Stick Add-On Corner Pockets"/>
    <n v="0.37"/>
    <s v="United States"/>
    <s v="West"/>
    <x v="14"/>
    <s v="Woodburn"/>
    <n v="97071"/>
    <x v="30"/>
    <d v="2015-02-04T00:00:00"/>
    <x v="349"/>
    <n v="2"/>
    <n v="5.48"/>
    <n v="87162"/>
    <n v="2.0700000000000003"/>
    <x v="2"/>
  </r>
  <r>
    <n v="2781"/>
    <s v="Kelly Byers"/>
    <x v="2"/>
    <n v="0.03"/>
    <n v="808.49"/>
    <n v="55.3"/>
    <x v="0"/>
    <x v="1"/>
    <x v="1"/>
    <x v="3"/>
    <s v="Jumbo Drum"/>
    <s v="Hewlett-Packard Business Color Inkjet 3000 [N, DTN] Series Printers"/>
    <n v="0.4"/>
    <s v="United States"/>
    <s v="West"/>
    <x v="14"/>
    <s v="Woodburn"/>
    <n v="97071"/>
    <x v="30"/>
    <d v="2015-02-07T00:00:00"/>
    <x v="350"/>
    <n v="11"/>
    <n v="8201.33"/>
    <n v="87162"/>
    <n v="808.46"/>
    <x v="2"/>
  </r>
  <r>
    <n v="2781"/>
    <s v="Kelly Byers"/>
    <x v="2"/>
    <n v="0"/>
    <n v="6.48"/>
    <n v="8.19"/>
    <x v="1"/>
    <x v="1"/>
    <x v="2"/>
    <x v="7"/>
    <s v="Small Box"/>
    <s v="Xerox 217"/>
    <n v="0.37"/>
    <s v="United States"/>
    <s v="West"/>
    <x v="14"/>
    <s v="Woodburn"/>
    <n v="97071"/>
    <x v="30"/>
    <d v="2015-02-07T00:00:00"/>
    <x v="351"/>
    <n v="3"/>
    <n v="22.67"/>
    <n v="87162"/>
    <n v="6.48"/>
    <x v="2"/>
  </r>
  <r>
    <n v="1238"/>
    <s v="April Bowers"/>
    <x v="4"/>
    <n v="0.01"/>
    <n v="160.97999999999999"/>
    <n v="30"/>
    <x v="0"/>
    <x v="3"/>
    <x v="0"/>
    <x v="9"/>
    <s v="Jumbo Drum"/>
    <s v="Office Star - Mid Back Dual function Ergonomic High Back Chair with 2-Way Adjustable Arms"/>
    <n v="0.62"/>
    <s v="United States"/>
    <s v="Central"/>
    <x v="18"/>
    <s v="Cedar Hill"/>
    <n v="75104"/>
    <x v="30"/>
    <d v="2015-02-02T00:00:00"/>
    <x v="352"/>
    <n v="10"/>
    <n v="1634.67"/>
    <n v="86075"/>
    <n v="160.97"/>
    <x v="1"/>
  </r>
  <r>
    <n v="911"/>
    <s v="Marsha P Joyner"/>
    <x v="3"/>
    <n v="0.05"/>
    <n v="7.64"/>
    <n v="5.83"/>
    <x v="1"/>
    <x v="3"/>
    <x v="2"/>
    <x v="7"/>
    <s v="Wrap Bag"/>
    <s v="Rediform Wirebound &quot;Phone Memo&quot; Message Book, 11 x 5-3/4"/>
    <n v="0.36"/>
    <s v="United States"/>
    <s v="East"/>
    <x v="44"/>
    <s v="Wheeling"/>
    <n v="26003"/>
    <x v="30"/>
    <d v="2015-02-02T00:00:00"/>
    <x v="353"/>
    <n v="2"/>
    <n v="16.600000000000001"/>
    <n v="90185"/>
    <n v="7.59"/>
    <x v="3"/>
  </r>
  <r>
    <n v="911"/>
    <s v="Marsha P Joyner"/>
    <x v="3"/>
    <n v="0.04"/>
    <n v="218.75"/>
    <n v="69.64"/>
    <x v="0"/>
    <x v="3"/>
    <x v="0"/>
    <x v="0"/>
    <s v="Jumbo Box"/>
    <s v="BoxOffice By Design Rectangular and Half-Moon Meeting Room Tables"/>
    <n v="0.72"/>
    <s v="United States"/>
    <s v="East"/>
    <x v="44"/>
    <s v="Wheeling"/>
    <n v="26003"/>
    <x v="30"/>
    <d v="2015-02-01T00:00:00"/>
    <x v="354"/>
    <n v="10"/>
    <n v="2285.41"/>
    <n v="90185"/>
    <n v="218.71"/>
    <x v="3"/>
  </r>
  <r>
    <n v="2137"/>
    <s v="Crystal Crabtree"/>
    <x v="3"/>
    <n v="0"/>
    <n v="6.98"/>
    <n v="1.6"/>
    <x v="1"/>
    <x v="3"/>
    <x v="2"/>
    <x v="7"/>
    <s v="Wrap Bag"/>
    <s v="Adams Phone Message Book, Professional, 400 Message Capacity, 5 3/6” x 11”"/>
    <n v="0.38"/>
    <s v="United States"/>
    <s v="South"/>
    <x v="12"/>
    <s v="West Palm Beach"/>
    <n v="33407"/>
    <x v="30"/>
    <d v="2015-02-02T00:00:00"/>
    <x v="355"/>
    <n v="9"/>
    <n v="64.48"/>
    <n v="86002"/>
    <n v="6.98"/>
    <x v="0"/>
  </r>
  <r>
    <n v="510"/>
    <s v="Gregory Rao"/>
    <x v="0"/>
    <n v="0.03"/>
    <n v="6.37"/>
    <n v="5.19"/>
    <x v="1"/>
    <x v="3"/>
    <x v="2"/>
    <x v="5"/>
    <s v="Small Box"/>
    <s v="C-Line Peel &amp; Stick Add-On Filing Pockets, 8-3/4 x 5-1/8, 10/Pack"/>
    <n v="0.38"/>
    <s v="United States"/>
    <s v="West"/>
    <x v="8"/>
    <s v="Manteca"/>
    <n v="95336"/>
    <x v="31"/>
    <d v="2015-02-02T00:00:00"/>
    <x v="356"/>
    <n v="14"/>
    <n v="89.79"/>
    <n v="90059"/>
    <n v="6.34"/>
    <x v="2"/>
  </r>
  <r>
    <n v="2122"/>
    <s v="Carolyn Fisher"/>
    <x v="0"/>
    <n v="0.06"/>
    <n v="80.97"/>
    <n v="33.6"/>
    <x v="0"/>
    <x v="1"/>
    <x v="1"/>
    <x v="3"/>
    <s v="Jumbo Drum"/>
    <s v="Lexmark Z25 Color Inkjet Printer"/>
    <n v="0.37"/>
    <s v="United States"/>
    <s v="South"/>
    <x v="1"/>
    <s v="Sherwood"/>
    <n v="72116"/>
    <x v="31"/>
    <d v="2015-02-03T00:00:00"/>
    <x v="357"/>
    <n v="10"/>
    <n v="799.76"/>
    <n v="89664"/>
    <n v="80.91"/>
    <x v="0"/>
  </r>
  <r>
    <n v="1211"/>
    <s v="Debra Proctor"/>
    <x v="2"/>
    <n v="0.01"/>
    <n v="3.08"/>
    <n v="0.5"/>
    <x v="1"/>
    <x v="3"/>
    <x v="2"/>
    <x v="13"/>
    <s v="Small Box"/>
    <s v="Avery 497"/>
    <n v="0.37"/>
    <s v="United States"/>
    <s v="Central"/>
    <x v="2"/>
    <s v="Fort Wayne"/>
    <n v="46806"/>
    <x v="31"/>
    <d v="2015-02-06T00:00:00"/>
    <x v="358"/>
    <n v="4"/>
    <n v="13.05"/>
    <n v="88598"/>
    <n v="3.0700000000000003"/>
    <x v="1"/>
  </r>
  <r>
    <n v="1949"/>
    <s v="Dana Waller"/>
    <x v="2"/>
    <n v="0.05"/>
    <n v="424.21"/>
    <n v="110.2"/>
    <x v="0"/>
    <x v="0"/>
    <x v="0"/>
    <x v="0"/>
    <s v="Jumbo Box"/>
    <s v="Bush Advantage Collection® Racetrack Conference Table"/>
    <n v="0.67"/>
    <s v="United States"/>
    <s v="West"/>
    <x v="24"/>
    <s v="Bozeman"/>
    <n v="59715"/>
    <x v="31"/>
    <d v="2015-02-05T00:00:00"/>
    <x v="359"/>
    <n v="12"/>
    <n v="4935.22"/>
    <n v="90415"/>
    <n v="424.15999999999997"/>
    <x v="2"/>
  </r>
  <r>
    <n v="2071"/>
    <s v="Victor Cherry"/>
    <x v="3"/>
    <n v="0.03"/>
    <n v="60.98"/>
    <n v="1.99"/>
    <x v="1"/>
    <x v="3"/>
    <x v="1"/>
    <x v="1"/>
    <s v="Small Pack"/>
    <s v="Imation 5.2GB DVD-RAM"/>
    <n v="0.5"/>
    <s v="United States"/>
    <s v="Central"/>
    <x v="25"/>
    <s v="Farmington Hills"/>
    <n v="48336"/>
    <x v="31"/>
    <d v="2015-02-01T00:00:00"/>
    <x v="360"/>
    <n v="23"/>
    <n v="1414.88"/>
    <n v="88555"/>
    <n v="60.949999999999996"/>
    <x v="1"/>
  </r>
  <r>
    <n v="2071"/>
    <s v="Victor Cherry"/>
    <x v="3"/>
    <n v="0.04"/>
    <n v="3.08"/>
    <n v="0.99"/>
    <x v="1"/>
    <x v="3"/>
    <x v="2"/>
    <x v="13"/>
    <s v="Small Box"/>
    <s v="Avery 481"/>
    <n v="0.37"/>
    <s v="United States"/>
    <s v="Central"/>
    <x v="25"/>
    <s v="Farmington Hills"/>
    <n v="48336"/>
    <x v="31"/>
    <d v="2015-02-02T00:00:00"/>
    <x v="361"/>
    <n v="11"/>
    <n v="33.630000000000003"/>
    <n v="88555"/>
    <n v="3.04"/>
    <x v="1"/>
  </r>
  <r>
    <n v="2072"/>
    <s v="Malcolm S Lanier"/>
    <x v="3"/>
    <n v="0"/>
    <n v="10.31"/>
    <n v="1.79"/>
    <x v="1"/>
    <x v="3"/>
    <x v="2"/>
    <x v="7"/>
    <s v="Wrap Bag"/>
    <s v="Speediset Carbonless Redi-Letter® 7&quot; x 8 1/2&quot;"/>
    <n v="0.38"/>
    <s v="United States"/>
    <s v="Central"/>
    <x v="25"/>
    <s v="Flint"/>
    <n v="48505"/>
    <x v="31"/>
    <d v="2015-02-03T00:00:00"/>
    <x v="362"/>
    <n v="23"/>
    <n v="242.7"/>
    <n v="88555"/>
    <n v="10.31"/>
    <x v="1"/>
  </r>
  <r>
    <n v="397"/>
    <s v="Denise Carver"/>
    <x v="0"/>
    <n v="0.1"/>
    <n v="154.13"/>
    <n v="69"/>
    <x v="1"/>
    <x v="3"/>
    <x v="0"/>
    <x v="0"/>
    <s v="Large Box"/>
    <s v="Laminate Occasional Tables"/>
    <n v="0.68"/>
    <s v="United States"/>
    <s v="East"/>
    <x v="27"/>
    <s v="Cuyahoga Falls"/>
    <n v="44221"/>
    <x v="32"/>
    <d v="2015-02-03T00:00:00"/>
    <x v="363"/>
    <n v="8"/>
    <n v="1216.32"/>
    <n v="89319"/>
    <n v="154.03"/>
    <x v="3"/>
  </r>
  <r>
    <n v="2555"/>
    <s v="Karl Knowles"/>
    <x v="0"/>
    <n v="0"/>
    <n v="12.97"/>
    <n v="1.49"/>
    <x v="1"/>
    <x v="2"/>
    <x v="2"/>
    <x v="5"/>
    <s v="Small Box"/>
    <s v="Mead 1st Gear 2&quot; Zipper Binder, Asst. Colors"/>
    <n v="0.35"/>
    <s v="United States"/>
    <s v="Central"/>
    <x v="30"/>
    <s v="Madison"/>
    <n v="53711"/>
    <x v="32"/>
    <d v="2015-02-03T00:00:00"/>
    <x v="364"/>
    <n v="19"/>
    <n v="261.20999999999998"/>
    <n v="86529"/>
    <n v="12.97"/>
    <x v="1"/>
  </r>
  <r>
    <n v="2555"/>
    <s v="Karl Knowles"/>
    <x v="0"/>
    <n v="0.06"/>
    <n v="4.91"/>
    <n v="0.5"/>
    <x v="1"/>
    <x v="2"/>
    <x v="2"/>
    <x v="13"/>
    <s v="Small Box"/>
    <s v="Avery 508"/>
    <n v="0.36"/>
    <s v="United States"/>
    <s v="Central"/>
    <x v="30"/>
    <s v="Madison"/>
    <n v="53711"/>
    <x v="32"/>
    <d v="2015-02-02T00:00:00"/>
    <x v="365"/>
    <n v="9"/>
    <n v="42.79"/>
    <n v="86529"/>
    <n v="4.8500000000000005"/>
    <x v="1"/>
  </r>
  <r>
    <n v="68"/>
    <s v="Scott Bunn"/>
    <x v="1"/>
    <n v="0.09"/>
    <n v="122.99"/>
    <n v="70.2"/>
    <x v="0"/>
    <x v="3"/>
    <x v="0"/>
    <x v="9"/>
    <s v="Jumbo Drum"/>
    <s v="Global High-Back Leather Tilter, Burgundy"/>
    <n v="0.74"/>
    <s v="United States"/>
    <s v="East"/>
    <x v="11"/>
    <s v="New York City"/>
    <n v="10177"/>
    <x v="32"/>
    <d v="2015-02-04T00:00:00"/>
    <x v="366"/>
    <n v="49"/>
    <n v="5718.85"/>
    <n v="55713"/>
    <n v="122.89999999999999"/>
    <x v="3"/>
  </r>
  <r>
    <n v="70"/>
    <s v="Annette Boone"/>
    <x v="1"/>
    <n v="0.09"/>
    <n v="122.99"/>
    <n v="70.2"/>
    <x v="0"/>
    <x v="3"/>
    <x v="0"/>
    <x v="9"/>
    <s v="Jumbo Drum"/>
    <s v="Global High-Back Leather Tilter, Burgundy"/>
    <n v="0.74"/>
    <s v="United States"/>
    <s v="East"/>
    <x v="42"/>
    <s v="Burlington"/>
    <n v="5401"/>
    <x v="32"/>
    <d v="2015-02-04T00:00:00"/>
    <x v="366"/>
    <n v="12"/>
    <n v="1400.53"/>
    <n v="87947"/>
    <n v="122.89999999999999"/>
    <x v="3"/>
  </r>
  <r>
    <n v="894"/>
    <s v="Gail Rankin Cole"/>
    <x v="2"/>
    <n v="0.02"/>
    <n v="1.1399999999999999"/>
    <n v="0.7"/>
    <x v="1"/>
    <x v="3"/>
    <x v="2"/>
    <x v="14"/>
    <s v="Wrap Bag"/>
    <s v="OIC Thumb-Tacks"/>
    <n v="0.38"/>
    <s v="United States"/>
    <s v="East"/>
    <x v="31"/>
    <s v="Washington"/>
    <n v="20024"/>
    <x v="32"/>
    <d v="2015-02-02T00:00:00"/>
    <x v="367"/>
    <n v="38"/>
    <n v="44.85"/>
    <n v="38529"/>
    <n v="1.1199999999999999"/>
    <x v="3"/>
  </r>
  <r>
    <n v="2498"/>
    <s v="Arlene Long"/>
    <x v="4"/>
    <n v="0.09"/>
    <n v="6.28"/>
    <n v="5.41"/>
    <x v="1"/>
    <x v="0"/>
    <x v="0"/>
    <x v="11"/>
    <s v="Small Box"/>
    <s v="Eldon® 200 Class™ Desk Accessories"/>
    <n v="0.53"/>
    <s v="United States"/>
    <s v="West"/>
    <x v="8"/>
    <s v="San Diego"/>
    <n v="92024"/>
    <x v="32"/>
    <d v="2015-02-04T00:00:00"/>
    <x v="368"/>
    <n v="56"/>
    <n v="355.4"/>
    <n v="54567"/>
    <n v="6.19"/>
    <x v="2"/>
  </r>
  <r>
    <n v="2500"/>
    <s v="Kevin Smith"/>
    <x v="4"/>
    <n v="0.09"/>
    <n v="6.28"/>
    <n v="5.41"/>
    <x v="1"/>
    <x v="0"/>
    <x v="0"/>
    <x v="11"/>
    <s v="Small Box"/>
    <s v="Eldon® 200 Class™ Desk Accessories"/>
    <n v="0.53"/>
    <s v="United States"/>
    <s v="Central"/>
    <x v="10"/>
    <s v="Lake In The Hills"/>
    <n v="60102"/>
    <x v="32"/>
    <d v="2015-02-04T00:00:00"/>
    <x v="369"/>
    <n v="14"/>
    <n v="88.85"/>
    <n v="88320"/>
    <n v="6.19"/>
    <x v="1"/>
  </r>
  <r>
    <n v="84"/>
    <s v="Helen Stein"/>
    <x v="3"/>
    <n v="0"/>
    <n v="8.09"/>
    <n v="7.96"/>
    <x v="1"/>
    <x v="1"/>
    <x v="0"/>
    <x v="11"/>
    <s v="Small Box"/>
    <s v="6&quot; Cubicle Wall Clock, Black"/>
    <n v="0.49"/>
    <s v="United States"/>
    <s v="East"/>
    <x v="27"/>
    <s v="Cincinnati"/>
    <n v="45231"/>
    <x v="32"/>
    <d v="2015-02-03T00:00:00"/>
    <x v="370"/>
    <n v="11"/>
    <n v="90.98"/>
    <n v="87364"/>
    <n v="8.09"/>
    <x v="3"/>
  </r>
  <r>
    <n v="1412"/>
    <s v="Marc Ray"/>
    <x v="3"/>
    <n v="0.08"/>
    <n v="3.38"/>
    <n v="0.85"/>
    <x v="1"/>
    <x v="3"/>
    <x v="2"/>
    <x v="2"/>
    <s v="Wrap Bag"/>
    <s v="Avery Hi-Liter® Fluorescent Desk Style Markers"/>
    <n v="0.48"/>
    <s v="United States"/>
    <s v="West"/>
    <x v="8"/>
    <s v="Mountain View"/>
    <n v="94043"/>
    <x v="32"/>
    <d v="2015-02-04T00:00:00"/>
    <x v="371"/>
    <n v="12"/>
    <n v="38.81"/>
    <n v="87087"/>
    <n v="3.3"/>
    <x v="2"/>
  </r>
  <r>
    <n v="1413"/>
    <s v="Pamela Wiley"/>
    <x v="3"/>
    <n v="0.02"/>
    <n v="16.48"/>
    <n v="1.99"/>
    <x v="2"/>
    <x v="3"/>
    <x v="1"/>
    <x v="1"/>
    <s v="Small Pack"/>
    <s v="Maxell DVD-RAM Discs"/>
    <n v="0.42"/>
    <s v="United States"/>
    <s v="East"/>
    <x v="35"/>
    <s v="Boston"/>
    <n v="2113"/>
    <x v="32"/>
    <d v="2015-02-04T00:00:00"/>
    <x v="372"/>
    <n v="27"/>
    <n v="484.56"/>
    <n v="45539"/>
    <n v="16.46"/>
    <x v="3"/>
  </r>
  <r>
    <n v="3196"/>
    <s v="Rick Foster Hawkins"/>
    <x v="3"/>
    <n v="0.03"/>
    <n v="200.97"/>
    <n v="15.59"/>
    <x v="0"/>
    <x v="2"/>
    <x v="1"/>
    <x v="3"/>
    <s v="Jumbo Drum"/>
    <s v="Hewlett-Packard Deskjet 6122 Color Inkjet Printer"/>
    <n v="0.36"/>
    <s v="United States"/>
    <s v="West"/>
    <x v="8"/>
    <s v="San Francisco"/>
    <n v="94109"/>
    <x v="32"/>
    <d v="2015-02-03T00:00:00"/>
    <x v="373"/>
    <n v="43"/>
    <n v="8717.75"/>
    <n v="24294"/>
    <n v="200.94"/>
    <x v="2"/>
  </r>
  <r>
    <n v="3197"/>
    <s v="Wallace Pugh"/>
    <x v="3"/>
    <n v="0.03"/>
    <n v="200.97"/>
    <n v="15.59"/>
    <x v="0"/>
    <x v="2"/>
    <x v="1"/>
    <x v="3"/>
    <s v="Jumbo Drum"/>
    <s v="Hewlett-Packard Deskjet 6122 Color Inkjet Printer"/>
    <n v="0.36"/>
    <s v="United States"/>
    <s v="Central"/>
    <x v="10"/>
    <s v="Northbrook"/>
    <n v="60062"/>
    <x v="32"/>
    <d v="2015-02-03T00:00:00"/>
    <x v="374"/>
    <n v="11"/>
    <n v="2230.12"/>
    <n v="90850"/>
    <n v="200.94"/>
    <x v="1"/>
  </r>
  <r>
    <n v="2486"/>
    <s v="Jack Horn"/>
    <x v="2"/>
    <n v="0"/>
    <n v="180.98"/>
    <n v="30"/>
    <x v="0"/>
    <x v="0"/>
    <x v="0"/>
    <x v="9"/>
    <s v="Jumbo Drum"/>
    <s v="Office Star - Ergonomic Mid Back Chair with 2-Way Adjustable Arms"/>
    <n v="0.69"/>
    <s v="United States"/>
    <s v="South"/>
    <x v="5"/>
    <s v="Statesboro"/>
    <n v="30458"/>
    <x v="33"/>
    <d v="2015-02-05T00:00:00"/>
    <x v="375"/>
    <n v="11"/>
    <n v="2084.16"/>
    <n v="91416"/>
    <n v="180.98"/>
    <x v="0"/>
  </r>
  <r>
    <n v="3053"/>
    <s v="Robin Tyler"/>
    <x v="4"/>
    <n v="0.06"/>
    <n v="125.99"/>
    <n v="2.5"/>
    <x v="1"/>
    <x v="3"/>
    <x v="1"/>
    <x v="12"/>
    <s v="Small Box"/>
    <s v="i2000"/>
    <n v="0.6"/>
    <s v="United States"/>
    <s v="South"/>
    <x v="32"/>
    <s v="Murray"/>
    <n v="42071"/>
    <x v="33"/>
    <d v="2015-02-05T00:00:00"/>
    <x v="376"/>
    <n v="11"/>
    <n v="1173.76"/>
    <n v="86662"/>
    <n v="125.92999999999999"/>
    <x v="0"/>
  </r>
  <r>
    <n v="603"/>
    <s v="Gretchen Ball"/>
    <x v="3"/>
    <n v="0.02"/>
    <n v="35.99"/>
    <n v="5"/>
    <x v="1"/>
    <x v="2"/>
    <x v="1"/>
    <x v="12"/>
    <s v="Small Box"/>
    <s v="Accessory27"/>
    <n v="0.85"/>
    <s v="United States"/>
    <s v="West"/>
    <x v="3"/>
    <s v="Pueblo"/>
    <n v="81001"/>
    <x v="33"/>
    <d v="2015-02-05T00:00:00"/>
    <x v="377"/>
    <n v="7"/>
    <n v="227.79"/>
    <n v="87020"/>
    <n v="35.97"/>
    <x v="2"/>
  </r>
  <r>
    <n v="3151"/>
    <s v="Glenda Hunter"/>
    <x v="0"/>
    <n v="0.01"/>
    <n v="3502.14"/>
    <n v="8.73"/>
    <x v="0"/>
    <x v="3"/>
    <x v="1"/>
    <x v="3"/>
    <s v="Jumbo Box"/>
    <s v="Okidata Pacemark 4410N Wide Format Dot Matrix Printer"/>
    <n v="0.56999999999999995"/>
    <s v="United States"/>
    <s v="West"/>
    <x v="8"/>
    <s v="Twentynine Palms"/>
    <n v="92277"/>
    <x v="34"/>
    <d v="2015-02-05T00:00:00"/>
    <x v="378"/>
    <n v="1"/>
    <n v="3501.79"/>
    <n v="88544"/>
    <n v="3502.1299999999997"/>
    <x v="2"/>
  </r>
  <r>
    <n v="3151"/>
    <s v="Glenda Hunter"/>
    <x v="0"/>
    <n v="0.06"/>
    <n v="15.73"/>
    <n v="7.42"/>
    <x v="1"/>
    <x v="3"/>
    <x v="2"/>
    <x v="16"/>
    <s v="Small Pack"/>
    <s v="Acme Galleria® Hot Forged Steel Scissors with Colored Handles"/>
    <n v="0.56000000000000005"/>
    <s v="United States"/>
    <s v="West"/>
    <x v="8"/>
    <s v="Twentynine Palms"/>
    <n v="92277"/>
    <x v="34"/>
    <d v="2015-02-05T00:00:00"/>
    <x v="379"/>
    <n v="4"/>
    <n v="63.04"/>
    <n v="88544"/>
    <n v="15.67"/>
    <x v="2"/>
  </r>
  <r>
    <n v="3351"/>
    <s v="Nathan Wyatt"/>
    <x v="0"/>
    <n v="0.1"/>
    <n v="10.89"/>
    <n v="4.5"/>
    <x v="1"/>
    <x v="0"/>
    <x v="2"/>
    <x v="8"/>
    <s v="Small Box"/>
    <s v="Belkin 6 Outlet Metallic Surge Strip"/>
    <n v="0.59"/>
    <s v="United States"/>
    <s v="West"/>
    <x v="4"/>
    <s v="Pasco"/>
    <n v="99301"/>
    <x v="34"/>
    <d v="2015-02-06T00:00:00"/>
    <x v="380"/>
    <n v="17"/>
    <n v="178.68"/>
    <n v="91297"/>
    <n v="10.790000000000001"/>
    <x v="2"/>
  </r>
  <r>
    <n v="960"/>
    <s v="Phillip Chappell"/>
    <x v="2"/>
    <n v="0.03"/>
    <n v="2.94"/>
    <n v="0.96"/>
    <x v="1"/>
    <x v="2"/>
    <x v="2"/>
    <x v="2"/>
    <s v="Wrap Bag"/>
    <s v="Newell 343"/>
    <n v="0.57999999999999996"/>
    <s v="United States"/>
    <s v="West"/>
    <x v="8"/>
    <s v="Redondo Beach"/>
    <n v="90278"/>
    <x v="34"/>
    <d v="2015-02-08T00:00:00"/>
    <x v="381"/>
    <n v="1"/>
    <n v="3.51"/>
    <n v="89401"/>
    <n v="2.91"/>
    <x v="2"/>
  </r>
  <r>
    <n v="962"/>
    <s v="Yvonne Clarke"/>
    <x v="2"/>
    <n v="0.03"/>
    <n v="2.94"/>
    <n v="0.96"/>
    <x v="1"/>
    <x v="2"/>
    <x v="2"/>
    <x v="2"/>
    <s v="Wrap Bag"/>
    <s v="Newell 343"/>
    <n v="0.57999999999999996"/>
    <s v="United States"/>
    <s v="Central"/>
    <x v="10"/>
    <s v="Chicago"/>
    <n v="60610"/>
    <x v="34"/>
    <d v="2015-02-08T00:00:00"/>
    <x v="381"/>
    <n v="2"/>
    <n v="7.01"/>
    <n v="17636"/>
    <n v="2.91"/>
    <x v="1"/>
  </r>
  <r>
    <n v="1213"/>
    <s v="Jeremy Pratt"/>
    <x v="2"/>
    <n v="7.0000000000000007E-2"/>
    <n v="29.89"/>
    <n v="1.99"/>
    <x v="2"/>
    <x v="3"/>
    <x v="1"/>
    <x v="1"/>
    <s v="Small Pack"/>
    <s v="Verbatim DVD-RAM, 5.2GB, Rewritable, Type 1, DS"/>
    <n v="0.5"/>
    <s v="United States"/>
    <s v="Central"/>
    <x v="2"/>
    <s v="Granger"/>
    <n v="46530"/>
    <x v="34"/>
    <d v="2015-02-09T00:00:00"/>
    <x v="382"/>
    <n v="13"/>
    <n v="374.81"/>
    <n v="88599"/>
    <n v="29.82"/>
    <x v="1"/>
  </r>
  <r>
    <n v="1213"/>
    <s v="Jeremy Pratt"/>
    <x v="2"/>
    <n v="0.03"/>
    <n v="8.34"/>
    <n v="4.82"/>
    <x v="1"/>
    <x v="3"/>
    <x v="2"/>
    <x v="7"/>
    <s v="Small Box"/>
    <s v="Southworth 25% Cotton Antique Laid Paper &amp; Envelopes"/>
    <n v="0.4"/>
    <s v="United States"/>
    <s v="Central"/>
    <x v="2"/>
    <s v="Granger"/>
    <n v="46530"/>
    <x v="34"/>
    <d v="2015-02-08T00:00:00"/>
    <x v="383"/>
    <n v="5"/>
    <n v="43.27"/>
    <n v="88599"/>
    <n v="8.31"/>
    <x v="1"/>
  </r>
  <r>
    <n v="2203"/>
    <s v="Eddie Walker"/>
    <x v="2"/>
    <n v="0.08"/>
    <n v="145.44999999999999"/>
    <n v="17.850000000000001"/>
    <x v="0"/>
    <x v="2"/>
    <x v="1"/>
    <x v="3"/>
    <s v="Jumbo Drum"/>
    <s v="Panasonic KX-P1150 Dot Matrix Printer"/>
    <n v="0.56000000000000005"/>
    <s v="United States"/>
    <s v="Central"/>
    <x v="7"/>
    <s v="Brooklyn Park"/>
    <n v="55445"/>
    <x v="34"/>
    <d v="2015-02-04T00:00:00"/>
    <x v="384"/>
    <n v="8"/>
    <n v="1117.6600000000001"/>
    <n v="86051"/>
    <n v="145.36999999999998"/>
    <x v="1"/>
  </r>
  <r>
    <n v="2204"/>
    <s v="Oscar Ford"/>
    <x v="2"/>
    <n v="7.0000000000000007E-2"/>
    <n v="33.94"/>
    <n v="19.190000000000001"/>
    <x v="0"/>
    <x v="2"/>
    <x v="0"/>
    <x v="9"/>
    <s v="Jumbo Drum"/>
    <s v="Metal Folding Chairs, Beige, 4/Carton"/>
    <n v="0.57999999999999996"/>
    <s v="United States"/>
    <s v="Central"/>
    <x v="7"/>
    <s v="Burnsville"/>
    <n v="55337"/>
    <x v="34"/>
    <d v="2015-02-08T00:00:00"/>
    <x v="385"/>
    <n v="5"/>
    <n v="169.46"/>
    <n v="86051"/>
    <n v="33.869999999999997"/>
    <x v="1"/>
  </r>
  <r>
    <n v="689"/>
    <s v="Tommy Honeycutt"/>
    <x v="4"/>
    <n v="7.0000000000000007E-2"/>
    <n v="1.7"/>
    <n v="1.99"/>
    <x v="1"/>
    <x v="0"/>
    <x v="1"/>
    <x v="1"/>
    <s v="Small Pack"/>
    <s v="BASF Silver 74 Minute CD-R"/>
    <n v="0.51"/>
    <s v="United States"/>
    <s v="Central"/>
    <x v="6"/>
    <s v="Saint Peters"/>
    <n v="63376"/>
    <x v="34"/>
    <d v="2015-02-05T00:00:00"/>
    <x v="386"/>
    <n v="10"/>
    <n v="17.420000000000002"/>
    <n v="88502"/>
    <n v="1.63"/>
    <x v="1"/>
  </r>
  <r>
    <n v="1363"/>
    <s v="Earl Roy"/>
    <x v="4"/>
    <n v="0.05"/>
    <n v="12.97"/>
    <n v="1.49"/>
    <x v="1"/>
    <x v="1"/>
    <x v="2"/>
    <x v="5"/>
    <s v="Small Box"/>
    <s v="Mead 1st Gear 2&quot; Zipper Binder, Asst. Colors"/>
    <n v="0.35"/>
    <s v="United States"/>
    <s v="South"/>
    <x v="12"/>
    <s v="Casselberry"/>
    <n v="32707"/>
    <x v="34"/>
    <d v="2015-02-06T00:00:00"/>
    <x v="387"/>
    <n v="2"/>
    <n v="26.37"/>
    <n v="89993"/>
    <n v="12.92"/>
    <x v="0"/>
  </r>
  <r>
    <n v="1363"/>
    <s v="Earl Roy"/>
    <x v="4"/>
    <n v="0.06"/>
    <n v="5.81"/>
    <n v="3.37"/>
    <x v="1"/>
    <x v="1"/>
    <x v="2"/>
    <x v="14"/>
    <s v="Wrap Bag"/>
    <s v="Advantus Push Pins, Aluminum Head"/>
    <n v="0.54"/>
    <s v="United States"/>
    <s v="South"/>
    <x v="12"/>
    <s v="Casselberry"/>
    <n v="32707"/>
    <x v="34"/>
    <d v="2015-02-06T00:00:00"/>
    <x v="388"/>
    <n v="9"/>
    <n v="53.44"/>
    <n v="89993"/>
    <n v="5.75"/>
    <x v="0"/>
  </r>
  <r>
    <n v="1499"/>
    <s v="Charlotte L Doyle"/>
    <x v="4"/>
    <n v="0.05"/>
    <n v="2.16"/>
    <n v="6.05"/>
    <x v="1"/>
    <x v="2"/>
    <x v="2"/>
    <x v="5"/>
    <s v="Small Box"/>
    <s v="Peel &amp; Stick Add-On Corner Pockets"/>
    <n v="0.37"/>
    <s v="United States"/>
    <s v="South"/>
    <x v="12"/>
    <s v="Coral Gables"/>
    <n v="33134"/>
    <x v="34"/>
    <d v="2015-02-05T00:00:00"/>
    <x v="389"/>
    <n v="8"/>
    <n v="18.59"/>
    <n v="90731"/>
    <n v="2.1100000000000003"/>
    <x v="0"/>
  </r>
  <r>
    <n v="1499"/>
    <s v="Charlotte L Doyle"/>
    <x v="4"/>
    <n v="0.03"/>
    <n v="6.48"/>
    <n v="6.6"/>
    <x v="1"/>
    <x v="2"/>
    <x v="2"/>
    <x v="7"/>
    <s v="Small Box"/>
    <s v="Xerox 21"/>
    <n v="0.37"/>
    <s v="United States"/>
    <s v="South"/>
    <x v="12"/>
    <s v="Coral Gables"/>
    <n v="33134"/>
    <x v="34"/>
    <d v="2015-02-05T00:00:00"/>
    <x v="390"/>
    <n v="9"/>
    <n v="58.83"/>
    <n v="90731"/>
    <n v="6.45"/>
    <x v="0"/>
  </r>
  <r>
    <n v="1499"/>
    <s v="Charlotte L Doyle"/>
    <x v="4"/>
    <n v="0.08"/>
    <n v="146.05000000000001"/>
    <n v="80.2"/>
    <x v="0"/>
    <x v="2"/>
    <x v="0"/>
    <x v="0"/>
    <s v="Jumbo Box"/>
    <s v="BPI Conference Tables"/>
    <n v="0.71"/>
    <s v="United States"/>
    <s v="South"/>
    <x v="12"/>
    <s v="Coral Gables"/>
    <n v="33134"/>
    <x v="34"/>
    <d v="2015-02-05T00:00:00"/>
    <x v="391"/>
    <n v="11"/>
    <n v="1557.66"/>
    <n v="90731"/>
    <n v="145.97"/>
    <x v="0"/>
  </r>
  <r>
    <n v="2286"/>
    <s v="Larry Langston"/>
    <x v="4"/>
    <n v="0"/>
    <n v="4.91"/>
    <n v="0.5"/>
    <x v="1"/>
    <x v="3"/>
    <x v="2"/>
    <x v="13"/>
    <s v="Small Box"/>
    <s v="Avery 493"/>
    <n v="0.36"/>
    <s v="United States"/>
    <s v="South"/>
    <x v="23"/>
    <s v="Spartanburg"/>
    <n v="29301"/>
    <x v="34"/>
    <d v="2015-02-06T00:00:00"/>
    <x v="392"/>
    <n v="12"/>
    <n v="61.87"/>
    <n v="90145"/>
    <n v="4.91"/>
    <x v="0"/>
  </r>
  <r>
    <n v="2286"/>
    <s v="Larry Langston"/>
    <x v="4"/>
    <n v="0.01"/>
    <n v="7.28"/>
    <n v="11.15"/>
    <x v="1"/>
    <x v="3"/>
    <x v="2"/>
    <x v="7"/>
    <s v="Small Box"/>
    <s v="Array® Parchment Paper, Assorted Colors"/>
    <n v="0.37"/>
    <s v="United States"/>
    <s v="South"/>
    <x v="23"/>
    <s v="Spartanburg"/>
    <n v="29301"/>
    <x v="34"/>
    <d v="2015-02-05T00:00:00"/>
    <x v="393"/>
    <n v="6"/>
    <n v="48.88"/>
    <n v="90145"/>
    <n v="7.2700000000000005"/>
    <x v="0"/>
  </r>
  <r>
    <n v="2286"/>
    <s v="Larry Langston"/>
    <x v="4"/>
    <n v="0.1"/>
    <n v="6.68"/>
    <n v="6.93"/>
    <x v="1"/>
    <x v="3"/>
    <x v="2"/>
    <x v="7"/>
    <s v="Small Box"/>
    <s v="HP Office Paper (20Lb. and 87 Bright)"/>
    <n v="0.37"/>
    <s v="United States"/>
    <s v="South"/>
    <x v="23"/>
    <s v="Spartanburg"/>
    <n v="29301"/>
    <x v="34"/>
    <d v="2015-02-07T00:00:00"/>
    <x v="394"/>
    <n v="3"/>
    <n v="21.56"/>
    <n v="90145"/>
    <n v="6.58"/>
    <x v="0"/>
  </r>
  <r>
    <n v="2290"/>
    <s v="Glen Robertson"/>
    <x v="4"/>
    <n v="7.0000000000000007E-2"/>
    <n v="80.98"/>
    <n v="7.18"/>
    <x v="1"/>
    <x v="3"/>
    <x v="1"/>
    <x v="1"/>
    <s v="Small Box"/>
    <s v="Logitech Cordless Navigator Duo"/>
    <n v="0.48"/>
    <s v="United States"/>
    <s v="Central"/>
    <x v="7"/>
    <s v="Coon Rapids"/>
    <n v="55433"/>
    <x v="34"/>
    <d v="2015-02-06T00:00:00"/>
    <x v="395"/>
    <n v="15"/>
    <n v="1129.67"/>
    <n v="88164"/>
    <n v="80.910000000000011"/>
    <x v="1"/>
  </r>
  <r>
    <n v="3042"/>
    <s v="Tara Gold"/>
    <x v="4"/>
    <n v="7.0000000000000007E-2"/>
    <n v="14.48"/>
    <n v="6.46"/>
    <x v="1"/>
    <x v="0"/>
    <x v="2"/>
    <x v="5"/>
    <s v="Small Box"/>
    <s v="GBC White Gloss Covers, Plain Front"/>
    <n v="0.38"/>
    <s v="United States"/>
    <s v="Central"/>
    <x v="38"/>
    <s v="Hutchinson"/>
    <n v="67501"/>
    <x v="34"/>
    <d v="2015-02-05T00:00:00"/>
    <x v="396"/>
    <n v="12"/>
    <n v="171.33"/>
    <n v="86101"/>
    <n v="14.41"/>
    <x v="1"/>
  </r>
  <r>
    <n v="1776"/>
    <s v="Charlotte Patterson"/>
    <x v="3"/>
    <n v="0.08"/>
    <n v="5.78"/>
    <n v="5.67"/>
    <x v="1"/>
    <x v="1"/>
    <x v="2"/>
    <x v="7"/>
    <s v="Small Box"/>
    <s v="Xerox 1978"/>
    <n v="0.36"/>
    <s v="United States"/>
    <s v="Central"/>
    <x v="2"/>
    <s v="Terre Haute"/>
    <n v="47802"/>
    <x v="34"/>
    <d v="2015-02-05T00:00:00"/>
    <x v="397"/>
    <n v="19"/>
    <n v="106.57"/>
    <n v="89941"/>
    <n v="5.7"/>
    <x v="1"/>
  </r>
  <r>
    <n v="2947"/>
    <s v="Kathy Turner"/>
    <x v="3"/>
    <n v="0.01"/>
    <n v="7.64"/>
    <n v="1.39"/>
    <x v="1"/>
    <x v="1"/>
    <x v="2"/>
    <x v="15"/>
    <s v="Small Box"/>
    <s v="Security-Tint Envelopes"/>
    <n v="0.36"/>
    <s v="United States"/>
    <s v="East"/>
    <x v="11"/>
    <s v="Depew"/>
    <n v="14043"/>
    <x v="34"/>
    <d v="2015-02-07T00:00:00"/>
    <x v="398"/>
    <n v="20"/>
    <n v="162.49"/>
    <n v="87511"/>
    <n v="7.63"/>
    <x v="3"/>
  </r>
  <r>
    <n v="234"/>
    <s v="Don Cameron"/>
    <x v="0"/>
    <n v="0.06"/>
    <n v="279.81"/>
    <n v="23.19"/>
    <x v="0"/>
    <x v="0"/>
    <x v="2"/>
    <x v="8"/>
    <s v="Jumbo Drum"/>
    <s v="Sanyo 2.5 Cubic Foot Mid-Size Office Refrigerators"/>
    <n v="0.59"/>
    <s v="United States"/>
    <s v="Central"/>
    <x v="20"/>
    <s v="Newton"/>
    <n v="50208"/>
    <x v="35"/>
    <d v="2015-02-06T00:00:00"/>
    <x v="399"/>
    <n v="6"/>
    <n v="1599.96"/>
    <n v="90236"/>
    <n v="279.75"/>
    <x v="1"/>
  </r>
  <r>
    <n v="2359"/>
    <s v="Annie Horne"/>
    <x v="0"/>
    <n v="0"/>
    <n v="7.28"/>
    <n v="1.77"/>
    <x v="1"/>
    <x v="2"/>
    <x v="2"/>
    <x v="7"/>
    <s v="Wrap Bag"/>
    <s v="Post-it® “Important Message” Note Pad, Neon Colors, 50 Sheets/Pad"/>
    <n v="0.37"/>
    <s v="United States"/>
    <s v="South"/>
    <x v="12"/>
    <s v="Fort Myers"/>
    <n v="33917"/>
    <x v="35"/>
    <d v="2015-02-05T00:00:00"/>
    <x v="400"/>
    <n v="7"/>
    <n v="53.42"/>
    <n v="88265"/>
    <n v="7.28"/>
    <x v="0"/>
  </r>
  <r>
    <n v="672"/>
    <s v="Brian Leach"/>
    <x v="2"/>
    <n v="7.0000000000000007E-2"/>
    <n v="2.88"/>
    <n v="1.01"/>
    <x v="1"/>
    <x v="0"/>
    <x v="2"/>
    <x v="2"/>
    <s v="Wrap Bag"/>
    <s v="Sanford Colorific Colored Pencils, 12/Box"/>
    <n v="0.55000000000000004"/>
    <s v="United States"/>
    <s v="Central"/>
    <x v="20"/>
    <s v="Newton"/>
    <n v="50208"/>
    <x v="35"/>
    <d v="2015-02-09T00:00:00"/>
    <x v="401"/>
    <n v="12"/>
    <n v="34.97"/>
    <n v="88173"/>
    <n v="2.81"/>
    <x v="1"/>
  </r>
  <r>
    <n v="672"/>
    <s v="Brian Leach"/>
    <x v="2"/>
    <n v="0.1"/>
    <n v="195.99"/>
    <n v="3.99"/>
    <x v="1"/>
    <x v="0"/>
    <x v="1"/>
    <x v="12"/>
    <s v="Small Box"/>
    <s v="R380"/>
    <n v="0.57999999999999996"/>
    <s v="United States"/>
    <s v="Central"/>
    <x v="20"/>
    <s v="Newton"/>
    <n v="50208"/>
    <x v="35"/>
    <d v="2015-02-12T00:00:00"/>
    <x v="402"/>
    <n v="2"/>
    <n v="308.86"/>
    <n v="88173"/>
    <n v="195.89000000000001"/>
    <x v="1"/>
  </r>
  <r>
    <n v="1427"/>
    <s v="Stacy Gould"/>
    <x v="2"/>
    <n v="0.09"/>
    <n v="125.99"/>
    <n v="2.5"/>
    <x v="1"/>
    <x v="2"/>
    <x v="1"/>
    <x v="12"/>
    <s v="Small Box"/>
    <s v="i2000"/>
    <n v="0.6"/>
    <s v="United States"/>
    <s v="Central"/>
    <x v="25"/>
    <s v="Bay City"/>
    <n v="48708"/>
    <x v="35"/>
    <d v="2015-02-09T00:00:00"/>
    <x v="403"/>
    <n v="18"/>
    <n v="1824.33"/>
    <n v="90905"/>
    <n v="125.89999999999999"/>
    <x v="1"/>
  </r>
  <r>
    <n v="1816"/>
    <s v="Danielle Schneider"/>
    <x v="2"/>
    <n v="0.01"/>
    <n v="10.48"/>
    <n v="2.89"/>
    <x v="1"/>
    <x v="1"/>
    <x v="2"/>
    <x v="2"/>
    <s v="Small Pack"/>
    <s v="Staples Battery-Operated Desktop Pencil Sharpener"/>
    <n v="0.6"/>
    <s v="United States"/>
    <s v="Central"/>
    <x v="25"/>
    <s v="Canton"/>
    <n v="48187"/>
    <x v="35"/>
    <d v="2015-02-07T00:00:00"/>
    <x v="404"/>
    <n v="19"/>
    <n v="202.38"/>
    <n v="85990"/>
    <n v="10.47"/>
    <x v="1"/>
  </r>
  <r>
    <n v="1821"/>
    <s v="Vanessa Boyer"/>
    <x v="2"/>
    <n v="0.01"/>
    <n v="10.48"/>
    <n v="2.89"/>
    <x v="1"/>
    <x v="1"/>
    <x v="2"/>
    <x v="2"/>
    <s v="Small Pack"/>
    <s v="Staples Battery-Operated Desktop Pencil Sharpener"/>
    <n v="0.6"/>
    <s v="United States"/>
    <s v="East"/>
    <x v="11"/>
    <s v="New York City"/>
    <n v="10177"/>
    <x v="35"/>
    <d v="2015-02-07T00:00:00"/>
    <x v="405"/>
    <n v="76"/>
    <n v="809.51"/>
    <n v="34435"/>
    <n v="10.47"/>
    <x v="3"/>
  </r>
  <r>
    <n v="980"/>
    <s v="Howard Burnett"/>
    <x v="4"/>
    <n v="0"/>
    <n v="37.76"/>
    <n v="12.9"/>
    <x v="1"/>
    <x v="3"/>
    <x v="2"/>
    <x v="6"/>
    <s v="Small Box"/>
    <s v="Companion Letter/Legal File, Black"/>
    <n v="0.56999999999999995"/>
    <s v="United States"/>
    <s v="East"/>
    <x v="42"/>
    <s v="South Burlington"/>
    <n v="5403"/>
    <x v="35"/>
    <d v="2015-02-06T00:00:00"/>
    <x v="406"/>
    <n v="12"/>
    <n v="477.2"/>
    <n v="87258"/>
    <n v="37.76"/>
    <x v="3"/>
  </r>
  <r>
    <n v="2094"/>
    <s v="Vernon Hirsch Singleton"/>
    <x v="4"/>
    <n v="0.08"/>
    <n v="400.98"/>
    <n v="42.52"/>
    <x v="0"/>
    <x v="3"/>
    <x v="0"/>
    <x v="0"/>
    <s v="Jumbo Box"/>
    <s v="Bretford CR8500 Series Meeting Room Furniture"/>
    <n v="0.71"/>
    <s v="United States"/>
    <s v="West"/>
    <x v="8"/>
    <s v="Chico"/>
    <n v="95928"/>
    <x v="35"/>
    <d v="2015-02-06T00:00:00"/>
    <x v="407"/>
    <n v="20"/>
    <n v="7840.04"/>
    <n v="86629"/>
    <n v="400.90000000000003"/>
    <x v="2"/>
  </r>
  <r>
    <n v="2282"/>
    <s v="Jimmy Waters"/>
    <x v="4"/>
    <n v="0.04"/>
    <n v="5.98"/>
    <n v="5.79"/>
    <x v="1"/>
    <x v="2"/>
    <x v="2"/>
    <x v="7"/>
    <s v="Small Box"/>
    <s v="Xerox 1903"/>
    <n v="0.36"/>
    <s v="United States"/>
    <s v="Central"/>
    <x v="30"/>
    <s v="Fitchburg"/>
    <n v="53713"/>
    <x v="35"/>
    <d v="2015-02-07T00:00:00"/>
    <x v="408"/>
    <n v="14"/>
    <n v="86.12"/>
    <n v="85950"/>
    <n v="5.94"/>
    <x v="1"/>
  </r>
  <r>
    <n v="2747"/>
    <s v="Brian Grady"/>
    <x v="4"/>
    <n v="0.08"/>
    <n v="9.98"/>
    <n v="12.52"/>
    <x v="1"/>
    <x v="3"/>
    <x v="0"/>
    <x v="11"/>
    <s v="Small Box"/>
    <s v="Eldon® Expressions™ Wood and Plastic Desk Accessories, Oak"/>
    <n v="0.56999999999999995"/>
    <s v="United States"/>
    <s v="East"/>
    <x v="11"/>
    <s v="New York City"/>
    <n v="10115"/>
    <x v="35"/>
    <d v="2015-02-07T00:00:00"/>
    <x v="409"/>
    <n v="15"/>
    <n v="150.24"/>
    <n v="35200"/>
    <n v="9.9"/>
    <x v="3"/>
  </r>
  <r>
    <n v="2803"/>
    <s v="Catherine Dorsey Burnett"/>
    <x v="4"/>
    <n v="7.0000000000000007E-2"/>
    <n v="500.98"/>
    <n v="28.14"/>
    <x v="0"/>
    <x v="0"/>
    <x v="1"/>
    <x v="3"/>
    <s v="Jumbo Drum"/>
    <s v="Hewlett-Packard cp1700 [D, PS] Series Color Inkjet Printers"/>
    <n v="0.38"/>
    <s v="United States"/>
    <s v="West"/>
    <x v="8"/>
    <s v="East Los Angeles"/>
    <n v="90022"/>
    <x v="35"/>
    <d v="2015-02-06T00:00:00"/>
    <x v="410"/>
    <n v="10"/>
    <n v="3913.02"/>
    <n v="86227"/>
    <n v="500.91"/>
    <x v="2"/>
  </r>
  <r>
    <n v="2803"/>
    <s v="Catherine Dorsey Burnett"/>
    <x v="4"/>
    <n v="0.1"/>
    <n v="178.47"/>
    <n v="19.989999999999998"/>
    <x v="1"/>
    <x v="0"/>
    <x v="2"/>
    <x v="6"/>
    <s v="Small Box"/>
    <s v="Hot File® 7-Pocket, Floor Stand"/>
    <n v="0.55000000000000004"/>
    <s v="United States"/>
    <s v="West"/>
    <x v="8"/>
    <s v="East Los Angeles"/>
    <n v="90022"/>
    <x v="35"/>
    <d v="2015-02-07T00:00:00"/>
    <x v="411"/>
    <n v="1"/>
    <n v="180.14"/>
    <n v="86227"/>
    <n v="178.37"/>
    <x v="2"/>
  </r>
  <r>
    <n v="1117"/>
    <s v="Samantha Koch"/>
    <x v="3"/>
    <n v="0.06"/>
    <n v="64.650000000000006"/>
    <n v="35"/>
    <x v="1"/>
    <x v="2"/>
    <x v="2"/>
    <x v="6"/>
    <s v="Large Box"/>
    <s v="Space Solutions Commercial Steel Shelving"/>
    <n v="0.8"/>
    <s v="United States"/>
    <s v="West"/>
    <x v="41"/>
    <s v="Tucson"/>
    <n v="85705"/>
    <x v="35"/>
    <d v="2015-02-06T00:00:00"/>
    <x v="412"/>
    <n v="4"/>
    <n v="277.60000000000002"/>
    <n v="86768"/>
    <n v="64.59"/>
    <x v="2"/>
  </r>
  <r>
    <n v="2498"/>
    <s v="Arlene Long"/>
    <x v="3"/>
    <n v="0.08"/>
    <n v="1.68"/>
    <n v="1.57"/>
    <x v="1"/>
    <x v="0"/>
    <x v="2"/>
    <x v="2"/>
    <s v="Wrap Bag"/>
    <s v="Newell 323"/>
    <n v="0.59"/>
    <s v="United States"/>
    <s v="West"/>
    <x v="8"/>
    <s v="San Diego"/>
    <n v="92024"/>
    <x v="35"/>
    <d v="2015-02-06T00:00:00"/>
    <x v="413"/>
    <n v="88"/>
    <n v="148.36000000000001"/>
    <n v="20007"/>
    <n v="1.5999999999999999"/>
    <x v="2"/>
  </r>
  <r>
    <n v="421"/>
    <s v="Scott Feldman"/>
    <x v="0"/>
    <n v="0.09"/>
    <n v="999.99"/>
    <n v="13.99"/>
    <x v="1"/>
    <x v="0"/>
    <x v="1"/>
    <x v="3"/>
    <s v="Medium Box"/>
    <s v="Polycom Soundstation EX Audio-Conferencing Telephone, Black"/>
    <n v="0.36"/>
    <s v="United States"/>
    <s v="East"/>
    <x v="33"/>
    <s v="Elizabeth"/>
    <n v="7201"/>
    <x v="36"/>
    <d v="2015-02-08T00:00:00"/>
    <x v="414"/>
    <n v="1"/>
    <n v="919.09"/>
    <n v="87700"/>
    <n v="999.9"/>
    <x v="3"/>
  </r>
  <r>
    <n v="1020"/>
    <s v="Julie Porter"/>
    <x v="0"/>
    <n v="7.0000000000000007E-2"/>
    <n v="4.13"/>
    <n v="5.04"/>
    <x v="1"/>
    <x v="0"/>
    <x v="2"/>
    <x v="5"/>
    <s v="Small Box"/>
    <s v="ACCOHIDE® 3-Ring Binder, Blue, 1&quot;"/>
    <n v="0.38"/>
    <s v="United States"/>
    <s v="Central"/>
    <x v="38"/>
    <s v="Pittsburg"/>
    <n v="66762"/>
    <x v="36"/>
    <d v="2015-02-07T00:00:00"/>
    <x v="415"/>
    <n v="20"/>
    <n v="79.06"/>
    <n v="88634"/>
    <n v="4.0599999999999996"/>
    <x v="1"/>
  </r>
  <r>
    <n v="1020"/>
    <s v="Julie Porter"/>
    <x v="0"/>
    <n v="0"/>
    <n v="4.4800000000000004"/>
    <n v="2.5"/>
    <x v="1"/>
    <x v="0"/>
    <x v="2"/>
    <x v="15"/>
    <s v="Small Box"/>
    <s v="Ampad #10 Peel &amp; Seel® Holiday Envelopes"/>
    <n v="0.37"/>
    <s v="United States"/>
    <s v="Central"/>
    <x v="38"/>
    <s v="Pittsburg"/>
    <n v="66762"/>
    <x v="36"/>
    <d v="2015-02-08T00:00:00"/>
    <x v="416"/>
    <n v="14"/>
    <n v="65.14"/>
    <n v="88634"/>
    <n v="4.4800000000000004"/>
    <x v="1"/>
  </r>
  <r>
    <n v="1533"/>
    <s v="Nicole Reid"/>
    <x v="1"/>
    <n v="0.02"/>
    <n v="4.8899999999999997"/>
    <n v="4.93"/>
    <x v="1"/>
    <x v="3"/>
    <x v="1"/>
    <x v="1"/>
    <s v="Small Pack"/>
    <s v="Maxell 3.5&quot; DS/HD IBM-Formatted Diskettes, 10/Pack"/>
    <n v="0.66"/>
    <s v="United States"/>
    <s v="Central"/>
    <x v="6"/>
    <s v="University City"/>
    <n v="63130"/>
    <x v="36"/>
    <d v="2015-02-07T00:00:00"/>
    <x v="417"/>
    <n v="14"/>
    <n v="74.010000000000005"/>
    <n v="91328"/>
    <n v="4.87"/>
    <x v="1"/>
  </r>
  <r>
    <n v="1533"/>
    <s v="Nicole Reid"/>
    <x v="1"/>
    <n v="7.0000000000000007E-2"/>
    <n v="10.06"/>
    <n v="2.06"/>
    <x v="1"/>
    <x v="3"/>
    <x v="2"/>
    <x v="7"/>
    <s v="Wrap Bag"/>
    <s v="Riverleaf Stik-Withit® Designer Note Cubes®"/>
    <n v="0.39"/>
    <s v="United States"/>
    <s v="Central"/>
    <x v="6"/>
    <s v="University City"/>
    <n v="63130"/>
    <x v="36"/>
    <d v="2015-02-07T00:00:00"/>
    <x v="418"/>
    <n v="5"/>
    <n v="48.1"/>
    <n v="91328"/>
    <n v="9.99"/>
    <x v="1"/>
  </r>
  <r>
    <n v="1927"/>
    <s v="Earl Alston"/>
    <x v="1"/>
    <n v="0.02"/>
    <n v="259.70999999999998"/>
    <n v="66.67"/>
    <x v="0"/>
    <x v="2"/>
    <x v="0"/>
    <x v="0"/>
    <s v="Jumbo Box"/>
    <s v="Bevis Round Bullnose 29&quot; High Table Top"/>
    <n v="0.65"/>
    <s v="United States"/>
    <s v="South"/>
    <x v="23"/>
    <s v="Greenville"/>
    <n v="29611"/>
    <x v="36"/>
    <d v="2015-02-06T00:00:00"/>
    <x v="419"/>
    <n v="8"/>
    <n v="1757.15"/>
    <n v="88579"/>
    <n v="259.69"/>
    <x v="0"/>
  </r>
  <r>
    <n v="2135"/>
    <s v="Melvin Kendall"/>
    <x v="1"/>
    <n v="0.01"/>
    <n v="28.99"/>
    <n v="8.59"/>
    <x v="1"/>
    <x v="2"/>
    <x v="1"/>
    <x v="12"/>
    <s v="Medium Box"/>
    <s v="SouthWestern Bell FA970 Digital Answering Machine with Time/Day Stamp"/>
    <n v="0.56000000000000005"/>
    <s v="United States"/>
    <s v="West"/>
    <x v="43"/>
    <s v="Clovis"/>
    <n v="88101"/>
    <x v="36"/>
    <d v="2015-02-07T00:00:00"/>
    <x v="420"/>
    <n v="21"/>
    <n v="556.61"/>
    <n v="91583"/>
    <n v="28.979999999999997"/>
    <x v="2"/>
  </r>
  <r>
    <n v="2486"/>
    <s v="Jack Horn"/>
    <x v="1"/>
    <n v="0.02"/>
    <n v="71.37"/>
    <n v="69"/>
    <x v="1"/>
    <x v="0"/>
    <x v="0"/>
    <x v="0"/>
    <s v="Large Box"/>
    <s v="Lesro Sheffield Collection Coffee Table, End Table, Center Table, Corner Table"/>
    <n v="0.68"/>
    <s v="United States"/>
    <s v="South"/>
    <x v="5"/>
    <s v="Statesboro"/>
    <n v="30458"/>
    <x v="36"/>
    <d v="2015-02-07T00:00:00"/>
    <x v="421"/>
    <n v="4"/>
    <n v="237.62"/>
    <n v="91414"/>
    <n v="71.350000000000009"/>
    <x v="0"/>
  </r>
  <r>
    <n v="2486"/>
    <s v="Jack Horn"/>
    <x v="1"/>
    <n v="0.03"/>
    <n v="205.99"/>
    <n v="8.99"/>
    <x v="2"/>
    <x v="0"/>
    <x v="1"/>
    <x v="12"/>
    <s v="Small Box"/>
    <s v="StarTAC 8000"/>
    <n v="0.6"/>
    <s v="United States"/>
    <s v="South"/>
    <x v="5"/>
    <s v="Statesboro"/>
    <n v="30458"/>
    <x v="36"/>
    <d v="2015-02-08T00:00:00"/>
    <x v="422"/>
    <n v="1"/>
    <n v="176.42"/>
    <n v="91414"/>
    <n v="205.96"/>
    <x v="0"/>
  </r>
  <r>
    <n v="389"/>
    <s v="Joel Buckley"/>
    <x v="2"/>
    <n v="0.03"/>
    <n v="160.97999999999999"/>
    <n v="30"/>
    <x v="0"/>
    <x v="3"/>
    <x v="0"/>
    <x v="9"/>
    <s v="Jumbo Drum"/>
    <s v="Office Star - Mid Back Dual function Ergonomic High Back Chair with 2-Way Adjustable Arms"/>
    <n v="0.62"/>
    <s v="United States"/>
    <s v="Central"/>
    <x v="13"/>
    <s v="Lincoln"/>
    <n v="68502"/>
    <x v="36"/>
    <d v="2015-02-10T00:00:00"/>
    <x v="423"/>
    <n v="11"/>
    <n v="1845.23"/>
    <n v="90338"/>
    <n v="160.94999999999999"/>
    <x v="1"/>
  </r>
  <r>
    <n v="1607"/>
    <s v="Kathleen Huang Hall"/>
    <x v="2"/>
    <n v="0.1"/>
    <n v="5.68"/>
    <n v="3.6"/>
    <x v="2"/>
    <x v="2"/>
    <x v="2"/>
    <x v="16"/>
    <s v="Small Pack"/>
    <s v="Acme® Preferred Stainless Steel Scissors"/>
    <n v="0.56000000000000005"/>
    <s v="United States"/>
    <s v="East"/>
    <x v="11"/>
    <s v="Freeport"/>
    <n v="11520"/>
    <x v="36"/>
    <d v="2015-02-10T00:00:00"/>
    <x v="424"/>
    <n v="21"/>
    <n v="118.35"/>
    <n v="87995"/>
    <n v="5.58"/>
    <x v="3"/>
  </r>
  <r>
    <n v="2270"/>
    <s v="Kristine Holden"/>
    <x v="2"/>
    <n v="0.01"/>
    <n v="20.48"/>
    <n v="6.32"/>
    <x v="1"/>
    <x v="0"/>
    <x v="2"/>
    <x v="8"/>
    <s v="Small Box"/>
    <s v="Kensington 6 Outlet Guardian Standard Surge Protector"/>
    <n v="0.57999999999999996"/>
    <s v="United States"/>
    <s v="South"/>
    <x v="23"/>
    <s v="Mauldin"/>
    <n v="29662"/>
    <x v="36"/>
    <d v="2015-02-08T00:00:00"/>
    <x v="425"/>
    <n v="18"/>
    <n v="375.03"/>
    <n v="89572"/>
    <n v="20.47"/>
    <x v="0"/>
  </r>
  <r>
    <n v="2270"/>
    <s v="Kristine Holden"/>
    <x v="2"/>
    <n v="0.09"/>
    <n v="1.86"/>
    <n v="2.58"/>
    <x v="1"/>
    <x v="0"/>
    <x v="2"/>
    <x v="14"/>
    <s v="Wrap Bag"/>
    <s v="Super Bands, 12/Pack"/>
    <n v="0.82"/>
    <s v="United States"/>
    <s v="South"/>
    <x v="23"/>
    <s v="Mauldin"/>
    <n v="29662"/>
    <x v="36"/>
    <d v="2015-02-11T00:00:00"/>
    <x v="426"/>
    <n v="12"/>
    <n v="22.11"/>
    <n v="89572"/>
    <n v="1.77"/>
    <x v="0"/>
  </r>
  <r>
    <n v="2270"/>
    <s v="Kristine Holden"/>
    <x v="2"/>
    <n v="0.08"/>
    <n v="205.99"/>
    <n v="2.5"/>
    <x v="1"/>
    <x v="0"/>
    <x v="1"/>
    <x v="12"/>
    <s v="Small Box"/>
    <s v="V70"/>
    <n v="0.59"/>
    <s v="United States"/>
    <s v="South"/>
    <x v="23"/>
    <s v="Mauldin"/>
    <n v="29662"/>
    <x v="36"/>
    <d v="2015-02-11T00:00:00"/>
    <x v="427"/>
    <n v="17"/>
    <n v="2875.35"/>
    <n v="89572"/>
    <n v="205.91"/>
    <x v="0"/>
  </r>
  <r>
    <n v="697"/>
    <s v="Adam G Sawyer"/>
    <x v="0"/>
    <n v="0.08"/>
    <n v="14.81"/>
    <n v="13.32"/>
    <x v="1"/>
    <x v="3"/>
    <x v="2"/>
    <x v="8"/>
    <s v="Small Box"/>
    <s v="Holmes Replacement Filter for HEPA Air Cleaner, Large Room"/>
    <n v="0.43"/>
    <s v="United States"/>
    <s v="Central"/>
    <x v="2"/>
    <s v="East Chicago"/>
    <n v="46312"/>
    <x v="37"/>
    <d v="2015-02-09T00:00:00"/>
    <x v="428"/>
    <n v="20"/>
    <n v="292.18"/>
    <n v="89849"/>
    <n v="14.73"/>
    <x v="1"/>
  </r>
  <r>
    <n v="698"/>
    <s v="Nelson Hensley"/>
    <x v="0"/>
    <n v="0.08"/>
    <n v="14.81"/>
    <n v="13.32"/>
    <x v="1"/>
    <x v="3"/>
    <x v="2"/>
    <x v="8"/>
    <s v="Small Box"/>
    <s v="Holmes Replacement Filter for HEPA Air Cleaner, Large Room"/>
    <n v="0.43"/>
    <s v="United States"/>
    <s v="West"/>
    <x v="4"/>
    <s v="Seattle"/>
    <n v="98105"/>
    <x v="37"/>
    <d v="2015-02-09T00:00:00"/>
    <x v="429"/>
    <n v="79"/>
    <n v="1154.1199999999999"/>
    <n v="53410"/>
    <n v="14.73"/>
    <x v="2"/>
  </r>
  <r>
    <n v="2626"/>
    <s v="Lillian Fischer"/>
    <x v="1"/>
    <n v="0.1"/>
    <n v="41.94"/>
    <n v="2.99"/>
    <x v="1"/>
    <x v="1"/>
    <x v="2"/>
    <x v="5"/>
    <s v="Small Box"/>
    <s v="Avery Trapezoid Extra Heavy Duty 4&quot; Binders"/>
    <n v="0.35"/>
    <s v="United States"/>
    <s v="West"/>
    <x v="8"/>
    <s v="Menlo Park"/>
    <n v="94025"/>
    <x v="37"/>
    <d v="2015-02-08T00:00:00"/>
    <x v="430"/>
    <n v="6"/>
    <n v="237.8"/>
    <n v="90927"/>
    <n v="41.839999999999996"/>
    <x v="2"/>
  </r>
  <r>
    <n v="3351"/>
    <s v="Nathan Wyatt"/>
    <x v="1"/>
    <n v="0.06"/>
    <n v="6.7"/>
    <n v="1.56"/>
    <x v="2"/>
    <x v="0"/>
    <x v="2"/>
    <x v="2"/>
    <s v="Wrap Bag"/>
    <s v="Turquoise Lead Holder with Pocket Clip"/>
    <n v="0.52"/>
    <s v="United States"/>
    <s v="West"/>
    <x v="4"/>
    <s v="Pasco"/>
    <n v="99301"/>
    <x v="37"/>
    <d v="2015-02-09T00:00:00"/>
    <x v="431"/>
    <n v="12"/>
    <n v="79.39"/>
    <n v="91298"/>
    <n v="6.6400000000000006"/>
    <x v="2"/>
  </r>
  <r>
    <n v="1121"/>
    <s v="Tonya Proctor"/>
    <x v="2"/>
    <n v="0.04"/>
    <n v="19.98"/>
    <n v="8.68"/>
    <x v="1"/>
    <x v="1"/>
    <x v="2"/>
    <x v="7"/>
    <s v="Small Box"/>
    <s v="Southworth 25% Cotton Premium Laser Paper and Envelopes"/>
    <n v="0.37"/>
    <s v="United States"/>
    <s v="West"/>
    <x v="8"/>
    <s v="Temecula"/>
    <n v="92592"/>
    <x v="37"/>
    <d v="2015-02-14T00:00:00"/>
    <x v="432"/>
    <n v="8"/>
    <n v="168.04"/>
    <n v="86767"/>
    <n v="19.940000000000001"/>
    <x v="2"/>
  </r>
  <r>
    <n v="1121"/>
    <s v="Tonya Proctor"/>
    <x v="2"/>
    <n v="0.08"/>
    <n v="125.99"/>
    <n v="7.69"/>
    <x v="1"/>
    <x v="1"/>
    <x v="1"/>
    <x v="12"/>
    <s v="Small Box"/>
    <s v="Timeport L7089"/>
    <n v="0.57999999999999996"/>
    <s v="United States"/>
    <s v="West"/>
    <x v="8"/>
    <s v="Temecula"/>
    <n v="92592"/>
    <x v="37"/>
    <d v="2015-02-09T00:00:00"/>
    <x v="433"/>
    <n v="7"/>
    <n v="703.46"/>
    <n v="86767"/>
    <n v="125.91"/>
    <x v="2"/>
  </r>
  <r>
    <n v="1723"/>
    <s v="Constance Flowers"/>
    <x v="4"/>
    <n v="0.05"/>
    <n v="6.68"/>
    <n v="5.66"/>
    <x v="1"/>
    <x v="3"/>
    <x v="2"/>
    <x v="7"/>
    <s v="Small Box"/>
    <s v="Xerox 1923"/>
    <n v="0.37"/>
    <s v="United States"/>
    <s v="West"/>
    <x v="8"/>
    <s v="San Diego"/>
    <n v="92037"/>
    <x v="37"/>
    <d v="2015-02-09T00:00:00"/>
    <x v="434"/>
    <n v="46"/>
    <n v="320.93"/>
    <n v="44002"/>
    <n v="6.63"/>
    <x v="2"/>
  </r>
  <r>
    <n v="1723"/>
    <s v="Constance Flowers"/>
    <x v="4"/>
    <n v="0.03"/>
    <n v="17.7"/>
    <n v="9.4700000000000006"/>
    <x v="1"/>
    <x v="3"/>
    <x v="2"/>
    <x v="6"/>
    <s v="Small Box"/>
    <s v="Portfile® Personal File Boxes"/>
    <n v="0.59"/>
    <s v="United States"/>
    <s v="West"/>
    <x v="8"/>
    <s v="San Diego"/>
    <n v="92037"/>
    <x v="37"/>
    <d v="2015-02-07T00:00:00"/>
    <x v="435"/>
    <n v="14"/>
    <n v="261.85000000000002"/>
    <n v="44002"/>
    <n v="17.669999999999998"/>
    <x v="2"/>
  </r>
  <r>
    <n v="2813"/>
    <s v="Marjorie Burnette"/>
    <x v="4"/>
    <n v="7.0000000000000007E-2"/>
    <n v="30.56"/>
    <n v="2.99"/>
    <x v="1"/>
    <x v="3"/>
    <x v="2"/>
    <x v="5"/>
    <s v="Small Box"/>
    <s v="Surelock™ Post Binders"/>
    <n v="0.35"/>
    <s v="United States"/>
    <s v="South"/>
    <x v="34"/>
    <s v="Cleveland"/>
    <n v="37311"/>
    <x v="37"/>
    <d v="2015-02-07T00:00:00"/>
    <x v="436"/>
    <n v="12"/>
    <n v="364.92"/>
    <n v="88819"/>
    <n v="30.49"/>
    <x v="0"/>
  </r>
  <r>
    <n v="1026"/>
    <s v="Eugene Kerr"/>
    <x v="3"/>
    <n v="0.08"/>
    <n v="65.989999999999995"/>
    <n v="5.92"/>
    <x v="1"/>
    <x v="0"/>
    <x v="1"/>
    <x v="12"/>
    <s v="Small Box"/>
    <s v="i500plus"/>
    <n v="0.57999999999999996"/>
    <s v="United States"/>
    <s v="East"/>
    <x v="11"/>
    <s v="Central Islip"/>
    <n v="11722"/>
    <x v="37"/>
    <d v="2015-02-07T00:00:00"/>
    <x v="437"/>
    <n v="22"/>
    <n v="1137.5999999999999"/>
    <n v="89005"/>
    <n v="65.91"/>
    <x v="3"/>
  </r>
  <r>
    <n v="3403"/>
    <s v="Tammy Buckley"/>
    <x v="1"/>
    <n v="0.1"/>
    <n v="105.98"/>
    <n v="13.99"/>
    <x v="2"/>
    <x v="1"/>
    <x v="0"/>
    <x v="11"/>
    <s v="Medium Box"/>
    <s v="Tenex 46&quot; x 60&quot; Computer Anti-Static Chairmat, Rectangular Shaped"/>
    <n v="0.65"/>
    <s v="United States"/>
    <s v="West"/>
    <x v="45"/>
    <s v="Cheyenne"/>
    <n v="82001"/>
    <x v="38"/>
    <d v="2015-02-11T00:00:00"/>
    <x v="438"/>
    <n v="5"/>
    <n v="506.5"/>
    <n v="87530"/>
    <n v="105.88000000000001"/>
    <x v="2"/>
  </r>
  <r>
    <n v="471"/>
    <s v="Ross Simpson"/>
    <x v="3"/>
    <n v="7.0000000000000007E-2"/>
    <n v="179.99"/>
    <n v="19.989999999999998"/>
    <x v="2"/>
    <x v="1"/>
    <x v="1"/>
    <x v="1"/>
    <s v="Small Box"/>
    <s v="Motorola SB4200 Cable Modem"/>
    <n v="0.48"/>
    <s v="United States"/>
    <s v="South"/>
    <x v="5"/>
    <s v="Atlanta"/>
    <n v="30318"/>
    <x v="38"/>
    <d v="2015-02-08T00:00:00"/>
    <x v="439"/>
    <n v="4"/>
    <n v="718.03"/>
    <n v="3138"/>
    <n v="179.92000000000002"/>
    <x v="0"/>
  </r>
  <r>
    <n v="472"/>
    <s v="Donna Craven"/>
    <x v="3"/>
    <n v="7.0000000000000007E-2"/>
    <n v="179.99"/>
    <n v="19.989999999999998"/>
    <x v="2"/>
    <x v="1"/>
    <x v="1"/>
    <x v="1"/>
    <s v="Small Box"/>
    <s v="Motorola SB4200 Cable Modem"/>
    <n v="0.48"/>
    <s v="United States"/>
    <s v="East"/>
    <x v="36"/>
    <s v="Randallstown"/>
    <n v="21133"/>
    <x v="38"/>
    <d v="2015-02-08T00:00:00"/>
    <x v="440"/>
    <n v="1"/>
    <n v="179.51"/>
    <n v="88023"/>
    <n v="179.92000000000002"/>
    <x v="3"/>
  </r>
  <r>
    <n v="2151"/>
    <s v="Melinda Rogers"/>
    <x v="1"/>
    <n v="0.08"/>
    <n v="5.74"/>
    <n v="5.01"/>
    <x v="1"/>
    <x v="3"/>
    <x v="2"/>
    <x v="5"/>
    <s v="Small Box"/>
    <s v="Binder Posts"/>
    <n v="0.39"/>
    <s v="United States"/>
    <s v="Central"/>
    <x v="20"/>
    <s v="Dubuque"/>
    <n v="52001"/>
    <x v="39"/>
    <d v="2015-02-11T00:00:00"/>
    <x v="441"/>
    <n v="1"/>
    <n v="7.21"/>
    <n v="90405"/>
    <n v="5.66"/>
    <x v="1"/>
  </r>
  <r>
    <n v="1671"/>
    <s v="Mitchell Ross"/>
    <x v="2"/>
    <n v="0.1"/>
    <n v="4.13"/>
    <n v="0.99"/>
    <x v="1"/>
    <x v="0"/>
    <x v="2"/>
    <x v="13"/>
    <s v="Small Box"/>
    <s v="Avery 491"/>
    <n v="0.39"/>
    <s v="United States"/>
    <s v="South"/>
    <x v="21"/>
    <s v="Burke"/>
    <n v="22015"/>
    <x v="39"/>
    <d v="2015-02-13T00:00:00"/>
    <x v="442"/>
    <n v="13"/>
    <n v="52.16"/>
    <n v="86724"/>
    <n v="4.03"/>
    <x v="0"/>
  </r>
  <r>
    <n v="1574"/>
    <s v="Sherry Hurley"/>
    <x v="4"/>
    <n v="7.0000000000000007E-2"/>
    <n v="20.95"/>
    <n v="5.99"/>
    <x v="1"/>
    <x v="1"/>
    <x v="1"/>
    <x v="1"/>
    <s v="Small Box"/>
    <s v="Fellowes Basic 104-Key Keyboard, Platinum"/>
    <n v="0.65"/>
    <s v="United States"/>
    <s v="South"/>
    <x v="9"/>
    <s v="Fayetteville"/>
    <n v="28314"/>
    <x v="39"/>
    <d v="2015-02-10T00:00:00"/>
    <x v="443"/>
    <n v="19"/>
    <n v="391.4"/>
    <n v="86966"/>
    <n v="20.88"/>
    <x v="0"/>
  </r>
  <r>
    <n v="2619"/>
    <s v="Brandon E Shepherd"/>
    <x v="3"/>
    <n v="0.1"/>
    <n v="30.98"/>
    <n v="8.99"/>
    <x v="1"/>
    <x v="3"/>
    <x v="2"/>
    <x v="2"/>
    <s v="Small Pack"/>
    <s v="Boston School Pro Electric Pencil Sharpener, 1670"/>
    <n v="0.57999999999999996"/>
    <s v="United States"/>
    <s v="Central"/>
    <x v="46"/>
    <s v="Sioux Falls"/>
    <n v="57103"/>
    <x v="39"/>
    <d v="2015-02-11T00:00:00"/>
    <x v="444"/>
    <n v="4"/>
    <n v="119.37"/>
    <n v="88015"/>
    <n v="30.88"/>
    <x v="1"/>
  </r>
  <r>
    <n v="491"/>
    <s v="Toni Swanson"/>
    <x v="0"/>
    <n v="0.01"/>
    <n v="4.9800000000000004"/>
    <n v="6.07"/>
    <x v="1"/>
    <x v="1"/>
    <x v="2"/>
    <x v="7"/>
    <s v="Small Box"/>
    <s v="Xerox 1897"/>
    <n v="0.36"/>
    <s v="United States"/>
    <s v="East"/>
    <x v="11"/>
    <s v="New York City"/>
    <n v="10154"/>
    <x v="40"/>
    <d v="2015-02-11T00:00:00"/>
    <x v="445"/>
    <n v="41"/>
    <n v="217"/>
    <n v="10464"/>
    <n v="4.9700000000000006"/>
    <x v="3"/>
  </r>
  <r>
    <n v="494"/>
    <s v="Jimmy Alston Holder"/>
    <x v="0"/>
    <n v="0.01"/>
    <n v="4.9800000000000004"/>
    <n v="6.07"/>
    <x v="1"/>
    <x v="1"/>
    <x v="2"/>
    <x v="7"/>
    <s v="Small Box"/>
    <s v="Xerox 1897"/>
    <n v="0.36"/>
    <s v="United States"/>
    <s v="West"/>
    <x v="4"/>
    <s v="Seattle"/>
    <n v="98115"/>
    <x v="40"/>
    <d v="2015-02-11T00:00:00"/>
    <x v="446"/>
    <n v="10"/>
    <n v="52.93"/>
    <n v="88907"/>
    <n v="4.9700000000000006"/>
    <x v="2"/>
  </r>
  <r>
    <n v="1267"/>
    <s v="Rosemary Branch"/>
    <x v="0"/>
    <n v="0.01"/>
    <n v="13.99"/>
    <n v="7.51"/>
    <x v="1"/>
    <x v="3"/>
    <x v="1"/>
    <x v="3"/>
    <s v="Medium Box"/>
    <s v="Sharp EL500L Fraction Calculator"/>
    <n v="0.39"/>
    <s v="United States"/>
    <s v="South"/>
    <x v="12"/>
    <s v="Boca Raton"/>
    <n v="33433"/>
    <x v="40"/>
    <d v="2015-02-11T00:00:00"/>
    <x v="447"/>
    <n v="2"/>
    <n v="29.85"/>
    <n v="89514"/>
    <n v="13.98"/>
    <x v="0"/>
  </r>
  <r>
    <n v="1361"/>
    <s v="Kristina Collier"/>
    <x v="0"/>
    <n v="0.01"/>
    <n v="6.48"/>
    <n v="6.22"/>
    <x v="2"/>
    <x v="1"/>
    <x v="2"/>
    <x v="7"/>
    <s v="Small Box"/>
    <s v="Xerox 1894"/>
    <n v="0.37"/>
    <s v="United States"/>
    <s v="Central"/>
    <x v="25"/>
    <s v="Allen Park"/>
    <n v="48101"/>
    <x v="40"/>
    <d v="2015-02-11T00:00:00"/>
    <x v="448"/>
    <n v="9"/>
    <n v="69.459999999999994"/>
    <n v="89596"/>
    <n v="6.4700000000000006"/>
    <x v="1"/>
  </r>
  <r>
    <n v="1361"/>
    <s v="Kristina Collier"/>
    <x v="0"/>
    <n v="0.03"/>
    <n v="85.99"/>
    <n v="3.3"/>
    <x v="1"/>
    <x v="1"/>
    <x v="1"/>
    <x v="12"/>
    <s v="Small Pack"/>
    <s v="Accessory20"/>
    <n v="0.37"/>
    <s v="United States"/>
    <s v="Central"/>
    <x v="25"/>
    <s v="Allen Park"/>
    <n v="48101"/>
    <x v="40"/>
    <d v="2015-02-12T00:00:00"/>
    <x v="449"/>
    <n v="16"/>
    <n v="1145.72"/>
    <n v="89596"/>
    <n v="85.96"/>
    <x v="1"/>
  </r>
  <r>
    <n v="2204"/>
    <s v="Oscar Ford"/>
    <x v="0"/>
    <n v="0.04"/>
    <n v="296.18"/>
    <n v="154.12"/>
    <x v="0"/>
    <x v="1"/>
    <x v="0"/>
    <x v="0"/>
    <s v="Jumbo Box"/>
    <s v="Hon 94000 Series Round Tables"/>
    <n v="0.76"/>
    <s v="United States"/>
    <s v="Central"/>
    <x v="7"/>
    <s v="Burnsville"/>
    <n v="55337"/>
    <x v="40"/>
    <d v="2015-02-11T00:00:00"/>
    <x v="450"/>
    <n v="20"/>
    <n v="5768.12"/>
    <n v="86053"/>
    <n v="296.14"/>
    <x v="1"/>
  </r>
  <r>
    <n v="1526"/>
    <s v="Larry Hall"/>
    <x v="1"/>
    <n v="0.04"/>
    <n v="11.34"/>
    <n v="5.01"/>
    <x v="1"/>
    <x v="2"/>
    <x v="2"/>
    <x v="7"/>
    <s v="Small Box"/>
    <s v="Xerox 188"/>
    <n v="0.36"/>
    <s v="United States"/>
    <s v="South"/>
    <x v="16"/>
    <s v="Birmingham"/>
    <n v="35211"/>
    <x v="40"/>
    <d v="2015-02-11T00:00:00"/>
    <x v="451"/>
    <n v="10"/>
    <n v="115.53"/>
    <n v="86812"/>
    <n v="11.3"/>
    <x v="0"/>
  </r>
  <r>
    <n v="1338"/>
    <s v="Denise McIntosh"/>
    <x v="2"/>
    <n v="0.02"/>
    <n v="55.99"/>
    <n v="3.3"/>
    <x v="1"/>
    <x v="2"/>
    <x v="1"/>
    <x v="12"/>
    <s v="Small Pack"/>
    <s v="Accessory24"/>
    <n v="0.59"/>
    <s v="United States"/>
    <s v="Central"/>
    <x v="10"/>
    <s v="Chicago"/>
    <n v="60623"/>
    <x v="40"/>
    <d v="2015-02-10T00:00:00"/>
    <x v="452"/>
    <n v="16"/>
    <n v="761.16"/>
    <n v="91244"/>
    <n v="55.97"/>
    <x v="1"/>
  </r>
  <r>
    <n v="1340"/>
    <s v="Marie Bass"/>
    <x v="2"/>
    <n v="0"/>
    <n v="22.38"/>
    <n v="15.1"/>
    <x v="2"/>
    <x v="2"/>
    <x v="2"/>
    <x v="5"/>
    <s v="Small Box"/>
    <s v="Avery Flip-Chart Easel Binder, Black"/>
    <n v="0.38"/>
    <s v="United States"/>
    <s v="East"/>
    <x v="11"/>
    <s v="New York City"/>
    <n v="10170"/>
    <x v="40"/>
    <d v="2015-02-17T00:00:00"/>
    <x v="453"/>
    <n v="29"/>
    <n v="682.68"/>
    <n v="21636"/>
    <n v="22.38"/>
    <x v="3"/>
  </r>
  <r>
    <n v="1340"/>
    <s v="Marie Bass"/>
    <x v="2"/>
    <n v="7.0000000000000007E-2"/>
    <n v="5.98"/>
    <n v="4.6900000000000004"/>
    <x v="1"/>
    <x v="2"/>
    <x v="2"/>
    <x v="6"/>
    <s v="Small Box"/>
    <s v="Perma STOR-ALL™ Hanging File Box, 13 1/8&quot;W x 12 1/4&quot;D x 10 1/2&quot;H"/>
    <n v="0.68"/>
    <s v="United States"/>
    <s v="East"/>
    <x v="11"/>
    <s v="New York City"/>
    <n v="10170"/>
    <x v="40"/>
    <d v="2015-02-15T00:00:00"/>
    <x v="454"/>
    <n v="11"/>
    <n v="73.44"/>
    <n v="21636"/>
    <n v="5.91"/>
    <x v="3"/>
  </r>
  <r>
    <n v="1340"/>
    <s v="Marie Bass"/>
    <x v="2"/>
    <n v="0.02"/>
    <n v="55.99"/>
    <n v="3.3"/>
    <x v="1"/>
    <x v="2"/>
    <x v="1"/>
    <x v="12"/>
    <s v="Small Pack"/>
    <s v="Accessory24"/>
    <n v="0.59"/>
    <s v="United States"/>
    <s v="East"/>
    <x v="11"/>
    <s v="New York City"/>
    <n v="10170"/>
    <x v="40"/>
    <d v="2015-02-10T00:00:00"/>
    <x v="455"/>
    <n v="63"/>
    <n v="2997.07"/>
    <n v="21636"/>
    <n v="55.97"/>
    <x v="3"/>
  </r>
  <r>
    <n v="1341"/>
    <s v="Edward Bynum"/>
    <x v="2"/>
    <n v="7.0000000000000007E-2"/>
    <n v="5.98"/>
    <n v="4.6900000000000004"/>
    <x v="1"/>
    <x v="2"/>
    <x v="2"/>
    <x v="6"/>
    <s v="Small Box"/>
    <s v="Perma STOR-ALL™ Hanging File Box, 13 1/8&quot;W x 12 1/4&quot;D x 10 1/2&quot;H"/>
    <n v="0.68"/>
    <s v="United States"/>
    <s v="East"/>
    <x v="28"/>
    <s v="Chambersburg"/>
    <n v="17201"/>
    <x v="40"/>
    <d v="2015-02-15T00:00:00"/>
    <x v="456"/>
    <n v="3"/>
    <n v="20.03"/>
    <n v="91244"/>
    <n v="5.91"/>
    <x v="3"/>
  </r>
  <r>
    <n v="3004"/>
    <s v="Maurice Everett"/>
    <x v="2"/>
    <n v="0.08"/>
    <n v="6.48"/>
    <n v="6.81"/>
    <x v="1"/>
    <x v="3"/>
    <x v="2"/>
    <x v="7"/>
    <s v="Small Box"/>
    <s v="Xerox 1930"/>
    <n v="0.36"/>
    <s v="United States"/>
    <s v="West"/>
    <x v="8"/>
    <s v="Los Angeles"/>
    <n v="90049"/>
    <x v="40"/>
    <d v="2015-02-15T00:00:00"/>
    <x v="457"/>
    <n v="58"/>
    <n v="382.33"/>
    <n v="54949"/>
    <n v="6.4"/>
    <x v="2"/>
  </r>
  <r>
    <n v="3004"/>
    <s v="Maurice Everett"/>
    <x v="2"/>
    <n v="0.09"/>
    <n v="20.98"/>
    <n v="53.03"/>
    <x v="0"/>
    <x v="3"/>
    <x v="2"/>
    <x v="6"/>
    <s v="Jumbo Drum"/>
    <s v="Tennsco Lockers, Gray"/>
    <n v="0.78"/>
    <s v="United States"/>
    <s v="West"/>
    <x v="8"/>
    <s v="Los Angeles"/>
    <n v="90049"/>
    <x v="40"/>
    <d v="2015-02-17T00:00:00"/>
    <x v="458"/>
    <n v="13"/>
    <n v="356.61"/>
    <n v="54949"/>
    <n v="20.89"/>
    <x v="2"/>
  </r>
  <r>
    <n v="3006"/>
    <s v="Thomas Spence"/>
    <x v="2"/>
    <n v="0.08"/>
    <n v="6.48"/>
    <n v="6.81"/>
    <x v="1"/>
    <x v="3"/>
    <x v="2"/>
    <x v="7"/>
    <s v="Small Box"/>
    <s v="Xerox 1930"/>
    <n v="0.36"/>
    <s v="United States"/>
    <s v="West"/>
    <x v="37"/>
    <s v="Idaho Falls"/>
    <n v="83402"/>
    <x v="40"/>
    <d v="2015-02-15T00:00:00"/>
    <x v="459"/>
    <n v="14"/>
    <n v="92.29"/>
    <n v="91388"/>
    <n v="6.4"/>
    <x v="2"/>
  </r>
  <r>
    <n v="3006"/>
    <s v="Thomas Spence"/>
    <x v="2"/>
    <n v="0.09"/>
    <n v="20.98"/>
    <n v="53.03"/>
    <x v="0"/>
    <x v="3"/>
    <x v="2"/>
    <x v="6"/>
    <s v="Jumbo Drum"/>
    <s v="Tennsco Lockers, Gray"/>
    <n v="0.78"/>
    <s v="United States"/>
    <s v="West"/>
    <x v="37"/>
    <s v="Idaho Falls"/>
    <n v="83402"/>
    <x v="40"/>
    <d v="2015-02-17T00:00:00"/>
    <x v="460"/>
    <n v="3"/>
    <n v="82.29"/>
    <n v="91388"/>
    <n v="20.89"/>
    <x v="2"/>
  </r>
  <r>
    <n v="1132"/>
    <s v="Michael Robbins"/>
    <x v="4"/>
    <n v="0.06"/>
    <n v="6.37"/>
    <n v="5.19"/>
    <x v="1"/>
    <x v="3"/>
    <x v="2"/>
    <x v="5"/>
    <s v="Small Box"/>
    <s v="C-Line Peel &amp; Stick Add-On Filing Pockets, 8-3/4 x 5-1/8, 10/Pack"/>
    <n v="0.38"/>
    <s v="United States"/>
    <s v="Central"/>
    <x v="18"/>
    <s v="Euless"/>
    <n v="76039"/>
    <x v="40"/>
    <d v="2015-02-11T00:00:00"/>
    <x v="461"/>
    <n v="6"/>
    <n v="37.700000000000003"/>
    <n v="88101"/>
    <n v="6.3100000000000005"/>
    <x v="1"/>
  </r>
  <r>
    <n v="2145"/>
    <s v="Kerry Hardy"/>
    <x v="4"/>
    <n v="0"/>
    <n v="20.28"/>
    <n v="14.39"/>
    <x v="1"/>
    <x v="3"/>
    <x v="0"/>
    <x v="11"/>
    <s v="Small Box"/>
    <s v="Career Cubicle Clock, 8 1/4&quot;, Black"/>
    <n v="0.47"/>
    <s v="United States"/>
    <s v="South"/>
    <x v="12"/>
    <s v="Fort Lauderdale"/>
    <n v="33311"/>
    <x v="40"/>
    <d v="2015-02-12T00:00:00"/>
    <x v="462"/>
    <n v="11"/>
    <n v="237.83"/>
    <n v="87072"/>
    <n v="20.28"/>
    <x v="0"/>
  </r>
  <r>
    <n v="1633"/>
    <s v="Gerald Raynor"/>
    <x v="3"/>
    <n v="0.03"/>
    <n v="5.98"/>
    <n v="3.85"/>
    <x v="1"/>
    <x v="2"/>
    <x v="1"/>
    <x v="1"/>
    <s v="Small Pack"/>
    <s v="Imation 3.5&quot; IBM-Formatted Diskettes, 10/Pack"/>
    <n v="0.68"/>
    <s v="United States"/>
    <s v="South"/>
    <x v="0"/>
    <s v="Horn Lake"/>
    <n v="38637"/>
    <x v="40"/>
    <d v="2015-02-12T00:00:00"/>
    <x v="463"/>
    <n v="6"/>
    <n v="38.54"/>
    <n v="90531"/>
    <n v="5.95"/>
    <x v="0"/>
  </r>
  <r>
    <n v="2302"/>
    <s v="Beth Dolan"/>
    <x v="0"/>
    <n v="7.0000000000000007E-2"/>
    <n v="270.98"/>
    <n v="50"/>
    <x v="0"/>
    <x v="3"/>
    <x v="0"/>
    <x v="9"/>
    <s v="Jumbo Drum"/>
    <s v="Global Enterprise Series Seating High-Back Swivel/Tilt Chairs"/>
    <n v="0.77"/>
    <s v="United States"/>
    <s v="South"/>
    <x v="12"/>
    <s v="Panama City"/>
    <n v="32404"/>
    <x v="41"/>
    <d v="2015-02-13T00:00:00"/>
    <x v="464"/>
    <n v="9"/>
    <n v="2439.37"/>
    <n v="87695"/>
    <n v="270.91000000000003"/>
    <x v="0"/>
  </r>
  <r>
    <n v="2303"/>
    <s v="Joe Baldwin"/>
    <x v="0"/>
    <n v="7.0000000000000007E-2"/>
    <n v="270.98"/>
    <n v="50"/>
    <x v="0"/>
    <x v="3"/>
    <x v="0"/>
    <x v="9"/>
    <s v="Jumbo Drum"/>
    <s v="Global Enterprise Series Seating High-Back Swivel/Tilt Chairs"/>
    <n v="0.77"/>
    <s v="United States"/>
    <s v="East"/>
    <x v="11"/>
    <s v="New York City"/>
    <n v="10011"/>
    <x v="41"/>
    <d v="2015-02-13T00:00:00"/>
    <x v="465"/>
    <n v="36"/>
    <n v="9757.48"/>
    <n v="47493"/>
    <n v="270.91000000000003"/>
    <x v="3"/>
  </r>
  <r>
    <n v="1354"/>
    <s v="Aaron Dillon"/>
    <x v="1"/>
    <n v="0.1"/>
    <n v="4.13"/>
    <n v="0.99"/>
    <x v="1"/>
    <x v="1"/>
    <x v="2"/>
    <x v="13"/>
    <s v="Small Box"/>
    <s v="Avery 491"/>
    <n v="0.39"/>
    <s v="United States"/>
    <s v="Central"/>
    <x v="18"/>
    <s v="Weatherford"/>
    <n v="76086"/>
    <x v="41"/>
    <d v="2015-02-11T00:00:00"/>
    <x v="466"/>
    <n v="2"/>
    <n v="8.3000000000000007"/>
    <n v="91209"/>
    <n v="4.03"/>
    <x v="1"/>
  </r>
  <r>
    <n v="1354"/>
    <s v="Aaron Dillon"/>
    <x v="1"/>
    <n v="0.04"/>
    <n v="4.9800000000000004"/>
    <n v="0.49"/>
    <x v="1"/>
    <x v="1"/>
    <x v="2"/>
    <x v="13"/>
    <s v="Small Box"/>
    <s v="Avery White Multi-Purpose Labels"/>
    <n v="0.39"/>
    <s v="United States"/>
    <s v="Central"/>
    <x v="18"/>
    <s v="Weatherford"/>
    <n v="76086"/>
    <x v="41"/>
    <d v="2015-02-13T00:00:00"/>
    <x v="467"/>
    <n v="2"/>
    <n v="10.039999999999999"/>
    <n v="91209"/>
    <n v="4.9400000000000004"/>
    <x v="1"/>
  </r>
  <r>
    <n v="2072"/>
    <s v="Malcolm S Lanier"/>
    <x v="1"/>
    <n v="0.09"/>
    <n v="260.98"/>
    <n v="41.91"/>
    <x v="0"/>
    <x v="3"/>
    <x v="0"/>
    <x v="10"/>
    <s v="Jumbo Box"/>
    <s v="Atlantic Metals Mobile 3-Shelf Bookcases, Custom Colors"/>
    <n v="0.59"/>
    <s v="United States"/>
    <s v="Central"/>
    <x v="25"/>
    <s v="Flint"/>
    <n v="48505"/>
    <x v="41"/>
    <d v="2015-02-13T00:00:00"/>
    <x v="468"/>
    <n v="14"/>
    <n v="3377.06"/>
    <n v="88556"/>
    <n v="260.89000000000004"/>
    <x v="1"/>
  </r>
  <r>
    <n v="2072"/>
    <s v="Malcolm S Lanier"/>
    <x v="1"/>
    <n v="0.01"/>
    <n v="10.52"/>
    <n v="7.94"/>
    <x v="1"/>
    <x v="3"/>
    <x v="0"/>
    <x v="11"/>
    <s v="Small Pack"/>
    <s v="Ultra Door Pull Handle"/>
    <n v="0.52"/>
    <s v="United States"/>
    <s v="Central"/>
    <x v="25"/>
    <s v="Flint"/>
    <n v="48505"/>
    <x v="41"/>
    <d v="2015-02-13T00:00:00"/>
    <x v="469"/>
    <n v="11"/>
    <n v="123.93"/>
    <n v="88556"/>
    <n v="10.51"/>
    <x v="1"/>
  </r>
  <r>
    <n v="2072"/>
    <s v="Malcolm S Lanier"/>
    <x v="1"/>
    <n v="0.02"/>
    <n v="5.98"/>
    <n v="7.5"/>
    <x v="2"/>
    <x v="3"/>
    <x v="2"/>
    <x v="7"/>
    <s v="Small Box"/>
    <s v="Xerox 1920"/>
    <n v="0.4"/>
    <s v="United States"/>
    <s v="Central"/>
    <x v="25"/>
    <s v="Flint"/>
    <n v="48505"/>
    <x v="41"/>
    <d v="2015-02-13T00:00:00"/>
    <x v="470"/>
    <n v="14"/>
    <n v="93.96"/>
    <n v="88556"/>
    <n v="5.9600000000000009"/>
    <x v="1"/>
  </r>
  <r>
    <n v="2489"/>
    <s v="Craig Liu"/>
    <x v="1"/>
    <n v="0.01"/>
    <n v="2036.48"/>
    <n v="14.7"/>
    <x v="0"/>
    <x v="1"/>
    <x v="1"/>
    <x v="3"/>
    <s v="Jumbo Drum"/>
    <s v="Lexmark 4227 Plus Dot Matrix Printer"/>
    <n v="0.55000000000000004"/>
    <s v="United States"/>
    <s v="West"/>
    <x v="8"/>
    <s v="Concord"/>
    <n v="94521"/>
    <x v="41"/>
    <d v="2015-02-13T00:00:00"/>
    <x v="471"/>
    <n v="2"/>
    <n v="3786.84"/>
    <n v="86883"/>
    <n v="2036.47"/>
    <x v="2"/>
  </r>
  <r>
    <n v="2778"/>
    <s v="Alison Jones"/>
    <x v="1"/>
    <n v="0.05"/>
    <n v="205.99"/>
    <n v="8.99"/>
    <x v="2"/>
    <x v="1"/>
    <x v="1"/>
    <x v="12"/>
    <s v="Small Box"/>
    <s v="Talkabout T8097"/>
    <n v="0.57999999999999996"/>
    <s v="United States"/>
    <s v="South"/>
    <x v="9"/>
    <s v="Wilmington"/>
    <n v="28403"/>
    <x v="41"/>
    <d v="2015-02-12T00:00:00"/>
    <x v="472"/>
    <n v="12"/>
    <n v="2118.9899999999998"/>
    <n v="87160"/>
    <n v="205.94"/>
    <x v="0"/>
  </r>
  <r>
    <n v="2778"/>
    <s v="Alison Jones"/>
    <x v="1"/>
    <n v="0.08"/>
    <n v="205.99"/>
    <n v="8.99"/>
    <x v="1"/>
    <x v="1"/>
    <x v="1"/>
    <x v="12"/>
    <s v="Small Box"/>
    <s v="TimeportP7382"/>
    <n v="0.56000000000000005"/>
    <s v="United States"/>
    <s v="South"/>
    <x v="9"/>
    <s v="Wilmington"/>
    <n v="28403"/>
    <x v="41"/>
    <d v="2015-02-12T00:00:00"/>
    <x v="473"/>
    <n v="5"/>
    <n v="837.64"/>
    <n v="87160"/>
    <n v="205.91"/>
    <x v="0"/>
  </r>
  <r>
    <n v="1815"/>
    <s v="Marvin Yang"/>
    <x v="4"/>
    <n v="0.06"/>
    <n v="90.97"/>
    <n v="14"/>
    <x v="0"/>
    <x v="2"/>
    <x v="1"/>
    <x v="3"/>
    <s v="Jumbo Drum"/>
    <s v="Lexmark Z54se Color Inkjet Printer"/>
    <n v="0.36"/>
    <s v="United States"/>
    <s v="South"/>
    <x v="0"/>
    <s v="Pearl"/>
    <n v="39208"/>
    <x v="41"/>
    <d v="2015-02-12T00:00:00"/>
    <x v="474"/>
    <n v="14"/>
    <n v="1263.3499999999999"/>
    <n v="90525"/>
    <n v="90.91"/>
    <x v="0"/>
  </r>
  <r>
    <n v="757"/>
    <s v="Neil Hogan"/>
    <x v="3"/>
    <n v="0.03"/>
    <n v="37.94"/>
    <n v="5.08"/>
    <x v="1"/>
    <x v="2"/>
    <x v="2"/>
    <x v="7"/>
    <s v="Wrap Bag"/>
    <s v="Snap-A-Way® Black Print Carbonless Ruled Speed Letter, Triplicate"/>
    <n v="0.38"/>
    <s v="United States"/>
    <s v="West"/>
    <x v="14"/>
    <s v="Tualatin"/>
    <n v="97062"/>
    <x v="41"/>
    <d v="2015-02-13T00:00:00"/>
    <x v="475"/>
    <n v="1"/>
    <n v="39.97"/>
    <n v="90258"/>
    <n v="37.909999999999997"/>
    <x v="2"/>
  </r>
  <r>
    <n v="16"/>
    <s v="Sarah Ramsey"/>
    <x v="1"/>
    <n v="0.04"/>
    <n v="2.98"/>
    <n v="1.58"/>
    <x v="1"/>
    <x v="0"/>
    <x v="2"/>
    <x v="14"/>
    <s v="Wrap Bag"/>
    <s v="Staples Gold Paper Clips"/>
    <n v="0.39"/>
    <s v="United States"/>
    <s v="East"/>
    <x v="11"/>
    <s v="Syracuse"/>
    <n v="13210"/>
    <x v="42"/>
    <d v="2015-02-15T00:00:00"/>
    <x v="476"/>
    <n v="6"/>
    <n v="18.8"/>
    <n v="86836"/>
    <n v="2.94"/>
    <x v="3"/>
  </r>
  <r>
    <n v="16"/>
    <s v="Sarah Ramsey"/>
    <x v="1"/>
    <n v="0.05"/>
    <n v="115.99"/>
    <n v="2.5"/>
    <x v="1"/>
    <x v="0"/>
    <x v="1"/>
    <x v="12"/>
    <s v="Small Box"/>
    <s v="StarTAC 7797"/>
    <n v="0.55000000000000004"/>
    <s v="United States"/>
    <s v="East"/>
    <x v="11"/>
    <s v="Syracuse"/>
    <n v="13210"/>
    <x v="42"/>
    <d v="2015-02-14T00:00:00"/>
    <x v="477"/>
    <n v="10"/>
    <n v="945.99"/>
    <n v="86836"/>
    <n v="115.94"/>
    <x v="3"/>
  </r>
  <r>
    <n v="190"/>
    <s v="Lloyd Norris"/>
    <x v="1"/>
    <n v="0.1"/>
    <n v="58.1"/>
    <n v="1.49"/>
    <x v="1"/>
    <x v="3"/>
    <x v="2"/>
    <x v="5"/>
    <s v="Small Box"/>
    <s v="Avery Arch Ring Binders"/>
    <n v="0.38"/>
    <s v="United States"/>
    <s v="Central"/>
    <x v="10"/>
    <s v="Arlington Heights"/>
    <n v="60004"/>
    <x v="42"/>
    <d v="2015-02-13T00:00:00"/>
    <x v="478"/>
    <n v="3"/>
    <n v="164.71"/>
    <n v="89092"/>
    <n v="58"/>
    <x v="1"/>
  </r>
  <r>
    <n v="191"/>
    <s v="Gerald Kearney"/>
    <x v="1"/>
    <n v="0.01"/>
    <n v="80.48"/>
    <n v="4.5"/>
    <x v="1"/>
    <x v="3"/>
    <x v="2"/>
    <x v="8"/>
    <s v="Small Box"/>
    <s v="APC 7 Outlet Network SurgeArrest Surge Protector"/>
    <n v="0.55000000000000004"/>
    <s v="United States"/>
    <s v="Central"/>
    <x v="10"/>
    <s v="Aurora"/>
    <n v="60505"/>
    <x v="42"/>
    <d v="2015-02-15T00:00:00"/>
    <x v="479"/>
    <n v="1"/>
    <n v="79.680000000000007"/>
    <n v="89092"/>
    <n v="80.47"/>
    <x v="1"/>
  </r>
  <r>
    <n v="3046"/>
    <s v="Andrew Pearce"/>
    <x v="1"/>
    <n v="0.05"/>
    <n v="120.98"/>
    <n v="30"/>
    <x v="0"/>
    <x v="0"/>
    <x v="0"/>
    <x v="9"/>
    <s v="Jumbo Drum"/>
    <s v="Hon Every-Day® Chair Series Swivel Task Chairs"/>
    <n v="0.64"/>
    <s v="United States"/>
    <s v="Central"/>
    <x v="38"/>
    <s v="Leawood"/>
    <n v="66209"/>
    <x v="42"/>
    <d v="2015-02-14T00:00:00"/>
    <x v="480"/>
    <n v="2"/>
    <n v="251.06"/>
    <n v="86103"/>
    <n v="120.93"/>
    <x v="1"/>
  </r>
  <r>
    <n v="954"/>
    <s v="Tony Chandler"/>
    <x v="2"/>
    <n v="0.1"/>
    <n v="7.31"/>
    <n v="0.49"/>
    <x v="1"/>
    <x v="0"/>
    <x v="2"/>
    <x v="13"/>
    <s v="Small Box"/>
    <s v="Self-Adhesive Address Labels for Typewriters by Universal"/>
    <n v="0.38"/>
    <s v="United States"/>
    <s v="Central"/>
    <x v="18"/>
    <s v="Highland Village"/>
    <n v="75067"/>
    <x v="42"/>
    <d v="2015-02-21T00:00:00"/>
    <x v="481"/>
    <n v="4"/>
    <n v="27.63"/>
    <n v="90771"/>
    <n v="7.21"/>
    <x v="1"/>
  </r>
  <r>
    <n v="954"/>
    <s v="Tony Chandler"/>
    <x v="2"/>
    <n v="0.08"/>
    <n v="6.7"/>
    <n v="1.56"/>
    <x v="1"/>
    <x v="0"/>
    <x v="2"/>
    <x v="2"/>
    <s v="Wrap Bag"/>
    <s v="Turquoise Lead Holder with Pocket Clip"/>
    <n v="0.52"/>
    <s v="United States"/>
    <s v="Central"/>
    <x v="18"/>
    <s v="Highland Village"/>
    <n v="75067"/>
    <x v="42"/>
    <d v="2015-02-12T00:00:00"/>
    <x v="482"/>
    <n v="5"/>
    <n v="31.21"/>
    <n v="90771"/>
    <n v="6.62"/>
    <x v="1"/>
  </r>
  <r>
    <n v="1743"/>
    <s v="Paige Jacobs"/>
    <x v="4"/>
    <n v="0"/>
    <n v="55.99"/>
    <n v="2.5"/>
    <x v="1"/>
    <x v="1"/>
    <x v="1"/>
    <x v="12"/>
    <s v="Small Pack"/>
    <s v="Accessory28"/>
    <n v="0.83"/>
    <s v="United States"/>
    <s v="Central"/>
    <x v="18"/>
    <s v="Friendswood"/>
    <n v="77546"/>
    <x v="42"/>
    <d v="2015-02-14T00:00:00"/>
    <x v="483"/>
    <n v="1"/>
    <n v="52.1"/>
    <n v="91025"/>
    <n v="55.99"/>
    <x v="1"/>
  </r>
  <r>
    <n v="2553"/>
    <s v="Virginia McNeill"/>
    <x v="4"/>
    <n v="0.03"/>
    <n v="12.53"/>
    <n v="7.17"/>
    <x v="1"/>
    <x v="2"/>
    <x v="2"/>
    <x v="5"/>
    <s v="Small Box"/>
    <s v="GBC ProClick Spines for 32-Hole Punch"/>
    <n v="0.38"/>
    <s v="United States"/>
    <s v="Central"/>
    <x v="30"/>
    <s v="Kenosha"/>
    <n v="53142"/>
    <x v="42"/>
    <d v="2015-02-13T00:00:00"/>
    <x v="484"/>
    <n v="1"/>
    <n v="19.32"/>
    <n v="86528"/>
    <n v="12.5"/>
    <x v="1"/>
  </r>
  <r>
    <n v="3324"/>
    <s v="Leslie Jacobson"/>
    <x v="4"/>
    <n v="0.05"/>
    <n v="6.48"/>
    <n v="8.19"/>
    <x v="1"/>
    <x v="1"/>
    <x v="2"/>
    <x v="7"/>
    <s v="Small Box"/>
    <s v="Xerox 217"/>
    <n v="0.37"/>
    <s v="United States"/>
    <s v="West"/>
    <x v="41"/>
    <s v="El Mirage"/>
    <n v="85335"/>
    <x v="42"/>
    <d v="2015-02-15T00:00:00"/>
    <x v="485"/>
    <n v="9"/>
    <n v="58.5"/>
    <n v="90985"/>
    <n v="6.4300000000000006"/>
    <x v="2"/>
  </r>
  <r>
    <n v="3369"/>
    <s v="Stacy Byrne"/>
    <x v="4"/>
    <n v="0.06"/>
    <n v="7.1"/>
    <n v="6.05"/>
    <x v="1"/>
    <x v="2"/>
    <x v="2"/>
    <x v="5"/>
    <s v="Small Box"/>
    <s v="Wilson Jones Hanging View Binder, White, 1&quot;"/>
    <n v="0.39"/>
    <s v="United States"/>
    <s v="East"/>
    <x v="27"/>
    <s v="Westerville"/>
    <n v="43081"/>
    <x v="42"/>
    <d v="2015-02-13T00:00:00"/>
    <x v="486"/>
    <n v="4"/>
    <n v="29.99"/>
    <n v="90500"/>
    <n v="7.04"/>
    <x v="3"/>
  </r>
  <r>
    <n v="1298"/>
    <s v="Herbert Beard"/>
    <x v="3"/>
    <n v="0.04"/>
    <n v="150.97999999999999"/>
    <n v="13.99"/>
    <x v="1"/>
    <x v="2"/>
    <x v="1"/>
    <x v="3"/>
    <s v="Medium Box"/>
    <s v="Canon MP41DH Printing Calculator"/>
    <n v="0.38"/>
    <s v="United States"/>
    <s v="Central"/>
    <x v="18"/>
    <s v="Sulphur Springs"/>
    <n v="75482"/>
    <x v="42"/>
    <d v="2015-02-15T00:00:00"/>
    <x v="487"/>
    <n v="6"/>
    <n v="878.34"/>
    <n v="90662"/>
    <n v="150.94"/>
    <x v="1"/>
  </r>
  <r>
    <n v="1298"/>
    <s v="Herbert Beard"/>
    <x v="3"/>
    <n v="0.04"/>
    <n v="176.19"/>
    <n v="11.87"/>
    <x v="1"/>
    <x v="2"/>
    <x v="2"/>
    <x v="6"/>
    <s v="Small Box"/>
    <s v="Fellowes High-Stak® Drawer Files"/>
    <n v="0.62"/>
    <s v="United States"/>
    <s v="Central"/>
    <x v="18"/>
    <s v="Sulphur Springs"/>
    <n v="75482"/>
    <x v="42"/>
    <d v="2015-02-14T00:00:00"/>
    <x v="488"/>
    <n v="4"/>
    <n v="676.57"/>
    <n v="90662"/>
    <n v="176.15"/>
    <x v="1"/>
  </r>
  <r>
    <n v="2020"/>
    <s v="Erika Jordan"/>
    <x v="0"/>
    <n v="0.02"/>
    <n v="120.98"/>
    <n v="58.64"/>
    <x v="0"/>
    <x v="2"/>
    <x v="0"/>
    <x v="10"/>
    <s v="Jumbo Box"/>
    <s v="O'Sullivan Living Dimensions 2-Shelf Bookcases"/>
    <n v="0.75"/>
    <s v="United States"/>
    <s v="East"/>
    <x v="28"/>
    <s v="Plum"/>
    <n v="15239"/>
    <x v="43"/>
    <d v="2015-02-15T00:00:00"/>
    <x v="489"/>
    <n v="11"/>
    <n v="1370.99"/>
    <n v="86933"/>
    <n v="120.96000000000001"/>
    <x v="3"/>
  </r>
  <r>
    <n v="3342"/>
    <s v="Paul Tate"/>
    <x v="0"/>
    <n v="0.03"/>
    <n v="194.3"/>
    <n v="11.54"/>
    <x v="1"/>
    <x v="2"/>
    <x v="0"/>
    <x v="11"/>
    <s v="Large Box"/>
    <s v="Electrix Halogen Magnifier Lamp"/>
    <n v="0.59"/>
    <s v="United States"/>
    <s v="East"/>
    <x v="31"/>
    <s v="Washington"/>
    <n v="20006"/>
    <x v="43"/>
    <d v="2015-02-15T00:00:00"/>
    <x v="490"/>
    <n v="42"/>
    <n v="8549.0400000000009"/>
    <n v="21572"/>
    <n v="194.27"/>
    <x v="3"/>
  </r>
  <r>
    <n v="3344"/>
    <s v="Jim Hinson"/>
    <x v="0"/>
    <n v="0.03"/>
    <n v="194.3"/>
    <n v="11.54"/>
    <x v="1"/>
    <x v="2"/>
    <x v="0"/>
    <x v="11"/>
    <s v="Large Box"/>
    <s v="Electrix Halogen Magnifier Lamp"/>
    <n v="0.59"/>
    <s v="United States"/>
    <s v="Central"/>
    <x v="25"/>
    <s v="Rochester Hills"/>
    <n v="48307"/>
    <x v="43"/>
    <d v="2015-02-15T00:00:00"/>
    <x v="491"/>
    <n v="11"/>
    <n v="2239.0300000000002"/>
    <n v="89928"/>
    <n v="194.27"/>
    <x v="1"/>
  </r>
  <r>
    <n v="1554"/>
    <s v="Joan Floyd"/>
    <x v="1"/>
    <n v="0.03"/>
    <n v="124.49"/>
    <n v="51.94"/>
    <x v="0"/>
    <x v="1"/>
    <x v="0"/>
    <x v="0"/>
    <s v="Jumbo Box"/>
    <s v="Bevis 36 x 72 Conference Tables"/>
    <n v="0.63"/>
    <s v="United States"/>
    <s v="South"/>
    <x v="0"/>
    <s v="Gulfport"/>
    <n v="39503"/>
    <x v="43"/>
    <d v="2015-02-14T00:00:00"/>
    <x v="492"/>
    <n v="7"/>
    <n v="894.88"/>
    <n v="87487"/>
    <n v="124.46"/>
    <x v="0"/>
  </r>
  <r>
    <n v="2897"/>
    <s v="Betty Giles"/>
    <x v="1"/>
    <n v="0.05"/>
    <n v="80.97"/>
    <n v="30.06"/>
    <x v="0"/>
    <x v="2"/>
    <x v="1"/>
    <x v="3"/>
    <s v="Jumbo Box"/>
    <s v="Hewlett-Packard Deskjet 940 REFURBISHED Color Inkjet Printer"/>
    <n v="0.4"/>
    <s v="United States"/>
    <s v="Central"/>
    <x v="7"/>
    <s v="Maple Grove"/>
    <n v="55369"/>
    <x v="43"/>
    <d v="2015-02-14T00:00:00"/>
    <x v="493"/>
    <n v="11"/>
    <n v="904.25"/>
    <n v="86926"/>
    <n v="80.92"/>
    <x v="1"/>
  </r>
  <r>
    <n v="2897"/>
    <s v="Betty Giles"/>
    <x v="1"/>
    <n v="0"/>
    <n v="6.48"/>
    <n v="10.050000000000001"/>
    <x v="1"/>
    <x v="2"/>
    <x v="2"/>
    <x v="7"/>
    <s v="Small Box"/>
    <s v="Xerox 1997"/>
    <n v="0.37"/>
    <s v="United States"/>
    <s v="Central"/>
    <x v="7"/>
    <s v="Maple Grove"/>
    <n v="55369"/>
    <x v="43"/>
    <d v="2015-02-15T00:00:00"/>
    <x v="494"/>
    <n v="2"/>
    <n v="16.309999999999999"/>
    <n v="86926"/>
    <n v="6.48"/>
    <x v="1"/>
  </r>
  <r>
    <n v="2058"/>
    <s v="Louise Webster Sharma"/>
    <x v="4"/>
    <n v="7.0000000000000007E-2"/>
    <n v="5.98"/>
    <n v="5.46"/>
    <x v="1"/>
    <x v="3"/>
    <x v="2"/>
    <x v="7"/>
    <s v="Small Box"/>
    <s v="Xerox 1983"/>
    <n v="0.36"/>
    <s v="United States"/>
    <s v="South"/>
    <x v="9"/>
    <s v="Hickory"/>
    <n v="28601"/>
    <x v="43"/>
    <d v="2015-02-15T00:00:00"/>
    <x v="495"/>
    <n v="5"/>
    <n v="32.76"/>
    <n v="88040"/>
    <n v="5.91"/>
    <x v="0"/>
  </r>
  <r>
    <n v="3170"/>
    <s v="Lawrence Haas"/>
    <x v="4"/>
    <n v="0.1"/>
    <n v="7.28"/>
    <n v="5.47"/>
    <x v="1"/>
    <x v="3"/>
    <x v="2"/>
    <x v="7"/>
    <s v="Small Box"/>
    <s v="Southworth Structures Collection™"/>
    <n v="0.35"/>
    <s v="United States"/>
    <s v="South"/>
    <x v="12"/>
    <s v="Port Saint Lucie"/>
    <n v="34952"/>
    <x v="43"/>
    <d v="2015-02-13T00:00:00"/>
    <x v="496"/>
    <n v="12"/>
    <n v="83.14"/>
    <n v="86489"/>
    <n v="7.1800000000000006"/>
    <x v="0"/>
  </r>
  <r>
    <n v="2190"/>
    <s v="Marvin Patrick"/>
    <x v="0"/>
    <n v="0.05"/>
    <n v="16.98"/>
    <n v="7.78"/>
    <x v="1"/>
    <x v="2"/>
    <x v="2"/>
    <x v="2"/>
    <s v="Small Pack"/>
    <s v="Stanley Bostitch Contemporary Electric Pencil Sharpeners"/>
    <n v="0.56999999999999995"/>
    <s v="United States"/>
    <s v="Central"/>
    <x v="25"/>
    <s v="Detroit"/>
    <n v="48227"/>
    <x v="44"/>
    <d v="2015-02-16T00:00:00"/>
    <x v="497"/>
    <n v="45"/>
    <n v="761.67"/>
    <n v="41636"/>
    <n v="16.93"/>
    <x v="1"/>
  </r>
  <r>
    <n v="2190"/>
    <s v="Marvin Patrick"/>
    <x v="0"/>
    <n v="0.03"/>
    <n v="115.99"/>
    <n v="4.2300000000000004"/>
    <x v="1"/>
    <x v="2"/>
    <x v="1"/>
    <x v="12"/>
    <s v="Small Box"/>
    <s v="282"/>
    <n v="0.56000000000000005"/>
    <s v="United States"/>
    <s v="Central"/>
    <x v="25"/>
    <s v="Detroit"/>
    <n v="48227"/>
    <x v="44"/>
    <d v="2015-02-16T00:00:00"/>
    <x v="498"/>
    <n v="49"/>
    <n v="5014.07"/>
    <n v="41636"/>
    <n v="115.96"/>
    <x v="1"/>
  </r>
  <r>
    <n v="2193"/>
    <s v="Donald Melton"/>
    <x v="0"/>
    <n v="0.05"/>
    <n v="16.98"/>
    <n v="7.78"/>
    <x v="1"/>
    <x v="2"/>
    <x v="2"/>
    <x v="2"/>
    <s v="Small Pack"/>
    <s v="Stanley Bostitch Contemporary Electric Pencil Sharpeners"/>
    <n v="0.56999999999999995"/>
    <s v="United States"/>
    <s v="South"/>
    <x v="9"/>
    <s v="New Bern"/>
    <n v="28560"/>
    <x v="44"/>
    <d v="2015-02-16T00:00:00"/>
    <x v="499"/>
    <n v="11"/>
    <n v="186.19"/>
    <n v="90685"/>
    <n v="16.93"/>
    <x v="0"/>
  </r>
  <r>
    <n v="2193"/>
    <s v="Donald Melton"/>
    <x v="0"/>
    <n v="0.03"/>
    <n v="115.99"/>
    <n v="4.2300000000000004"/>
    <x v="1"/>
    <x v="2"/>
    <x v="1"/>
    <x v="12"/>
    <s v="Small Box"/>
    <s v="282"/>
    <n v="0.56000000000000005"/>
    <s v="United States"/>
    <s v="South"/>
    <x v="9"/>
    <s v="New Bern"/>
    <n v="28560"/>
    <x v="44"/>
    <d v="2015-02-16T00:00:00"/>
    <x v="500"/>
    <n v="12"/>
    <n v="1227.94"/>
    <n v="90685"/>
    <n v="115.96"/>
    <x v="0"/>
  </r>
  <r>
    <n v="2358"/>
    <s v="Danielle Baird"/>
    <x v="0"/>
    <n v="0.05"/>
    <n v="2.08"/>
    <n v="2.56"/>
    <x v="1"/>
    <x v="2"/>
    <x v="2"/>
    <x v="16"/>
    <s v="Small Pack"/>
    <s v="Kleencut® Forged Office Shears by Acme United Corporation"/>
    <n v="0.55000000000000004"/>
    <s v="United States"/>
    <s v="South"/>
    <x v="12"/>
    <s v="Fort Lauderdale"/>
    <n v="33311"/>
    <x v="44"/>
    <d v="2015-02-16T00:00:00"/>
    <x v="501"/>
    <n v="19"/>
    <n v="40.93"/>
    <n v="88268"/>
    <n v="2.0300000000000002"/>
    <x v="0"/>
  </r>
  <r>
    <n v="2490"/>
    <s v="Pauline Finch"/>
    <x v="0"/>
    <n v="0.09"/>
    <n v="348.21"/>
    <n v="40.19"/>
    <x v="0"/>
    <x v="2"/>
    <x v="0"/>
    <x v="0"/>
    <s v="Jumbo Box"/>
    <s v="Bretford CR4500 Series Slim Rectangular Table"/>
    <n v="0.62"/>
    <s v="United States"/>
    <s v="West"/>
    <x v="8"/>
    <s v="Costa Mesa"/>
    <n v="92627"/>
    <x v="44"/>
    <d v="2015-02-16T00:00:00"/>
    <x v="502"/>
    <n v="2"/>
    <n v="662.8"/>
    <n v="86884"/>
    <n v="348.12"/>
    <x v="2"/>
  </r>
  <r>
    <n v="2491"/>
    <s v="Sean N Boyer"/>
    <x v="0"/>
    <n v="0.09"/>
    <n v="348.21"/>
    <n v="40.19"/>
    <x v="0"/>
    <x v="2"/>
    <x v="0"/>
    <x v="0"/>
    <s v="Jumbo Box"/>
    <s v="Bretford CR4500 Series Slim Rectangular Table"/>
    <n v="0.62"/>
    <s v="United States"/>
    <s v="West"/>
    <x v="8"/>
    <s v="Los Angeles"/>
    <n v="90045"/>
    <x v="44"/>
    <d v="2015-02-16T00:00:00"/>
    <x v="502"/>
    <n v="8"/>
    <n v="2651.21"/>
    <n v="48836"/>
    <n v="348.12"/>
    <x v="2"/>
  </r>
  <r>
    <n v="3069"/>
    <s v="Tiffany Merrill"/>
    <x v="0"/>
    <n v="0.09"/>
    <n v="1.82"/>
    <n v="0.83"/>
    <x v="1"/>
    <x v="1"/>
    <x v="2"/>
    <x v="2"/>
    <s v="Wrap Bag"/>
    <s v="Newell 307"/>
    <n v="0.56999999999999995"/>
    <s v="United States"/>
    <s v="Central"/>
    <x v="7"/>
    <s v="Oakdale"/>
    <n v="55128"/>
    <x v="44"/>
    <d v="2015-02-15T00:00:00"/>
    <x v="503"/>
    <n v="22"/>
    <n v="36.82"/>
    <n v="88192"/>
    <n v="1.73"/>
    <x v="1"/>
  </r>
  <r>
    <n v="3393"/>
    <s v="Irene Murphy"/>
    <x v="0"/>
    <n v="0.08"/>
    <n v="4.4800000000000004"/>
    <n v="2.5"/>
    <x v="1"/>
    <x v="1"/>
    <x v="2"/>
    <x v="15"/>
    <s v="Small Box"/>
    <s v="Ampad #10 Peel &amp; Seel® Holiday Envelopes"/>
    <n v="0.37"/>
    <s v="United States"/>
    <s v="West"/>
    <x v="4"/>
    <s v="Pullman"/>
    <n v="99163"/>
    <x v="44"/>
    <d v="2015-02-15T00:00:00"/>
    <x v="504"/>
    <n v="19"/>
    <n v="80.2"/>
    <n v="87909"/>
    <n v="4.4000000000000004"/>
    <x v="2"/>
  </r>
  <r>
    <n v="306"/>
    <s v="Thomas McAllister"/>
    <x v="1"/>
    <n v="0.01"/>
    <n v="8.33"/>
    <n v="1.99"/>
    <x v="1"/>
    <x v="0"/>
    <x v="1"/>
    <x v="1"/>
    <s v="Small Pack"/>
    <s v="80 Minute Slim Jewel Case CD-R , 10/Pack - Staples"/>
    <n v="0.52"/>
    <s v="United States"/>
    <s v="East"/>
    <x v="36"/>
    <s v="Pikesville"/>
    <n v="21208"/>
    <x v="44"/>
    <d v="2015-02-15T00:00:00"/>
    <x v="505"/>
    <n v="8"/>
    <n v="70.16"/>
    <n v="87057"/>
    <n v="8.32"/>
    <x v="3"/>
  </r>
  <r>
    <n v="306"/>
    <s v="Thomas McAllister"/>
    <x v="1"/>
    <n v="0.04"/>
    <n v="85.99"/>
    <n v="0.99"/>
    <x v="1"/>
    <x v="0"/>
    <x v="1"/>
    <x v="12"/>
    <s v="Wrap Bag"/>
    <s v="Accessory34"/>
    <n v="0.55000000000000004"/>
    <s v="United States"/>
    <s v="East"/>
    <x v="36"/>
    <s v="Pikesville"/>
    <n v="21208"/>
    <x v="44"/>
    <d v="2015-02-16T00:00:00"/>
    <x v="506"/>
    <n v="17"/>
    <n v="1240.57"/>
    <n v="87057"/>
    <n v="85.949999999999989"/>
    <x v="3"/>
  </r>
  <r>
    <n v="308"/>
    <s v="Glen Caldwell"/>
    <x v="1"/>
    <n v="0.01"/>
    <n v="8.33"/>
    <n v="1.99"/>
    <x v="1"/>
    <x v="0"/>
    <x v="1"/>
    <x v="1"/>
    <s v="Small Pack"/>
    <s v="80 Minute Slim Jewel Case CD-R , 10/Pack - Staples"/>
    <n v="0.52"/>
    <s v="United States"/>
    <s v="West"/>
    <x v="4"/>
    <s v="Seattle"/>
    <n v="98115"/>
    <x v="44"/>
    <d v="2015-02-15T00:00:00"/>
    <x v="507"/>
    <n v="32"/>
    <n v="280.62"/>
    <n v="37760"/>
    <n v="8.32"/>
    <x v="2"/>
  </r>
  <r>
    <n v="1156"/>
    <s v="Edith Forbes"/>
    <x v="1"/>
    <n v="0.06"/>
    <n v="175.99"/>
    <n v="8.99"/>
    <x v="1"/>
    <x v="1"/>
    <x v="1"/>
    <x v="12"/>
    <s v="Small Box"/>
    <s v="2180"/>
    <n v="0.56999999999999995"/>
    <s v="United States"/>
    <s v="East"/>
    <x v="35"/>
    <s v="Tewksbury"/>
    <n v="1876"/>
    <x v="44"/>
    <d v="2015-02-15T00:00:00"/>
    <x v="508"/>
    <n v="7"/>
    <n v="1013.84"/>
    <n v="90855"/>
    <n v="175.93"/>
    <x v="3"/>
  </r>
  <r>
    <n v="1745"/>
    <s v="Herbert Holden"/>
    <x v="2"/>
    <n v="0.04"/>
    <n v="60.65"/>
    <n v="12.23"/>
    <x v="1"/>
    <x v="2"/>
    <x v="0"/>
    <x v="11"/>
    <s v="Medium Box"/>
    <s v="Tenex Traditional Chairmats for Medium Pile Carpet, Standard Lip, 36&quot; x 48&quot;"/>
    <n v="0.64"/>
    <s v="United States"/>
    <s v="South"/>
    <x v="5"/>
    <s v="Atlanta"/>
    <n v="30305"/>
    <x v="44"/>
    <d v="2015-02-16T00:00:00"/>
    <x v="509"/>
    <n v="4"/>
    <n v="256.77"/>
    <n v="13408"/>
    <n v="60.61"/>
    <x v="0"/>
  </r>
  <r>
    <n v="1749"/>
    <s v="Sherri P Stephens"/>
    <x v="2"/>
    <n v="0.04"/>
    <n v="60.65"/>
    <n v="12.23"/>
    <x v="1"/>
    <x v="2"/>
    <x v="0"/>
    <x v="11"/>
    <s v="Medium Box"/>
    <s v="Tenex Traditional Chairmats for Medium Pile Carpet, Standard Lip, 36&quot; x 48&quot;"/>
    <n v="0.64"/>
    <s v="United States"/>
    <s v="Central"/>
    <x v="19"/>
    <s v="Lawton"/>
    <n v="73505"/>
    <x v="44"/>
    <d v="2015-02-16T00:00:00"/>
    <x v="510"/>
    <n v="1"/>
    <n v="64.19"/>
    <n v="87244"/>
    <n v="60.61"/>
    <x v="1"/>
  </r>
  <r>
    <n v="639"/>
    <s v="Lois Rowland"/>
    <x v="3"/>
    <n v="0"/>
    <n v="236.97"/>
    <n v="59.24"/>
    <x v="0"/>
    <x v="1"/>
    <x v="0"/>
    <x v="0"/>
    <s v="Jumbo Box"/>
    <s v="Chromcraft Rectangular Conference Tables"/>
    <n v="0.61"/>
    <s v="United States"/>
    <s v="West"/>
    <x v="8"/>
    <s v="Santa Maria"/>
    <n v="93454"/>
    <x v="44"/>
    <d v="2015-02-15T00:00:00"/>
    <x v="511"/>
    <n v="9"/>
    <n v="1769.91"/>
    <n v="87952"/>
    <n v="236.97"/>
    <x v="2"/>
  </r>
  <r>
    <n v="640"/>
    <s v="Neal Wolfe"/>
    <x v="3"/>
    <n v="0"/>
    <n v="236.97"/>
    <n v="59.24"/>
    <x v="0"/>
    <x v="1"/>
    <x v="0"/>
    <x v="0"/>
    <s v="Jumbo Box"/>
    <s v="Chromcraft Rectangular Conference Tables"/>
    <n v="0.61"/>
    <s v="United States"/>
    <s v="West"/>
    <x v="4"/>
    <s v="Seattle"/>
    <n v="98119"/>
    <x v="44"/>
    <d v="2015-02-15T00:00:00"/>
    <x v="511"/>
    <n v="34"/>
    <n v="6686.34"/>
    <n v="56452"/>
    <n v="236.97"/>
    <x v="2"/>
  </r>
  <r>
    <n v="1682"/>
    <s v="Julie Edwards"/>
    <x v="3"/>
    <n v="0.04"/>
    <n v="6.28"/>
    <n v="5.41"/>
    <x v="1"/>
    <x v="1"/>
    <x v="0"/>
    <x v="11"/>
    <s v="Small Box"/>
    <s v="Eldon® 200 Class™ Desk Accessories"/>
    <n v="0.53"/>
    <s v="United States"/>
    <s v="Central"/>
    <x v="10"/>
    <s v="Chicago"/>
    <n v="60611"/>
    <x v="44"/>
    <d v="2015-02-16T00:00:00"/>
    <x v="512"/>
    <n v="43"/>
    <n v="284.48"/>
    <n v="14115"/>
    <n v="6.24"/>
    <x v="1"/>
  </r>
  <r>
    <n v="1683"/>
    <s v="Wesley Corbett"/>
    <x v="3"/>
    <n v="0.04"/>
    <n v="6.28"/>
    <n v="5.41"/>
    <x v="1"/>
    <x v="1"/>
    <x v="0"/>
    <x v="11"/>
    <s v="Small Box"/>
    <s v="Eldon® 200 Class™ Desk Accessories"/>
    <n v="0.53"/>
    <s v="United States"/>
    <s v="Central"/>
    <x v="18"/>
    <s v="Conroe"/>
    <n v="77301"/>
    <x v="44"/>
    <d v="2015-02-16T00:00:00"/>
    <x v="513"/>
    <n v="11"/>
    <n v="72.77"/>
    <n v="90612"/>
    <n v="6.24"/>
    <x v="1"/>
  </r>
  <r>
    <n v="11"/>
    <s v="Marcus Dunlap"/>
    <x v="0"/>
    <n v="0.06"/>
    <n v="9.48"/>
    <n v="7.29"/>
    <x v="1"/>
    <x v="2"/>
    <x v="0"/>
    <x v="11"/>
    <s v="Small Pack"/>
    <s v="DAX Two-Tone Rosewood/Black Document Frame, Desktop, 5 x 7"/>
    <n v="0.45"/>
    <s v="United States"/>
    <s v="East"/>
    <x v="33"/>
    <s v="Roselle"/>
    <n v="7203"/>
    <x v="45"/>
    <d v="2015-02-17T00:00:00"/>
    <x v="514"/>
    <n v="22"/>
    <n v="211.15"/>
    <n v="90192"/>
    <n v="9.42"/>
    <x v="3"/>
  </r>
  <r>
    <n v="596"/>
    <s v="Doris Fitzpatrick"/>
    <x v="0"/>
    <n v="0.03"/>
    <n v="3.8"/>
    <n v="1.49"/>
    <x v="1"/>
    <x v="1"/>
    <x v="2"/>
    <x v="5"/>
    <s v="Small Box"/>
    <s v="Durable Pressboard Binders"/>
    <n v="0.38"/>
    <s v="United States"/>
    <s v="Central"/>
    <x v="2"/>
    <s v="Carmel"/>
    <n v="46032"/>
    <x v="45"/>
    <d v="2015-02-17T00:00:00"/>
    <x v="515"/>
    <n v="6"/>
    <n v="24.27"/>
    <n v="86308"/>
    <n v="3.77"/>
    <x v="1"/>
  </r>
  <r>
    <n v="596"/>
    <s v="Doris Fitzpatrick"/>
    <x v="0"/>
    <n v="7.0000000000000007E-2"/>
    <n v="7.98"/>
    <n v="1.25"/>
    <x v="1"/>
    <x v="1"/>
    <x v="2"/>
    <x v="7"/>
    <s v="Wrap Bag"/>
    <s v="Adams Telephone Message Book w/Frequently-Called Numbers Space, 400 Messages per Book"/>
    <n v="0.35"/>
    <s v="United States"/>
    <s v="Central"/>
    <x v="2"/>
    <s v="Carmel"/>
    <n v="46032"/>
    <x v="45"/>
    <d v="2015-02-17T00:00:00"/>
    <x v="516"/>
    <n v="5"/>
    <n v="38.53"/>
    <n v="86308"/>
    <n v="7.91"/>
    <x v="1"/>
  </r>
  <r>
    <n v="596"/>
    <s v="Doris Fitzpatrick"/>
    <x v="0"/>
    <n v="7.0000000000000007E-2"/>
    <n v="417.4"/>
    <n v="75.23"/>
    <x v="0"/>
    <x v="1"/>
    <x v="0"/>
    <x v="0"/>
    <s v="Jumbo Box"/>
    <s v="Bretford “Just In Time” Height-Adjustable Multi-Task Work Tables"/>
    <n v="0.79"/>
    <s v="United States"/>
    <s v="Central"/>
    <x v="2"/>
    <s v="Carmel"/>
    <n v="46032"/>
    <x v="45"/>
    <d v="2015-02-16T00:00:00"/>
    <x v="517"/>
    <n v="12"/>
    <n v="4910.72"/>
    <n v="86308"/>
    <n v="417.33"/>
    <x v="1"/>
  </r>
  <r>
    <n v="2260"/>
    <s v="Geoffrey H Wong"/>
    <x v="0"/>
    <n v="0.02"/>
    <n v="4.9800000000000004"/>
    <n v="0.49"/>
    <x v="1"/>
    <x v="3"/>
    <x v="2"/>
    <x v="13"/>
    <s v="Small Box"/>
    <s v="Avery White Multi-Purpose Labels"/>
    <n v="0.39"/>
    <s v="United States"/>
    <s v="South"/>
    <x v="5"/>
    <s v="Rome"/>
    <n v="30161"/>
    <x v="45"/>
    <d v="2015-02-16T00:00:00"/>
    <x v="518"/>
    <n v="17"/>
    <n v="87.11"/>
    <n v="89601"/>
    <n v="4.9600000000000009"/>
    <x v="0"/>
  </r>
  <r>
    <n v="2260"/>
    <s v="Geoffrey H Wong"/>
    <x v="0"/>
    <n v="0.01"/>
    <n v="20.99"/>
    <n v="0.99"/>
    <x v="1"/>
    <x v="3"/>
    <x v="1"/>
    <x v="12"/>
    <s v="Small Pack"/>
    <s v="Accessory15"/>
    <n v="0.83"/>
    <s v="United States"/>
    <s v="South"/>
    <x v="5"/>
    <s v="Rome"/>
    <n v="30161"/>
    <x v="45"/>
    <d v="2015-02-16T00:00:00"/>
    <x v="519"/>
    <n v="9"/>
    <n v="170.46"/>
    <n v="89601"/>
    <n v="20.979999999999997"/>
    <x v="0"/>
  </r>
  <r>
    <n v="3211"/>
    <s v="Jonathan Crabtree"/>
    <x v="1"/>
    <n v="0.1"/>
    <n v="7.31"/>
    <n v="0.49"/>
    <x v="1"/>
    <x v="3"/>
    <x v="2"/>
    <x v="13"/>
    <s v="Small Box"/>
    <s v="Self-Adhesive Address Labels for Typewriters by Universal"/>
    <n v="0.38"/>
    <s v="United States"/>
    <s v="Central"/>
    <x v="10"/>
    <s v="Addison"/>
    <n v="60101"/>
    <x v="45"/>
    <d v="2015-02-16T00:00:00"/>
    <x v="520"/>
    <n v="12"/>
    <n v="79.739999999999995"/>
    <n v="91522"/>
    <n v="7.21"/>
    <x v="1"/>
  </r>
  <r>
    <n v="3211"/>
    <s v="Jonathan Crabtree"/>
    <x v="1"/>
    <n v="0.1"/>
    <n v="20.99"/>
    <n v="2.5"/>
    <x v="1"/>
    <x v="3"/>
    <x v="1"/>
    <x v="12"/>
    <s v="Wrap Bag"/>
    <s v="Accessory37"/>
    <n v="0.81"/>
    <s v="United States"/>
    <s v="Central"/>
    <x v="10"/>
    <s v="Addison"/>
    <n v="60101"/>
    <x v="45"/>
    <d v="2015-02-16T00:00:00"/>
    <x v="521"/>
    <n v="23"/>
    <n v="392.45"/>
    <n v="91522"/>
    <n v="20.889999999999997"/>
    <x v="1"/>
  </r>
  <r>
    <n v="393"/>
    <s v="Shawn Combs"/>
    <x v="2"/>
    <n v="7.0000000000000007E-2"/>
    <n v="9.7100000000000009"/>
    <n v="9.4499999999999993"/>
    <x v="1"/>
    <x v="3"/>
    <x v="2"/>
    <x v="6"/>
    <s v="Small Box"/>
    <s v="Filing/Storage Totes and Swivel Casters"/>
    <n v="0.6"/>
    <s v="United States"/>
    <s v="East"/>
    <x v="11"/>
    <s v="Auburn"/>
    <n v="13021"/>
    <x v="45"/>
    <d v="2015-02-22T00:00:00"/>
    <x v="522"/>
    <n v="3"/>
    <n v="31.44"/>
    <n v="86382"/>
    <n v="9.64"/>
    <x v="3"/>
  </r>
  <r>
    <n v="651"/>
    <s v="Leah Clapp"/>
    <x v="2"/>
    <n v="0.04"/>
    <n v="880.98"/>
    <n v="44.55"/>
    <x v="0"/>
    <x v="1"/>
    <x v="0"/>
    <x v="10"/>
    <s v="Jumbo Box"/>
    <s v="Riverside Palais Royal Lawyers Bookcase, Royale Cherry Finish"/>
    <n v="0.62"/>
    <s v="United States"/>
    <s v="West"/>
    <x v="26"/>
    <s v="Las Vegas"/>
    <n v="89115"/>
    <x v="45"/>
    <d v="2015-02-19T00:00:00"/>
    <x v="523"/>
    <n v="8"/>
    <n v="6901.25"/>
    <n v="91576"/>
    <n v="880.94"/>
    <x v="2"/>
  </r>
  <r>
    <n v="651"/>
    <s v="Leah Clapp"/>
    <x v="2"/>
    <n v="7.0000000000000007E-2"/>
    <n v="13.4"/>
    <n v="4.95"/>
    <x v="1"/>
    <x v="1"/>
    <x v="0"/>
    <x v="11"/>
    <s v="Small Pack"/>
    <s v="Electrix 20W Halogen Replacement Bulb for Zoom-In Desk Lamp"/>
    <n v="0.37"/>
    <s v="United States"/>
    <s v="West"/>
    <x v="26"/>
    <s v="Las Vegas"/>
    <n v="89115"/>
    <x v="45"/>
    <d v="2015-02-20T00:00:00"/>
    <x v="524"/>
    <n v="11"/>
    <n v="148.94"/>
    <n v="91576"/>
    <n v="13.33"/>
    <x v="2"/>
  </r>
  <r>
    <n v="651"/>
    <s v="Leah Clapp"/>
    <x v="2"/>
    <n v="0.01"/>
    <n v="15.99"/>
    <n v="11.28"/>
    <x v="1"/>
    <x v="1"/>
    <x v="1"/>
    <x v="3"/>
    <s v="Medium Box"/>
    <s v="210 Trimline Phone, White"/>
    <n v="0.38"/>
    <s v="United States"/>
    <s v="West"/>
    <x v="26"/>
    <s v="Las Vegas"/>
    <n v="89115"/>
    <x v="45"/>
    <d v="2015-02-22T00:00:00"/>
    <x v="525"/>
    <n v="12"/>
    <n v="200.68"/>
    <n v="91576"/>
    <n v="15.98"/>
    <x v="2"/>
  </r>
  <r>
    <n v="2684"/>
    <s v="Edna Michael"/>
    <x v="2"/>
    <n v="0.09"/>
    <n v="8.74"/>
    <n v="1.39"/>
    <x v="2"/>
    <x v="0"/>
    <x v="2"/>
    <x v="15"/>
    <s v="Small Box"/>
    <s v="#10- 4 1/8&quot; x 9 1/2&quot; Recycled Envelopes"/>
    <n v="0.38"/>
    <s v="United States"/>
    <s v="South"/>
    <x v="12"/>
    <s v="Port Charlotte"/>
    <n v="33952"/>
    <x v="45"/>
    <d v="2015-02-20T00:00:00"/>
    <x v="526"/>
    <n v="1"/>
    <n v="11.78"/>
    <n v="89146"/>
    <n v="8.65"/>
    <x v="0"/>
  </r>
  <r>
    <n v="2684"/>
    <s v="Edna Michael"/>
    <x v="2"/>
    <n v="0.09"/>
    <n v="18.97"/>
    <n v="9.0299999999999994"/>
    <x v="1"/>
    <x v="0"/>
    <x v="2"/>
    <x v="7"/>
    <s v="Small Box"/>
    <s v="Computer Printout Paper with Letter-Trim Perforations"/>
    <n v="0.37"/>
    <s v="United States"/>
    <s v="South"/>
    <x v="12"/>
    <s v="Port Charlotte"/>
    <n v="33952"/>
    <x v="45"/>
    <d v="2015-02-20T00:00:00"/>
    <x v="527"/>
    <n v="1"/>
    <n v="20.96"/>
    <n v="89146"/>
    <n v="18.88"/>
    <x v="0"/>
  </r>
  <r>
    <n v="2951"/>
    <s v="Jordan Womble"/>
    <x v="4"/>
    <n v="7.0000000000000007E-2"/>
    <n v="42.98"/>
    <n v="4.62"/>
    <x v="2"/>
    <x v="3"/>
    <x v="2"/>
    <x v="8"/>
    <s v="Small Box"/>
    <s v="Belkin F9M820V08 8 Outlet Surge"/>
    <n v="0.56000000000000005"/>
    <s v="United States"/>
    <s v="Central"/>
    <x v="38"/>
    <s v="Hays"/>
    <n v="67601"/>
    <x v="45"/>
    <d v="2015-02-17T00:00:00"/>
    <x v="528"/>
    <n v="19"/>
    <n v="819.4"/>
    <n v="91397"/>
    <n v="42.91"/>
    <x v="1"/>
  </r>
  <r>
    <n v="2951"/>
    <s v="Jordan Womble"/>
    <x v="4"/>
    <n v="0.03"/>
    <n v="89.99"/>
    <n v="42"/>
    <x v="0"/>
    <x v="3"/>
    <x v="0"/>
    <x v="9"/>
    <s v="Jumbo Drum"/>
    <s v="Global Leather Task Chair, Black"/>
    <n v="0.66"/>
    <s v="United States"/>
    <s v="Central"/>
    <x v="38"/>
    <s v="Hays"/>
    <n v="67601"/>
    <x v="45"/>
    <d v="2015-02-18T00:00:00"/>
    <x v="529"/>
    <n v="19"/>
    <n v="1809.75"/>
    <n v="91397"/>
    <n v="89.96"/>
    <x v="1"/>
  </r>
  <r>
    <n v="2355"/>
    <s v="Clyde Burnett"/>
    <x v="3"/>
    <n v="0.1"/>
    <n v="78.69"/>
    <n v="19.989999999999998"/>
    <x v="1"/>
    <x v="1"/>
    <x v="0"/>
    <x v="11"/>
    <s v="Small Box"/>
    <s v="Howard Miller 12-3/4 Diameter Accuwave DS ™ Wall Clock"/>
    <n v="0.43"/>
    <s v="United States"/>
    <s v="West"/>
    <x v="8"/>
    <s v="Coachella"/>
    <n v="92236"/>
    <x v="45"/>
    <d v="2015-02-16T00:00:00"/>
    <x v="530"/>
    <n v="9"/>
    <n v="674.55"/>
    <n v="91304"/>
    <n v="78.59"/>
    <x v="2"/>
  </r>
  <r>
    <n v="1129"/>
    <s v="Pam Patton"/>
    <x v="2"/>
    <n v="0.04"/>
    <n v="8.6"/>
    <n v="6.19"/>
    <x v="1"/>
    <x v="2"/>
    <x v="2"/>
    <x v="5"/>
    <s v="Small Box"/>
    <s v="Avery Printable Repositionable Plastic Tabs"/>
    <n v="0.38"/>
    <s v="United States"/>
    <s v="East"/>
    <x v="35"/>
    <s v="Boston"/>
    <n v="2118"/>
    <x v="46"/>
    <d v="2015-02-23T00:00:00"/>
    <x v="531"/>
    <n v="37"/>
    <n v="311.66000000000003"/>
    <n v="32037"/>
    <n v="8.56"/>
    <x v="3"/>
  </r>
  <r>
    <n v="1129"/>
    <s v="Pam Patton"/>
    <x v="2"/>
    <n v="7.0000000000000007E-2"/>
    <n v="699.99"/>
    <n v="24.49"/>
    <x v="1"/>
    <x v="2"/>
    <x v="1"/>
    <x v="4"/>
    <s v="Large Box"/>
    <s v="Canon Imageclass D680 Copier / Fax"/>
    <n v="0.54"/>
    <s v="United States"/>
    <s v="East"/>
    <x v="35"/>
    <s v="Boston"/>
    <n v="2118"/>
    <x v="46"/>
    <d v="2015-02-20T00:00:00"/>
    <x v="532"/>
    <n v="15"/>
    <n v="9862.51"/>
    <n v="32037"/>
    <n v="699.92"/>
    <x v="3"/>
  </r>
  <r>
    <n v="1132"/>
    <s v="Michael Robbins"/>
    <x v="2"/>
    <n v="0.04"/>
    <n v="8.6"/>
    <n v="6.19"/>
    <x v="1"/>
    <x v="2"/>
    <x v="2"/>
    <x v="5"/>
    <s v="Small Box"/>
    <s v="Avery Printable Repositionable Plastic Tabs"/>
    <n v="0.38"/>
    <s v="United States"/>
    <s v="Central"/>
    <x v="18"/>
    <s v="Euless"/>
    <n v="76039"/>
    <x v="46"/>
    <d v="2015-02-23T00:00:00"/>
    <x v="531"/>
    <n v="9"/>
    <n v="75.81"/>
    <n v="88102"/>
    <n v="8.56"/>
    <x v="1"/>
  </r>
  <r>
    <n v="1132"/>
    <s v="Michael Robbins"/>
    <x v="2"/>
    <n v="7.0000000000000007E-2"/>
    <n v="699.99"/>
    <n v="24.49"/>
    <x v="1"/>
    <x v="2"/>
    <x v="1"/>
    <x v="4"/>
    <s v="Large Box"/>
    <s v="Canon Imageclass D680 Copier / Fax"/>
    <n v="0.54"/>
    <s v="United States"/>
    <s v="Central"/>
    <x v="18"/>
    <s v="Euless"/>
    <n v="76039"/>
    <x v="46"/>
    <d v="2015-02-20T00:00:00"/>
    <x v="532"/>
    <n v="4"/>
    <n v="2630"/>
    <n v="88102"/>
    <n v="699.92"/>
    <x v="1"/>
  </r>
  <r>
    <n v="1580"/>
    <s v="Ronnie Nolan"/>
    <x v="2"/>
    <n v="0.1"/>
    <n v="11.58"/>
    <n v="6.97"/>
    <x v="1"/>
    <x v="3"/>
    <x v="2"/>
    <x v="15"/>
    <s v="Small Box"/>
    <s v="Peel &amp; Seel® Recycled Catalog Envelopes, Brown"/>
    <n v="0.35"/>
    <s v="United States"/>
    <s v="East"/>
    <x v="29"/>
    <s v="Waterville"/>
    <n v="4901"/>
    <x v="46"/>
    <d v="2015-02-20T00:00:00"/>
    <x v="533"/>
    <n v="1"/>
    <n v="14.53"/>
    <n v="90934"/>
    <n v="11.48"/>
    <x v="3"/>
  </r>
  <r>
    <n v="1138"/>
    <s v="Malcolm Floyd"/>
    <x v="4"/>
    <n v="0.02"/>
    <n v="160.97999999999999"/>
    <n v="30"/>
    <x v="0"/>
    <x v="2"/>
    <x v="0"/>
    <x v="9"/>
    <s v="Jumbo Drum"/>
    <s v="Office Star - Mid Back Dual function Ergonomic High Back Chair with 2-Way Adjustable Arms"/>
    <n v="0.62"/>
    <s v="United States"/>
    <s v="Central"/>
    <x v="18"/>
    <s v="The Colony"/>
    <n v="75056"/>
    <x v="46"/>
    <d v="2015-02-19T00:00:00"/>
    <x v="534"/>
    <n v="1"/>
    <n v="192.49"/>
    <n v="86574"/>
    <n v="160.95999999999998"/>
    <x v="1"/>
  </r>
  <r>
    <n v="1228"/>
    <s v="Hazel Jennings"/>
    <x v="4"/>
    <n v="0"/>
    <n v="7.1"/>
    <n v="6.05"/>
    <x v="1"/>
    <x v="0"/>
    <x v="2"/>
    <x v="5"/>
    <s v="Small Box"/>
    <s v="Wilson Jones Hanging View Binder, White, 1&quot;"/>
    <n v="0.39"/>
    <s v="United States"/>
    <s v="East"/>
    <x v="28"/>
    <s v="Philadelphia"/>
    <n v="19140"/>
    <x v="46"/>
    <d v="2015-02-17T00:00:00"/>
    <x v="535"/>
    <n v="28"/>
    <n v="208.83"/>
    <n v="55874"/>
    <n v="7.1"/>
    <x v="3"/>
  </r>
  <r>
    <n v="1228"/>
    <s v="Hazel Jennings"/>
    <x v="4"/>
    <n v="0.01"/>
    <n v="4.9800000000000004"/>
    <n v="4.62"/>
    <x v="2"/>
    <x v="0"/>
    <x v="1"/>
    <x v="1"/>
    <s v="Small Pack"/>
    <s v="Imation 3.5&quot;, DISKETTE 44766 HGHLD3.52HD/FM, 10/Pack"/>
    <n v="0.64"/>
    <s v="United States"/>
    <s v="East"/>
    <x v="28"/>
    <s v="Philadelphia"/>
    <n v="19140"/>
    <x v="46"/>
    <d v="2015-02-18T00:00:00"/>
    <x v="536"/>
    <n v="41"/>
    <n v="228.3"/>
    <n v="55874"/>
    <n v="4.9700000000000006"/>
    <x v="3"/>
  </r>
  <r>
    <n v="1228"/>
    <s v="Hazel Jennings"/>
    <x v="4"/>
    <n v="0.06"/>
    <n v="5.68"/>
    <n v="1.39"/>
    <x v="1"/>
    <x v="0"/>
    <x v="2"/>
    <x v="15"/>
    <s v="Small Box"/>
    <s v="Staples Standard Envelopes"/>
    <n v="0.38"/>
    <s v="United States"/>
    <s v="East"/>
    <x v="28"/>
    <s v="Philadelphia"/>
    <n v="19140"/>
    <x v="46"/>
    <d v="2015-02-16T00:00:00"/>
    <x v="537"/>
    <n v="24"/>
    <n v="129.53"/>
    <n v="55874"/>
    <n v="5.62"/>
    <x v="3"/>
  </r>
  <r>
    <n v="1229"/>
    <s v="Patrick Byrne"/>
    <x v="4"/>
    <n v="0.01"/>
    <n v="4.9800000000000004"/>
    <n v="4.62"/>
    <x v="2"/>
    <x v="0"/>
    <x v="1"/>
    <x v="1"/>
    <s v="Small Pack"/>
    <s v="Imation 3.5&quot;, DISKETTE 44766 HGHLD3.52HD/FM, 10/Pack"/>
    <n v="0.64"/>
    <s v="United States"/>
    <s v="Central"/>
    <x v="18"/>
    <s v="Sulphur Springs"/>
    <n v="75482"/>
    <x v="46"/>
    <d v="2015-02-18T00:00:00"/>
    <x v="536"/>
    <n v="10"/>
    <n v="55.68"/>
    <n v="90378"/>
    <n v="4.9700000000000006"/>
    <x v="1"/>
  </r>
  <r>
    <n v="1625"/>
    <s v="Molly Browning"/>
    <x v="4"/>
    <n v="0"/>
    <n v="209.37"/>
    <n v="69"/>
    <x v="1"/>
    <x v="2"/>
    <x v="0"/>
    <x v="0"/>
    <s v="Large Box"/>
    <s v="Hon 2111 Invitation™ Series Corner Table"/>
    <n v="0.79"/>
    <s v="United States"/>
    <s v="East"/>
    <x v="11"/>
    <s v="Glen Cove"/>
    <n v="11542"/>
    <x v="46"/>
    <d v="2015-02-18T00:00:00"/>
    <x v="538"/>
    <n v="11"/>
    <n v="1959.88"/>
    <n v="90601"/>
    <n v="209.37"/>
    <x v="3"/>
  </r>
  <r>
    <n v="3151"/>
    <s v="Glenda Hunter"/>
    <x v="3"/>
    <n v="0.05"/>
    <n v="25.99"/>
    <n v="5.37"/>
    <x v="2"/>
    <x v="3"/>
    <x v="2"/>
    <x v="2"/>
    <s v="Small Box"/>
    <s v="BOSTON® Ranger® #55 Pencil Sharpener, Black"/>
    <n v="0.56000000000000005"/>
    <s v="United States"/>
    <s v="West"/>
    <x v="8"/>
    <s v="Twentynine Palms"/>
    <n v="92277"/>
    <x v="46"/>
    <d v="2015-02-18T00:00:00"/>
    <x v="539"/>
    <n v="18"/>
    <n v="451.35"/>
    <n v="88545"/>
    <n v="25.939999999999998"/>
    <x v="2"/>
  </r>
  <r>
    <n v="936"/>
    <s v="Robyn Garner"/>
    <x v="0"/>
    <n v="0.05"/>
    <n v="6.04"/>
    <n v="2.14"/>
    <x v="2"/>
    <x v="3"/>
    <x v="2"/>
    <x v="7"/>
    <s v="Wrap Bag"/>
    <s v="Adams Telephone Message Books, 5 1/4” x 11”"/>
    <n v="0.38"/>
    <s v="United States"/>
    <s v="West"/>
    <x v="8"/>
    <s v="Redlands"/>
    <n v="92374"/>
    <x v="47"/>
    <d v="2015-02-19T00:00:00"/>
    <x v="540"/>
    <n v="1"/>
    <n v="8.41"/>
    <n v="90588"/>
    <n v="5.99"/>
    <x v="2"/>
  </r>
  <r>
    <n v="1305"/>
    <s v="Chris Pritchard"/>
    <x v="1"/>
    <n v="0.04"/>
    <n v="62.18"/>
    <n v="10.84"/>
    <x v="1"/>
    <x v="1"/>
    <x v="0"/>
    <x v="11"/>
    <s v="Medium Box"/>
    <s v="Deflect-o Glass Clear Studded Chair Mats"/>
    <n v="0.63"/>
    <s v="United States"/>
    <s v="West"/>
    <x v="15"/>
    <s v="West Valley City"/>
    <n v="84120"/>
    <x v="47"/>
    <d v="2015-02-19T00:00:00"/>
    <x v="541"/>
    <n v="3"/>
    <n v="182.33"/>
    <n v="87002"/>
    <n v="62.14"/>
    <x v="2"/>
  </r>
  <r>
    <n v="2427"/>
    <s v="John Merritt"/>
    <x v="1"/>
    <n v="0.03"/>
    <n v="40.99"/>
    <n v="19.989999999999998"/>
    <x v="1"/>
    <x v="3"/>
    <x v="2"/>
    <x v="7"/>
    <s v="Small Box"/>
    <s v="White Dual Perf Computer Printout Paper, 2700 Sheets, 1 Part, Heavyweight, 20 lbs., 14 7/8 x 11"/>
    <n v="0.36"/>
    <s v="United States"/>
    <s v="Central"/>
    <x v="18"/>
    <s v="Keller"/>
    <n v="76248"/>
    <x v="47"/>
    <d v="2015-02-18T00:00:00"/>
    <x v="542"/>
    <n v="21"/>
    <n v="885.65"/>
    <n v="90860"/>
    <n v="40.96"/>
    <x v="1"/>
  </r>
  <r>
    <n v="1065"/>
    <s v="Vicki Bond"/>
    <x v="0"/>
    <n v="0.01"/>
    <n v="15.99"/>
    <n v="13.18"/>
    <x v="1"/>
    <x v="3"/>
    <x v="2"/>
    <x v="5"/>
    <s v="Small Box"/>
    <s v="GBC Pre-Punched Binding Paper, Plastic, White, 8-1/2&quot; x 11&quot;"/>
    <n v="0.37"/>
    <s v="United States"/>
    <s v="Central"/>
    <x v="10"/>
    <s v="Burbank"/>
    <n v="60459"/>
    <x v="48"/>
    <d v="2015-02-20T00:00:00"/>
    <x v="543"/>
    <n v="23"/>
    <n v="377.44"/>
    <n v="88899"/>
    <n v="15.98"/>
    <x v="1"/>
  </r>
  <r>
    <n v="3255"/>
    <s v="Maureen Whitley"/>
    <x v="0"/>
    <n v="0.06"/>
    <n v="47.98"/>
    <n v="3.61"/>
    <x v="1"/>
    <x v="2"/>
    <x v="1"/>
    <x v="1"/>
    <s v="Small Pack"/>
    <s v="DS/HD IBM Formatted Diskettes, 200/Pack - Staples"/>
    <n v="0.71"/>
    <s v="United States"/>
    <s v="South"/>
    <x v="12"/>
    <s v="Tamarac"/>
    <n v="33319"/>
    <x v="48"/>
    <d v="2015-02-20T00:00:00"/>
    <x v="544"/>
    <n v="2"/>
    <n v="97.96"/>
    <n v="90488"/>
    <n v="47.919999999999995"/>
    <x v="0"/>
  </r>
  <r>
    <n v="2141"/>
    <s v="Molly Webster"/>
    <x v="1"/>
    <n v="0.01"/>
    <n v="5.44"/>
    <n v="7.46"/>
    <x v="1"/>
    <x v="2"/>
    <x v="2"/>
    <x v="5"/>
    <s v="Small Box"/>
    <s v="Wilson Jones Custom Binder Spines &amp; Labels"/>
    <n v="0.36"/>
    <s v="United States"/>
    <s v="West"/>
    <x v="3"/>
    <s v="Durango"/>
    <n v="81301"/>
    <x v="48"/>
    <d v="2015-02-19T00:00:00"/>
    <x v="545"/>
    <n v="3"/>
    <n v="19.68"/>
    <n v="87570"/>
    <n v="5.4300000000000006"/>
    <x v="2"/>
  </r>
  <r>
    <n v="2141"/>
    <s v="Molly Webster"/>
    <x v="1"/>
    <n v="0.02"/>
    <n v="549.99"/>
    <n v="49"/>
    <x v="0"/>
    <x v="2"/>
    <x v="1"/>
    <x v="4"/>
    <s v="Jumbo Drum"/>
    <s v="Sharp 1540cs Digital Laser Copier"/>
    <n v="0.35"/>
    <s v="United States"/>
    <s v="West"/>
    <x v="3"/>
    <s v="Durango"/>
    <n v="81301"/>
    <x v="48"/>
    <d v="2015-02-20T00:00:00"/>
    <x v="546"/>
    <n v="18"/>
    <n v="9798.84"/>
    <n v="87570"/>
    <n v="549.97"/>
    <x v="2"/>
  </r>
  <r>
    <n v="2141"/>
    <s v="Molly Webster"/>
    <x v="1"/>
    <n v="0.03"/>
    <n v="22.01"/>
    <n v="5.53"/>
    <x v="2"/>
    <x v="2"/>
    <x v="2"/>
    <x v="2"/>
    <s v="Small Pack"/>
    <s v="Boston 16801 Nautilus™ Battery Pencil Sharpener"/>
    <n v="0.59"/>
    <s v="United States"/>
    <s v="West"/>
    <x v="3"/>
    <s v="Durango"/>
    <n v="81301"/>
    <x v="48"/>
    <d v="2015-02-19T00:00:00"/>
    <x v="547"/>
    <n v="7"/>
    <n v="154.11000000000001"/>
    <n v="87570"/>
    <n v="21.98"/>
    <x v="2"/>
  </r>
  <r>
    <n v="2141"/>
    <s v="Molly Webster"/>
    <x v="1"/>
    <n v="0.09"/>
    <n v="34.76"/>
    <n v="8.2200000000000006"/>
    <x v="1"/>
    <x v="2"/>
    <x v="2"/>
    <x v="6"/>
    <s v="Small Box"/>
    <s v="Multi-Use Personal File Cart and Caster Set, Three Stacking Bins"/>
    <n v="0.56999999999999995"/>
    <s v="United States"/>
    <s v="West"/>
    <x v="3"/>
    <s v="Durango"/>
    <n v="81301"/>
    <x v="48"/>
    <d v="2015-02-20T00:00:00"/>
    <x v="548"/>
    <n v="7"/>
    <n v="242.97"/>
    <n v="87570"/>
    <n v="34.669999999999995"/>
    <x v="2"/>
  </r>
  <r>
    <n v="91"/>
    <s v="Wallace Werner"/>
    <x v="4"/>
    <n v="0.05"/>
    <n v="5.18"/>
    <n v="2.04"/>
    <x v="1"/>
    <x v="2"/>
    <x v="2"/>
    <x v="7"/>
    <s v="Wrap Bag"/>
    <s v="Array® Memo Cubes"/>
    <n v="0.36"/>
    <s v="United States"/>
    <s v="West"/>
    <x v="8"/>
    <s v="Vallejo"/>
    <n v="94591"/>
    <x v="48"/>
    <d v="2015-02-20T00:00:00"/>
    <x v="549"/>
    <n v="10"/>
    <n v="53.54"/>
    <n v="87176"/>
    <n v="5.13"/>
    <x v="2"/>
  </r>
  <r>
    <n v="2521"/>
    <s v="Shawn Meyer"/>
    <x v="4"/>
    <n v="0"/>
    <n v="175.99"/>
    <n v="4.99"/>
    <x v="1"/>
    <x v="2"/>
    <x v="1"/>
    <x v="12"/>
    <s v="Small Box"/>
    <s v="5165"/>
    <n v="0.59"/>
    <s v="United States"/>
    <s v="Central"/>
    <x v="18"/>
    <s v="Corsicana"/>
    <n v="75109"/>
    <x v="48"/>
    <d v="2015-02-21T00:00:00"/>
    <x v="550"/>
    <n v="15"/>
    <n v="2400.9499999999998"/>
    <n v="87032"/>
    <n v="175.99"/>
    <x v="1"/>
  </r>
  <r>
    <n v="2498"/>
    <s v="Arlene Long"/>
    <x v="3"/>
    <n v="0.09"/>
    <n v="355.98"/>
    <n v="58.92"/>
    <x v="0"/>
    <x v="3"/>
    <x v="0"/>
    <x v="9"/>
    <s v="Jumbo Drum"/>
    <s v="Hon 4700 Series Mobuis™ Mid-Back Task Chairs with Adjustable Arms"/>
    <n v="0.64"/>
    <s v="United States"/>
    <s v="West"/>
    <x v="8"/>
    <s v="San Diego"/>
    <n v="92024"/>
    <x v="48"/>
    <d v="2015-02-20T00:00:00"/>
    <x v="551"/>
    <n v="30"/>
    <n v="10554.63"/>
    <n v="16547"/>
    <n v="355.89000000000004"/>
    <x v="2"/>
  </r>
  <r>
    <n v="2498"/>
    <s v="Arlene Long"/>
    <x v="3"/>
    <n v="0.04"/>
    <n v="218.75"/>
    <n v="69.64"/>
    <x v="0"/>
    <x v="3"/>
    <x v="0"/>
    <x v="0"/>
    <s v="Jumbo Box"/>
    <s v="BoxOffice By Design Rectangular and Half-Moon Meeting Room Tables"/>
    <n v="0.77"/>
    <s v="United States"/>
    <s v="West"/>
    <x v="8"/>
    <s v="San Diego"/>
    <n v="92024"/>
    <x v="48"/>
    <d v="2015-02-18T00:00:00"/>
    <x v="552"/>
    <n v="8"/>
    <n v="1749.64"/>
    <n v="16547"/>
    <n v="218.71"/>
    <x v="2"/>
  </r>
  <r>
    <n v="2499"/>
    <s v="Geoffrey Koch"/>
    <x v="3"/>
    <n v="0.09"/>
    <n v="355.98"/>
    <n v="58.92"/>
    <x v="0"/>
    <x v="3"/>
    <x v="0"/>
    <x v="9"/>
    <s v="Jumbo Drum"/>
    <s v="Hon 4700 Series Mobuis™ Mid-Back Task Chairs with Adjustable Arms"/>
    <n v="0.64"/>
    <s v="United States"/>
    <s v="Central"/>
    <x v="10"/>
    <s v="Kankakee"/>
    <n v="60901"/>
    <x v="48"/>
    <d v="2015-02-20T00:00:00"/>
    <x v="551"/>
    <n v="8"/>
    <n v="2814.57"/>
    <n v="88319"/>
    <n v="355.89000000000004"/>
    <x v="1"/>
  </r>
  <r>
    <n v="993"/>
    <s v="Gail Currin"/>
    <x v="1"/>
    <n v="0.05"/>
    <n v="4.28"/>
    <n v="5.17"/>
    <x v="1"/>
    <x v="0"/>
    <x v="2"/>
    <x v="7"/>
    <s v="Small Box"/>
    <s v="Xerox 1971"/>
    <n v="0.4"/>
    <s v="United States"/>
    <s v="West"/>
    <x v="8"/>
    <s v="Oxnard"/>
    <n v="93030"/>
    <x v="49"/>
    <d v="2015-02-19T00:00:00"/>
    <x v="553"/>
    <n v="9"/>
    <n v="38.58"/>
    <n v="89432"/>
    <n v="4.2300000000000004"/>
    <x v="2"/>
  </r>
  <r>
    <n v="1303"/>
    <s v="Cindy Harvey"/>
    <x v="1"/>
    <n v="0.03"/>
    <n v="39.479999999999997"/>
    <n v="1.99"/>
    <x v="1"/>
    <x v="1"/>
    <x v="1"/>
    <x v="1"/>
    <s v="Small Pack"/>
    <s v="80 Minute CD-R Spindle, 100/Pack - Staples"/>
    <n v="0.54"/>
    <s v="United States"/>
    <s v="West"/>
    <x v="15"/>
    <s v="Tooele"/>
    <n v="84074"/>
    <x v="49"/>
    <d v="2015-02-21T00:00:00"/>
    <x v="554"/>
    <n v="12"/>
    <n v="459.55"/>
    <n v="87003"/>
    <n v="39.449999999999996"/>
    <x v="2"/>
  </r>
  <r>
    <n v="2828"/>
    <s v="Monica Howard"/>
    <x v="1"/>
    <n v="0.05"/>
    <n v="11.29"/>
    <n v="5.03"/>
    <x v="1"/>
    <x v="3"/>
    <x v="2"/>
    <x v="6"/>
    <s v="Small Box"/>
    <s v="X-Rack™ File for Hanging Folders"/>
    <n v="0.59"/>
    <s v="United States"/>
    <s v="West"/>
    <x v="8"/>
    <s v="El Centro"/>
    <n v="92243"/>
    <x v="49"/>
    <d v="2015-02-21T00:00:00"/>
    <x v="555"/>
    <n v="8"/>
    <n v="90.46"/>
    <n v="87720"/>
    <n v="11.239999999999998"/>
    <x v="2"/>
  </r>
  <r>
    <n v="1303"/>
    <s v="Cindy Harvey"/>
    <x v="2"/>
    <n v="0.01"/>
    <n v="65.989999999999995"/>
    <n v="5.31"/>
    <x v="1"/>
    <x v="1"/>
    <x v="1"/>
    <x v="12"/>
    <s v="Small Box"/>
    <s v="3390"/>
    <n v="0.56999999999999995"/>
    <s v="United States"/>
    <s v="West"/>
    <x v="15"/>
    <s v="Tooele"/>
    <n v="84074"/>
    <x v="49"/>
    <d v="2015-02-26T00:00:00"/>
    <x v="556"/>
    <n v="9"/>
    <n v="536.9"/>
    <n v="87005"/>
    <n v="65.97999999999999"/>
    <x v="2"/>
  </r>
  <r>
    <n v="2287"/>
    <s v="Samuel Newman"/>
    <x v="2"/>
    <n v="0.1"/>
    <n v="54.1"/>
    <n v="19.989999999999998"/>
    <x v="1"/>
    <x v="3"/>
    <x v="2"/>
    <x v="6"/>
    <s v="Small Box"/>
    <s v="Desktop 3-Pocket Hot File®"/>
    <n v="0.59"/>
    <s v="United States"/>
    <s v="South"/>
    <x v="23"/>
    <s v="Summerville"/>
    <n v="29483"/>
    <x v="49"/>
    <d v="2015-02-24T00:00:00"/>
    <x v="326"/>
    <n v="9"/>
    <n v="469.59"/>
    <n v="90147"/>
    <n v="54"/>
    <x v="0"/>
  </r>
  <r>
    <n v="1827"/>
    <s v="Vincent Hale"/>
    <x v="3"/>
    <n v="0"/>
    <n v="5.98"/>
    <n v="0.96"/>
    <x v="1"/>
    <x v="3"/>
    <x v="2"/>
    <x v="2"/>
    <s v="Wrap Bag"/>
    <s v="Newell 315"/>
    <n v="0.6"/>
    <s v="United States"/>
    <s v="Central"/>
    <x v="20"/>
    <s v="Burlington"/>
    <n v="52601"/>
    <x v="49"/>
    <d v="2015-02-20T00:00:00"/>
    <x v="557"/>
    <n v="9"/>
    <n v="55.13"/>
    <n v="86956"/>
    <n v="5.98"/>
    <x v="1"/>
  </r>
  <r>
    <n v="1828"/>
    <s v="Stacey Lucas"/>
    <x v="3"/>
    <n v="0.02"/>
    <n v="5.98"/>
    <n v="5.46"/>
    <x v="1"/>
    <x v="3"/>
    <x v="2"/>
    <x v="7"/>
    <s v="Small Box"/>
    <s v="Xerox 1983"/>
    <n v="0.36"/>
    <s v="United States"/>
    <s v="Central"/>
    <x v="20"/>
    <s v="Cedar Falls"/>
    <n v="50613"/>
    <x v="49"/>
    <d v="2015-02-20T00:00:00"/>
    <x v="558"/>
    <n v="7"/>
    <n v="44.8"/>
    <n v="86956"/>
    <n v="5.9600000000000009"/>
    <x v="1"/>
  </r>
  <r>
    <n v="2052"/>
    <s v="Francis Kendall"/>
    <x v="3"/>
    <n v="7.0000000000000007E-2"/>
    <n v="31.78"/>
    <n v="1.99"/>
    <x v="1"/>
    <x v="2"/>
    <x v="1"/>
    <x v="1"/>
    <s v="Small Pack"/>
    <s v="Memorex 4.7GB DVD-RAM, 3/Pack"/>
    <n v="0.42"/>
    <s v="United States"/>
    <s v="West"/>
    <x v="43"/>
    <s v="Albuquerque"/>
    <n v="87105"/>
    <x v="49"/>
    <d v="2015-02-21T00:00:00"/>
    <x v="559"/>
    <n v="13"/>
    <n v="384.22"/>
    <n v="87234"/>
    <n v="31.71"/>
    <x v="2"/>
  </r>
  <r>
    <n v="2052"/>
    <s v="Francis Kendall"/>
    <x v="3"/>
    <n v="0"/>
    <n v="5.98"/>
    <n v="2.5"/>
    <x v="1"/>
    <x v="2"/>
    <x v="2"/>
    <x v="15"/>
    <s v="Small Box"/>
    <s v="Wausau Papers Astrobrights® Colored Envelopes"/>
    <n v="0.36"/>
    <s v="United States"/>
    <s v="West"/>
    <x v="43"/>
    <s v="Albuquerque"/>
    <n v="87105"/>
    <x v="49"/>
    <d v="2015-02-20T00:00:00"/>
    <x v="560"/>
    <n v="5"/>
    <n v="31.64"/>
    <n v="87234"/>
    <n v="5.98"/>
    <x v="2"/>
  </r>
  <r>
    <n v="2052"/>
    <s v="Francis Kendall"/>
    <x v="3"/>
    <n v="0.1"/>
    <n v="35.99"/>
    <n v="1.1000000000000001"/>
    <x v="2"/>
    <x v="2"/>
    <x v="1"/>
    <x v="12"/>
    <s v="Small Box"/>
    <s v="Accessory35"/>
    <n v="0.55000000000000004"/>
    <s v="United States"/>
    <s v="West"/>
    <x v="43"/>
    <s v="Albuquerque"/>
    <n v="87105"/>
    <x v="49"/>
    <d v="2015-02-20T00:00:00"/>
    <x v="561"/>
    <n v="19"/>
    <n v="565.36"/>
    <n v="87234"/>
    <n v="35.89"/>
    <x v="2"/>
  </r>
  <r>
    <n v="2882"/>
    <s v="Andrew Gonzalez"/>
    <x v="1"/>
    <n v="0.03"/>
    <n v="4.0599999999999996"/>
    <n v="6.89"/>
    <x v="1"/>
    <x v="1"/>
    <x v="2"/>
    <x v="8"/>
    <s v="Small Box"/>
    <s v="Eureka Disposable Bags for Sanitaire® Vibra Groomer I® Upright Vac"/>
    <n v="0.6"/>
    <s v="United States"/>
    <s v="South"/>
    <x v="9"/>
    <s v="Charlotte"/>
    <n v="28206"/>
    <x v="50"/>
    <d v="2015-02-22T00:00:00"/>
    <x v="562"/>
    <n v="37"/>
    <n v="159.88999999999999"/>
    <n v="55300"/>
    <n v="4.0299999999999994"/>
    <x v="0"/>
  </r>
  <r>
    <n v="2882"/>
    <s v="Andrew Gonzalez"/>
    <x v="1"/>
    <n v="0.01"/>
    <n v="3.75"/>
    <n v="0.5"/>
    <x v="1"/>
    <x v="1"/>
    <x v="2"/>
    <x v="13"/>
    <s v="Small Box"/>
    <s v="Avery 510"/>
    <n v="0.37"/>
    <s v="United States"/>
    <s v="South"/>
    <x v="9"/>
    <s v="Charlotte"/>
    <n v="28206"/>
    <x v="50"/>
    <d v="2015-02-21T00:00:00"/>
    <x v="563"/>
    <n v="48"/>
    <n v="180.48"/>
    <n v="55300"/>
    <n v="3.74"/>
    <x v="0"/>
  </r>
  <r>
    <n v="2882"/>
    <s v="Andrew Gonzalez"/>
    <x v="1"/>
    <n v="0.02"/>
    <n v="10.68"/>
    <n v="13.04"/>
    <x v="1"/>
    <x v="1"/>
    <x v="0"/>
    <x v="11"/>
    <s v="Large Box"/>
    <s v="Dana Swing-Arm Lamps"/>
    <n v="0.6"/>
    <s v="United States"/>
    <s v="South"/>
    <x v="9"/>
    <s v="Charlotte"/>
    <n v="28206"/>
    <x v="50"/>
    <d v="2015-02-22T00:00:00"/>
    <x v="564"/>
    <n v="31"/>
    <n v="350.48"/>
    <n v="55300"/>
    <n v="10.66"/>
    <x v="0"/>
  </r>
  <r>
    <n v="2886"/>
    <s v="Gretchen McKinney"/>
    <x v="1"/>
    <n v="0.03"/>
    <n v="4.0599999999999996"/>
    <n v="6.89"/>
    <x v="1"/>
    <x v="1"/>
    <x v="2"/>
    <x v="8"/>
    <s v="Small Box"/>
    <s v="Eureka Disposable Bags for Sanitaire® Vibra Groomer I® Upright Vac"/>
    <n v="0.6"/>
    <s v="United States"/>
    <s v="East"/>
    <x v="27"/>
    <s v="Parma"/>
    <n v="44134"/>
    <x v="50"/>
    <d v="2015-02-22T00:00:00"/>
    <x v="565"/>
    <n v="9"/>
    <n v="38.89"/>
    <n v="87630"/>
    <n v="4.0299999999999994"/>
    <x v="3"/>
  </r>
  <r>
    <n v="2886"/>
    <s v="Gretchen McKinney"/>
    <x v="1"/>
    <n v="0.01"/>
    <n v="3.75"/>
    <n v="0.5"/>
    <x v="1"/>
    <x v="1"/>
    <x v="2"/>
    <x v="13"/>
    <s v="Small Box"/>
    <s v="Avery 510"/>
    <n v="0.37"/>
    <s v="United States"/>
    <s v="East"/>
    <x v="27"/>
    <s v="Parma"/>
    <n v="44134"/>
    <x v="50"/>
    <d v="2015-02-21T00:00:00"/>
    <x v="566"/>
    <n v="12"/>
    <n v="45.12"/>
    <n v="87630"/>
    <n v="3.74"/>
    <x v="3"/>
  </r>
  <r>
    <n v="2886"/>
    <s v="Gretchen McKinney"/>
    <x v="1"/>
    <n v="0.02"/>
    <n v="10.68"/>
    <n v="13.04"/>
    <x v="1"/>
    <x v="1"/>
    <x v="0"/>
    <x v="11"/>
    <s v="Large Box"/>
    <s v="Dana Swing-Arm Lamps"/>
    <n v="0.6"/>
    <s v="United States"/>
    <s v="East"/>
    <x v="27"/>
    <s v="Parma"/>
    <n v="44134"/>
    <x v="50"/>
    <d v="2015-02-22T00:00:00"/>
    <x v="567"/>
    <n v="8"/>
    <n v="90.45"/>
    <n v="87630"/>
    <n v="10.66"/>
    <x v="3"/>
  </r>
  <r>
    <n v="3284"/>
    <s v="Michael Shaffer"/>
    <x v="1"/>
    <n v="0.05"/>
    <n v="19.23"/>
    <n v="6.15"/>
    <x v="2"/>
    <x v="3"/>
    <x v="0"/>
    <x v="11"/>
    <s v="Small Pack"/>
    <s v="Executive Impressions 13&quot; Clairmont Wall Clock"/>
    <n v="0.44"/>
    <s v="United States"/>
    <s v="South"/>
    <x v="12"/>
    <s v="Kissimmee"/>
    <n v="34741"/>
    <x v="50"/>
    <d v="2015-02-22T00:00:00"/>
    <x v="568"/>
    <n v="6"/>
    <n v="119.78"/>
    <n v="90751"/>
    <n v="19.18"/>
    <x v="0"/>
  </r>
  <r>
    <n v="233"/>
    <s v="Michele Bullard"/>
    <x v="4"/>
    <n v="7.0000000000000007E-2"/>
    <n v="5.81"/>
    <n v="8.49"/>
    <x v="1"/>
    <x v="0"/>
    <x v="2"/>
    <x v="5"/>
    <s v="Small Box"/>
    <s v="Fellowes Black Plastic Comb Bindings"/>
    <n v="0.39"/>
    <s v="United States"/>
    <s v="Central"/>
    <x v="10"/>
    <s v="Orland Park"/>
    <n v="60462"/>
    <x v="50"/>
    <d v="2015-02-22T00:00:00"/>
    <x v="569"/>
    <n v="10"/>
    <n v="58.8"/>
    <n v="90237"/>
    <n v="5.7399999999999993"/>
    <x v="1"/>
  </r>
  <r>
    <n v="233"/>
    <s v="Michele Bullard"/>
    <x v="4"/>
    <n v="0.04"/>
    <n v="9.65"/>
    <n v="6.22"/>
    <x v="1"/>
    <x v="0"/>
    <x v="0"/>
    <x v="11"/>
    <s v="Small Box"/>
    <s v="Eldon Expressions™ Desk Accessory, Wood Pencil Holder, Oak"/>
    <n v="0.55000000000000004"/>
    <s v="United States"/>
    <s v="Central"/>
    <x v="10"/>
    <s v="Orland Park"/>
    <n v="60462"/>
    <x v="50"/>
    <d v="2015-02-21T00:00:00"/>
    <x v="570"/>
    <n v="12"/>
    <n v="120.47"/>
    <n v="90237"/>
    <n v="9.6100000000000012"/>
    <x v="1"/>
  </r>
  <r>
    <n v="1485"/>
    <s v="Wayne Sutherland"/>
    <x v="3"/>
    <n v="0.04"/>
    <n v="11.5"/>
    <n v="7.19"/>
    <x v="1"/>
    <x v="2"/>
    <x v="2"/>
    <x v="5"/>
    <s v="Small Box"/>
    <s v="Ibico Covers for Plastic or Wire Binding Elements"/>
    <n v="0.4"/>
    <s v="United States"/>
    <s v="Central"/>
    <x v="10"/>
    <s v="Downers Grove"/>
    <n v="60516"/>
    <x v="50"/>
    <d v="2015-02-23T00:00:00"/>
    <x v="571"/>
    <n v="14"/>
    <n v="157.81"/>
    <n v="91236"/>
    <n v="11.46"/>
    <x v="1"/>
  </r>
  <r>
    <n v="1485"/>
    <s v="Wayne Sutherland"/>
    <x v="3"/>
    <n v="0.02"/>
    <n v="15.7"/>
    <n v="11.25"/>
    <x v="1"/>
    <x v="2"/>
    <x v="2"/>
    <x v="6"/>
    <s v="Small Box"/>
    <s v="Hanging Personal Folder File"/>
    <n v="0.6"/>
    <s v="United States"/>
    <s v="Central"/>
    <x v="10"/>
    <s v="Downers Grove"/>
    <n v="60516"/>
    <x v="50"/>
    <d v="2015-02-21T00:00:00"/>
    <x v="572"/>
    <n v="1"/>
    <n v="19.440000000000001"/>
    <n v="91236"/>
    <n v="15.68"/>
    <x v="1"/>
  </r>
  <r>
    <n v="1485"/>
    <s v="Wayne Sutherland"/>
    <x v="3"/>
    <n v="0.05"/>
    <n v="225.02"/>
    <n v="28.66"/>
    <x v="0"/>
    <x v="2"/>
    <x v="2"/>
    <x v="6"/>
    <s v="Jumbo Drum"/>
    <s v="Tennsco Double-Tier Lockers"/>
    <n v="0.72"/>
    <s v="United States"/>
    <s v="Central"/>
    <x v="10"/>
    <s v="Downers Grove"/>
    <n v="60516"/>
    <x v="50"/>
    <d v="2015-02-22T00:00:00"/>
    <x v="573"/>
    <n v="21"/>
    <n v="4636.63"/>
    <n v="91236"/>
    <n v="224.97"/>
    <x v="1"/>
  </r>
  <r>
    <n v="181"/>
    <s v="Wesley Waller"/>
    <x v="0"/>
    <n v="0.02"/>
    <n v="49.99"/>
    <n v="19.989999999999998"/>
    <x v="1"/>
    <x v="0"/>
    <x v="1"/>
    <x v="1"/>
    <s v="Small Box"/>
    <s v="Zoom V.92 USB External Faxmodem"/>
    <n v="0.41"/>
    <s v="United States"/>
    <s v="West"/>
    <x v="8"/>
    <s v="San Francisco"/>
    <n v="94122"/>
    <x v="51"/>
    <d v="2015-02-21T00:00:00"/>
    <x v="574"/>
    <n v="18"/>
    <n v="901.81"/>
    <n v="38087"/>
    <n v="49.97"/>
    <x v="2"/>
  </r>
  <r>
    <n v="184"/>
    <s v="Phillip Holmes"/>
    <x v="0"/>
    <n v="0.02"/>
    <n v="49.99"/>
    <n v="19.989999999999998"/>
    <x v="1"/>
    <x v="0"/>
    <x v="1"/>
    <x v="1"/>
    <s v="Small Box"/>
    <s v="Zoom V.92 USB External Faxmodem"/>
    <n v="0.41"/>
    <s v="United States"/>
    <s v="East"/>
    <x v="35"/>
    <s v="Arlington"/>
    <n v="2474"/>
    <x v="51"/>
    <d v="2015-02-21T00:00:00"/>
    <x v="574"/>
    <n v="5"/>
    <n v="250.5"/>
    <n v="88360"/>
    <n v="49.97"/>
    <x v="3"/>
  </r>
  <r>
    <n v="2225"/>
    <s v="Sean McKenna"/>
    <x v="0"/>
    <n v="0"/>
    <n v="100.89"/>
    <n v="42"/>
    <x v="0"/>
    <x v="0"/>
    <x v="0"/>
    <x v="9"/>
    <s v="Jumbo Drum"/>
    <s v="Office Star Flex Back Scooter Chair with Aluminum Finish Frame"/>
    <n v="0.61"/>
    <s v="United States"/>
    <s v="West"/>
    <x v="43"/>
    <s v="Hobbs"/>
    <n v="88240"/>
    <x v="51"/>
    <d v="2015-02-22T00:00:00"/>
    <x v="575"/>
    <n v="15"/>
    <n v="1608.11"/>
    <n v="89970"/>
    <n v="100.89"/>
    <x v="2"/>
  </r>
  <r>
    <n v="875"/>
    <s v="Erika Fink"/>
    <x v="1"/>
    <n v="0.04"/>
    <n v="4.37"/>
    <n v="5.15"/>
    <x v="1"/>
    <x v="0"/>
    <x v="2"/>
    <x v="8"/>
    <s v="Small Box"/>
    <s v="Eureka Sanitaire ® Multi-Pro Heavy-Duty Upright, Disposable Bags"/>
    <n v="0.59"/>
    <s v="United States"/>
    <s v="West"/>
    <x v="15"/>
    <s v="Salt Lake City"/>
    <n v="84106"/>
    <x v="51"/>
    <d v="2015-02-22T00:00:00"/>
    <x v="576"/>
    <n v="18"/>
    <n v="78.59"/>
    <n v="89059"/>
    <n v="4.33"/>
    <x v="2"/>
  </r>
  <r>
    <n v="875"/>
    <s v="Erika Fink"/>
    <x v="1"/>
    <n v="0.09"/>
    <n v="155.99"/>
    <n v="8.99"/>
    <x v="1"/>
    <x v="0"/>
    <x v="1"/>
    <x v="12"/>
    <s v="Small Box"/>
    <s v="CF 688"/>
    <n v="0.57999999999999996"/>
    <s v="United States"/>
    <s v="West"/>
    <x v="15"/>
    <s v="Salt Lake City"/>
    <n v="84106"/>
    <x v="51"/>
    <d v="2015-02-23T00:00:00"/>
    <x v="577"/>
    <n v="4"/>
    <n v="497.11"/>
    <n v="89059"/>
    <n v="155.9"/>
    <x v="2"/>
  </r>
  <r>
    <n v="2472"/>
    <s v="Ricky Sanders"/>
    <x v="2"/>
    <n v="0.1"/>
    <n v="4.91"/>
    <n v="0.5"/>
    <x v="2"/>
    <x v="2"/>
    <x v="2"/>
    <x v="13"/>
    <s v="Small Box"/>
    <s v="Avery 493"/>
    <n v="0.36"/>
    <s v="United States"/>
    <s v="Central"/>
    <x v="10"/>
    <s v="Joliet"/>
    <n v="60432"/>
    <x v="51"/>
    <d v="2015-02-21T00:00:00"/>
    <x v="578"/>
    <n v="10"/>
    <n v="51.13"/>
    <n v="86514"/>
    <n v="4.8100000000000005"/>
    <x v="1"/>
  </r>
  <r>
    <n v="553"/>
    <s v="Kristine Connolly"/>
    <x v="3"/>
    <n v="7.0000000000000007E-2"/>
    <n v="2036.48"/>
    <n v="14.7"/>
    <x v="0"/>
    <x v="3"/>
    <x v="1"/>
    <x v="3"/>
    <s v="Jumbo Drum"/>
    <s v="Lexmark 4227 Plus Dot Matrix Printer"/>
    <n v="0.55000000000000004"/>
    <s v="United States"/>
    <s v="West"/>
    <x v="8"/>
    <s v="Los Angeles"/>
    <n v="90008"/>
    <x v="51"/>
    <d v="2015-02-21T00:00:00"/>
    <x v="579"/>
    <n v="25"/>
    <n v="43046.2"/>
    <n v="2433"/>
    <n v="2036.41"/>
    <x v="2"/>
  </r>
  <r>
    <n v="555"/>
    <s v="Walter Young"/>
    <x v="3"/>
    <n v="7.0000000000000007E-2"/>
    <n v="2036.48"/>
    <n v="14.7"/>
    <x v="0"/>
    <x v="3"/>
    <x v="1"/>
    <x v="3"/>
    <s v="Jumbo Drum"/>
    <s v="Lexmark 4227 Plus Dot Matrix Printer"/>
    <n v="0.55000000000000004"/>
    <s v="United States"/>
    <s v="West"/>
    <x v="15"/>
    <s v="Pleasant Grove"/>
    <n v="84062"/>
    <x v="51"/>
    <d v="2015-02-21T00:00:00"/>
    <x v="580"/>
    <n v="6"/>
    <n v="10331.09"/>
    <n v="86190"/>
    <n v="2036.41"/>
    <x v="2"/>
  </r>
  <r>
    <n v="3136"/>
    <s v="Lee Hancock"/>
    <x v="0"/>
    <n v="0.03"/>
    <n v="150.88999999999999"/>
    <n v="60.2"/>
    <x v="0"/>
    <x v="1"/>
    <x v="0"/>
    <x v="9"/>
    <s v="Jumbo Drum"/>
    <s v="Global Leather &amp; Oak Executive Chair, Burgundy"/>
    <n v="0.77"/>
    <s v="United States"/>
    <s v="East"/>
    <x v="29"/>
    <s v="Sanford"/>
    <n v="4073"/>
    <x v="52"/>
    <d v="2015-02-22T00:00:00"/>
    <x v="581"/>
    <n v="23"/>
    <n v="3596.03"/>
    <n v="86791"/>
    <n v="150.85999999999999"/>
    <x v="3"/>
  </r>
  <r>
    <n v="32"/>
    <s v="Matthew Berman"/>
    <x v="1"/>
    <n v="0.08"/>
    <n v="34.99"/>
    <n v="7.73"/>
    <x v="1"/>
    <x v="3"/>
    <x v="2"/>
    <x v="2"/>
    <s v="Small Box"/>
    <s v="Hunt Boston® Vacuum Mount KS Pencil Sharpener"/>
    <n v="0.59"/>
    <s v="United States"/>
    <s v="West"/>
    <x v="14"/>
    <s v="Grants Pass"/>
    <n v="97526"/>
    <x v="52"/>
    <d v="2015-02-23T00:00:00"/>
    <x v="582"/>
    <n v="13"/>
    <n v="424.68"/>
    <n v="89199"/>
    <n v="34.910000000000004"/>
    <x v="2"/>
  </r>
  <r>
    <n v="1728"/>
    <s v="Carrie Lewis"/>
    <x v="1"/>
    <n v="0.04"/>
    <n v="55.48"/>
    <n v="6.79"/>
    <x v="1"/>
    <x v="3"/>
    <x v="2"/>
    <x v="7"/>
    <s v="Small Box"/>
    <s v="Eaton Premium Continuous-Feed Paper, 25% Cotton, Letter Size, White, 1000 Shts/Box"/>
    <n v="0.37"/>
    <s v="United States"/>
    <s v="East"/>
    <x v="27"/>
    <s v="Kettering"/>
    <n v="45429"/>
    <x v="52"/>
    <d v="2015-02-24T00:00:00"/>
    <x v="583"/>
    <n v="10"/>
    <n v="546.21"/>
    <n v="87195"/>
    <n v="55.44"/>
    <x v="3"/>
  </r>
  <r>
    <n v="1991"/>
    <s v="Paula Hubbard"/>
    <x v="4"/>
    <n v="0"/>
    <n v="47.9"/>
    <n v="5.86"/>
    <x v="1"/>
    <x v="2"/>
    <x v="2"/>
    <x v="7"/>
    <s v="Small Box"/>
    <s v="Xerox 1938"/>
    <n v="0.37"/>
    <s v="United States"/>
    <s v="West"/>
    <x v="15"/>
    <s v="Kearns"/>
    <n v="84118"/>
    <x v="52"/>
    <d v="2015-02-24T00:00:00"/>
    <x v="584"/>
    <n v="18"/>
    <n v="925.19"/>
    <n v="90002"/>
    <n v="47.9"/>
    <x v="2"/>
  </r>
  <r>
    <n v="236"/>
    <s v="Shawn McIntyre"/>
    <x v="3"/>
    <n v="0"/>
    <n v="442.14"/>
    <n v="14.7"/>
    <x v="0"/>
    <x v="3"/>
    <x v="1"/>
    <x v="3"/>
    <s v="Jumbo Drum"/>
    <s v="Okidata ML390 Turbo Dot Matrix Printers"/>
    <n v="0.56000000000000005"/>
    <s v="United States"/>
    <s v="West"/>
    <x v="3"/>
    <s v="Louisville"/>
    <n v="80027"/>
    <x v="52"/>
    <d v="2015-02-22T00:00:00"/>
    <x v="585"/>
    <n v="10"/>
    <n v="4775.1099999999997"/>
    <n v="86621"/>
    <n v="442.14"/>
    <x v="2"/>
  </r>
  <r>
    <n v="829"/>
    <s v="Monica Law Thompson"/>
    <x v="3"/>
    <n v="0.01"/>
    <n v="5.18"/>
    <n v="2.04"/>
    <x v="1"/>
    <x v="3"/>
    <x v="2"/>
    <x v="7"/>
    <s v="Wrap Bag"/>
    <s v="Array® Memo Cubes"/>
    <n v="0.36"/>
    <s v="United States"/>
    <s v="South"/>
    <x v="1"/>
    <s v="Texarkana"/>
    <n v="71854"/>
    <x v="52"/>
    <d v="2015-02-24T00:00:00"/>
    <x v="586"/>
    <n v="5"/>
    <n v="28.46"/>
    <n v="90271"/>
    <n v="5.17"/>
    <x v="0"/>
  </r>
  <r>
    <n v="2653"/>
    <s v="Leo Kane"/>
    <x v="3"/>
    <n v="0.05"/>
    <n v="4.9800000000000004"/>
    <n v="4.62"/>
    <x v="1"/>
    <x v="1"/>
    <x v="1"/>
    <x v="1"/>
    <s v="Small Pack"/>
    <s v="Imation 3.5&quot;, DISKETTE 44766 HGHLD3.52HD/FM, 10/Pack"/>
    <n v="0.64"/>
    <s v="United States"/>
    <s v="Central"/>
    <x v="38"/>
    <s v="Derby"/>
    <n v="67037"/>
    <x v="52"/>
    <d v="2015-02-23T00:00:00"/>
    <x v="587"/>
    <n v="7"/>
    <n v="34.32"/>
    <n v="89360"/>
    <n v="4.9300000000000006"/>
    <x v="1"/>
  </r>
  <r>
    <n v="2653"/>
    <s v="Leo Kane"/>
    <x v="3"/>
    <n v="0.02"/>
    <n v="34.229999999999997"/>
    <n v="5.0199999999999996"/>
    <x v="1"/>
    <x v="1"/>
    <x v="0"/>
    <x v="11"/>
    <s v="Small Box"/>
    <s v="Hand-Finished Solid Wood Document Frame"/>
    <n v="0.55000000000000004"/>
    <s v="United States"/>
    <s v="Central"/>
    <x v="38"/>
    <s v="Derby"/>
    <n v="67037"/>
    <x v="52"/>
    <d v="2015-02-24T00:00:00"/>
    <x v="588"/>
    <n v="11"/>
    <n v="392.45"/>
    <n v="89360"/>
    <n v="34.209999999999994"/>
    <x v="1"/>
  </r>
  <r>
    <n v="2968"/>
    <s v="Miriam Bowman"/>
    <x v="3"/>
    <n v="0.08"/>
    <n v="9.68"/>
    <n v="2.0299999999999998"/>
    <x v="1"/>
    <x v="0"/>
    <x v="2"/>
    <x v="7"/>
    <s v="Wrap Bag"/>
    <s v="Wirebound Service Call Books, 5 1/2&quot; x 4&quot;"/>
    <n v="0.37"/>
    <s v="United States"/>
    <s v="South"/>
    <x v="12"/>
    <s v="Hollywood"/>
    <n v="33021"/>
    <x v="52"/>
    <d v="2015-02-24T00:00:00"/>
    <x v="589"/>
    <n v="1"/>
    <n v="10.94"/>
    <n v="86085"/>
    <n v="9.6"/>
    <x v="0"/>
  </r>
  <r>
    <n v="2968"/>
    <s v="Miriam Bowman"/>
    <x v="3"/>
    <n v="0.04"/>
    <n v="150.97999999999999"/>
    <n v="16.010000000000002"/>
    <x v="0"/>
    <x v="0"/>
    <x v="0"/>
    <x v="0"/>
    <s v="Jumbo Box"/>
    <s v="Iceberg OfficeWorks 42&quot; Round Tables"/>
    <n v="0.7"/>
    <s v="United States"/>
    <s v="South"/>
    <x v="12"/>
    <s v="Hollywood"/>
    <n v="33021"/>
    <x v="52"/>
    <d v="2015-02-23T00:00:00"/>
    <x v="590"/>
    <n v="5"/>
    <n v="731.38"/>
    <n v="86085"/>
    <n v="150.94"/>
    <x v="0"/>
  </r>
  <r>
    <n v="2697"/>
    <s v="Ricky W Clements"/>
    <x v="0"/>
    <n v="0.04"/>
    <n v="1.74"/>
    <n v="4.08"/>
    <x v="1"/>
    <x v="3"/>
    <x v="0"/>
    <x v="11"/>
    <s v="Small Pack"/>
    <s v="Eldon Regeneration Recycled Desk Accessories, Smoke"/>
    <n v="0.53"/>
    <s v="United States"/>
    <s v="South"/>
    <x v="16"/>
    <s v="Vestavia Hills"/>
    <n v="35216"/>
    <x v="53"/>
    <d v="2015-02-25T00:00:00"/>
    <x v="591"/>
    <n v="16"/>
    <n v="29.08"/>
    <n v="87678"/>
    <n v="1.7"/>
    <x v="0"/>
  </r>
  <r>
    <n v="2697"/>
    <s v="Ricky W Clements"/>
    <x v="0"/>
    <n v="0.01"/>
    <n v="119.99"/>
    <n v="56.14"/>
    <x v="0"/>
    <x v="3"/>
    <x v="1"/>
    <x v="3"/>
    <s v="Jumbo Box"/>
    <s v="Hewlett-Packard 2600DN Business Color Inkjet Printer"/>
    <n v="0.39"/>
    <s v="United States"/>
    <s v="South"/>
    <x v="16"/>
    <s v="Vestavia Hills"/>
    <n v="35216"/>
    <x v="53"/>
    <d v="2015-02-24T00:00:00"/>
    <x v="592"/>
    <n v="21"/>
    <n v="2569.5700000000002"/>
    <n v="87678"/>
    <n v="119.97999999999999"/>
    <x v="0"/>
  </r>
  <r>
    <n v="2865"/>
    <s v="Roberta Mitchell"/>
    <x v="0"/>
    <n v="0.01"/>
    <n v="13.79"/>
    <n v="8.7799999999999994"/>
    <x v="1"/>
    <x v="3"/>
    <x v="0"/>
    <x v="11"/>
    <s v="Small Box"/>
    <s v="9-3/4 Diameter Round Wall Clock"/>
    <n v="0.43"/>
    <s v="United States"/>
    <s v="Central"/>
    <x v="18"/>
    <s v="Paris"/>
    <n v="75460"/>
    <x v="53"/>
    <d v="2015-02-25T00:00:00"/>
    <x v="593"/>
    <n v="4"/>
    <n v="56.68"/>
    <n v="90871"/>
    <n v="13.78"/>
    <x v="1"/>
  </r>
  <r>
    <n v="2865"/>
    <s v="Roberta Mitchell"/>
    <x v="0"/>
    <n v="0.04"/>
    <n v="33.29"/>
    <n v="8.74"/>
    <x v="1"/>
    <x v="3"/>
    <x v="2"/>
    <x v="6"/>
    <s v="Small Box"/>
    <s v="Fellowes Bases and Tops For Staxonsteel®/High-Stak® Systems"/>
    <n v="0.61"/>
    <s v="United States"/>
    <s v="Central"/>
    <x v="18"/>
    <s v="Paris"/>
    <n v="75460"/>
    <x v="53"/>
    <d v="2015-02-24T00:00:00"/>
    <x v="594"/>
    <n v="8"/>
    <n v="273.33999999999997"/>
    <n v="90871"/>
    <n v="33.25"/>
    <x v="1"/>
  </r>
  <r>
    <n v="508"/>
    <s v="Cameron Owens"/>
    <x v="1"/>
    <n v="0.01"/>
    <n v="20.98"/>
    <n v="53.03"/>
    <x v="0"/>
    <x v="3"/>
    <x v="2"/>
    <x v="6"/>
    <s v="Jumbo Drum"/>
    <s v="Tennsco Lockers, Gray"/>
    <n v="0.78"/>
    <s v="United States"/>
    <s v="South"/>
    <x v="32"/>
    <s v="Covington"/>
    <n v="41011"/>
    <x v="53"/>
    <d v="2015-02-23T00:00:00"/>
    <x v="595"/>
    <n v="5"/>
    <n v="123"/>
    <n v="87356"/>
    <n v="20.97"/>
    <x v="0"/>
  </r>
  <r>
    <n v="2892"/>
    <s v="Benjamin Porter"/>
    <x v="1"/>
    <n v="0.1"/>
    <n v="209.37"/>
    <n v="69"/>
    <x v="1"/>
    <x v="1"/>
    <x v="0"/>
    <x v="0"/>
    <s v="Large Box"/>
    <s v="Hon 2111 Invitation™ Series Corner Table"/>
    <n v="0.79"/>
    <s v="United States"/>
    <s v="Central"/>
    <x v="25"/>
    <s v="Livonia"/>
    <n v="48154"/>
    <x v="53"/>
    <d v="2015-02-25T00:00:00"/>
    <x v="596"/>
    <n v="11"/>
    <n v="2125.12"/>
    <n v="90011"/>
    <n v="209.27"/>
    <x v="1"/>
  </r>
  <r>
    <n v="2893"/>
    <s v="Kathryn Tate"/>
    <x v="1"/>
    <n v="7.0000000000000007E-2"/>
    <n v="4.9800000000000004"/>
    <n v="4.7"/>
    <x v="1"/>
    <x v="1"/>
    <x v="2"/>
    <x v="7"/>
    <s v="Small Box"/>
    <s v="Staples Copy Paper (20Lb. and 84 Bright)"/>
    <n v="0.38"/>
    <s v="United States"/>
    <s v="Central"/>
    <x v="25"/>
    <s v="Madison Heights"/>
    <n v="48071"/>
    <x v="53"/>
    <d v="2015-02-24T00:00:00"/>
    <x v="597"/>
    <n v="9"/>
    <n v="45.05"/>
    <n v="90011"/>
    <n v="4.91"/>
    <x v="1"/>
  </r>
  <r>
    <n v="247"/>
    <s v="Marshall Brandt Briggs"/>
    <x v="4"/>
    <n v="0.02"/>
    <n v="146.05000000000001"/>
    <n v="80.2"/>
    <x v="0"/>
    <x v="3"/>
    <x v="0"/>
    <x v="0"/>
    <s v="Jumbo Box"/>
    <s v="BPI Conference Tables"/>
    <n v="0.71"/>
    <s v="United States"/>
    <s v="South"/>
    <x v="34"/>
    <s v="Maryville"/>
    <n v="37804"/>
    <x v="53"/>
    <d v="2015-02-23T00:00:00"/>
    <x v="598"/>
    <n v="5"/>
    <n v="798.69"/>
    <n v="89139"/>
    <n v="146.03"/>
    <x v="0"/>
  </r>
  <r>
    <n v="247"/>
    <s v="Marshall Brandt Briggs"/>
    <x v="4"/>
    <n v="0.06"/>
    <n v="65.989999999999995"/>
    <n v="5.92"/>
    <x v="1"/>
    <x v="3"/>
    <x v="1"/>
    <x v="12"/>
    <s v="Small Box"/>
    <s v="252"/>
    <n v="0.55000000000000004"/>
    <s v="United States"/>
    <s v="South"/>
    <x v="34"/>
    <s v="Maryville"/>
    <n v="37804"/>
    <x v="53"/>
    <d v="2015-02-24T00:00:00"/>
    <x v="599"/>
    <n v="14"/>
    <n v="792.11"/>
    <n v="89139"/>
    <n v="65.929999999999993"/>
    <x v="0"/>
  </r>
  <r>
    <n v="1649"/>
    <s v="Roy Hardison"/>
    <x v="0"/>
    <n v="0.03"/>
    <n v="48.58"/>
    <n v="3.99"/>
    <x v="2"/>
    <x v="3"/>
    <x v="2"/>
    <x v="8"/>
    <s v="Small Box"/>
    <s v="Belkin Premiere Surge Master II 8-outlet surge protector"/>
    <n v="0.56000000000000005"/>
    <s v="United States"/>
    <s v="East"/>
    <x v="11"/>
    <s v="Woodmere"/>
    <n v="11598"/>
    <x v="54"/>
    <d v="2015-02-26T00:00:00"/>
    <x v="600"/>
    <n v="3"/>
    <n v="145.12"/>
    <n v="91041"/>
    <n v="48.55"/>
    <x v="3"/>
  </r>
  <r>
    <n v="1894"/>
    <s v="Maureen Herbert Hood"/>
    <x v="0"/>
    <n v="0"/>
    <n v="300.98"/>
    <n v="164.73"/>
    <x v="0"/>
    <x v="2"/>
    <x v="0"/>
    <x v="9"/>
    <s v="Jumbo Drum"/>
    <s v="Global Leather and Oak Executive Chair, Black"/>
    <n v="0.56000000000000005"/>
    <s v="United States"/>
    <s v="Central"/>
    <x v="30"/>
    <s v="Appleton"/>
    <n v="54915"/>
    <x v="54"/>
    <d v="2015-02-25T00:00:00"/>
    <x v="601"/>
    <n v="12"/>
    <n v="3845.35"/>
    <n v="91261"/>
    <n v="300.98"/>
    <x v="1"/>
  </r>
  <r>
    <n v="1894"/>
    <s v="Maureen Herbert Hood"/>
    <x v="0"/>
    <n v="0.09"/>
    <n v="2.94"/>
    <n v="0.96"/>
    <x v="1"/>
    <x v="2"/>
    <x v="2"/>
    <x v="2"/>
    <s v="Wrap Bag"/>
    <s v="Newell 343"/>
    <n v="0.57999999999999996"/>
    <s v="United States"/>
    <s v="Central"/>
    <x v="30"/>
    <s v="Appleton"/>
    <n v="54915"/>
    <x v="54"/>
    <d v="2015-02-26T00:00:00"/>
    <x v="602"/>
    <n v="1"/>
    <n v="3.77"/>
    <n v="91261"/>
    <n v="2.85"/>
    <x v="1"/>
  </r>
  <r>
    <n v="1919"/>
    <s v="Nathan Jenkins"/>
    <x v="1"/>
    <n v="0"/>
    <n v="195.99"/>
    <n v="8.99"/>
    <x v="1"/>
    <x v="2"/>
    <x v="1"/>
    <x v="12"/>
    <s v="Small Box"/>
    <s v="T28 WORLD"/>
    <n v="0.6"/>
    <s v="United States"/>
    <s v="South"/>
    <x v="1"/>
    <s v="Pine Bluff"/>
    <n v="71603"/>
    <x v="54"/>
    <d v="2015-02-25T00:00:00"/>
    <x v="603"/>
    <n v="5"/>
    <n v="882.93"/>
    <n v="85896"/>
    <n v="195.99"/>
    <x v="0"/>
  </r>
  <r>
    <n v="1127"/>
    <s v="Ray Grady"/>
    <x v="4"/>
    <n v="0.02"/>
    <n v="4.0599999999999996"/>
    <n v="6.89"/>
    <x v="1"/>
    <x v="1"/>
    <x v="2"/>
    <x v="8"/>
    <s v="Small Box"/>
    <s v="Eureka Disposable Bags for Sanitaire® Vibra Groomer I® Upright Vac"/>
    <n v="0.6"/>
    <s v="United States"/>
    <s v="Central"/>
    <x v="18"/>
    <s v="Eagle Pass"/>
    <n v="78852"/>
    <x v="54"/>
    <d v="2015-02-26T00:00:00"/>
    <x v="604"/>
    <n v="16"/>
    <n v="66.81"/>
    <n v="87221"/>
    <n v="4.04"/>
    <x v="1"/>
  </r>
  <r>
    <n v="961"/>
    <s v="Benjamin Chan"/>
    <x v="3"/>
    <n v="0.05"/>
    <n v="124.49"/>
    <n v="51.94"/>
    <x v="0"/>
    <x v="2"/>
    <x v="0"/>
    <x v="0"/>
    <s v="Jumbo Box"/>
    <s v="Bevis 36 x 72 Conference Tables"/>
    <n v="0.63"/>
    <s v="United States"/>
    <s v="West"/>
    <x v="8"/>
    <s v="Redwood City"/>
    <n v="94061"/>
    <x v="54"/>
    <d v="2015-02-24T00:00:00"/>
    <x v="605"/>
    <n v="1"/>
    <n v="120.12"/>
    <n v="89402"/>
    <n v="124.44"/>
    <x v="2"/>
  </r>
  <r>
    <n v="2398"/>
    <s v="Julian F Wolfe"/>
    <x v="3"/>
    <n v="0.03"/>
    <n v="7.64"/>
    <n v="5.83"/>
    <x v="1"/>
    <x v="3"/>
    <x v="2"/>
    <x v="7"/>
    <s v="Wrap Bag"/>
    <s v="Rediform Wirebound &quot;Phone Memo&quot; Message Book, 11 x 5-3/4"/>
    <n v="0.36"/>
    <s v="United States"/>
    <s v="Central"/>
    <x v="10"/>
    <s v="Hanover Park"/>
    <n v="60103"/>
    <x v="54"/>
    <d v="2015-02-26T00:00:00"/>
    <x v="606"/>
    <n v="12"/>
    <n v="96.86"/>
    <n v="86373"/>
    <n v="7.6099999999999994"/>
    <x v="1"/>
  </r>
  <r>
    <n v="1193"/>
    <s v="Louis Parrish"/>
    <x v="1"/>
    <n v="0.05"/>
    <n v="52.4"/>
    <n v="16.11"/>
    <x v="1"/>
    <x v="1"/>
    <x v="2"/>
    <x v="5"/>
    <s v="Small Box"/>
    <s v="Ibico Laser Imprintable Binding System Covers"/>
    <n v="0.39"/>
    <s v="United States"/>
    <s v="East"/>
    <x v="31"/>
    <s v="Washington"/>
    <n v="20016"/>
    <x v="55"/>
    <d v="2015-02-27T00:00:00"/>
    <x v="607"/>
    <n v="85"/>
    <n v="4556.63"/>
    <n v="29350"/>
    <n v="52.35"/>
    <x v="3"/>
  </r>
  <r>
    <n v="1193"/>
    <s v="Louis Parrish"/>
    <x v="1"/>
    <n v="0.05"/>
    <n v="36.549999999999997"/>
    <n v="13.89"/>
    <x v="2"/>
    <x v="1"/>
    <x v="2"/>
    <x v="2"/>
    <s v="Wrap Bag"/>
    <s v="Dixon Ticonderoga Core-Lock Colored Pencils, 48-Color Set"/>
    <n v="0.41"/>
    <s v="United States"/>
    <s v="East"/>
    <x v="31"/>
    <s v="Washington"/>
    <n v="20016"/>
    <x v="55"/>
    <d v="2015-02-26T00:00:00"/>
    <x v="608"/>
    <n v="83"/>
    <n v="2948.61"/>
    <n v="29350"/>
    <n v="36.5"/>
    <x v="3"/>
  </r>
  <r>
    <n v="1199"/>
    <s v="Edward Lamm"/>
    <x v="1"/>
    <n v="0.1"/>
    <n v="15.14"/>
    <n v="4.53"/>
    <x v="1"/>
    <x v="1"/>
    <x v="2"/>
    <x v="6"/>
    <s v="Small Box"/>
    <s v="Eldon® Gobal File Keepers"/>
    <n v="0.81"/>
    <s v="United States"/>
    <s v="East"/>
    <x v="47"/>
    <s v="Nashua"/>
    <n v="3060"/>
    <x v="55"/>
    <d v="2015-02-28T00:00:00"/>
    <x v="609"/>
    <n v="5"/>
    <n v="75.17"/>
    <n v="87585"/>
    <n v="15.040000000000001"/>
    <x v="3"/>
  </r>
  <r>
    <n v="1200"/>
    <s v="Beth English"/>
    <x v="1"/>
    <n v="0.05"/>
    <n v="52.4"/>
    <n v="16.11"/>
    <x v="1"/>
    <x v="1"/>
    <x v="2"/>
    <x v="5"/>
    <s v="Small Box"/>
    <s v="Ibico Laser Imprintable Binding System Covers"/>
    <n v="0.39"/>
    <s v="United States"/>
    <s v="East"/>
    <x v="33"/>
    <s v="Elmwood Park"/>
    <n v="7407"/>
    <x v="55"/>
    <d v="2015-02-27T00:00:00"/>
    <x v="610"/>
    <n v="21"/>
    <n v="1125.76"/>
    <n v="87585"/>
    <n v="52.35"/>
    <x v="3"/>
  </r>
  <r>
    <n v="1202"/>
    <s v="Faye Wolf"/>
    <x v="1"/>
    <n v="0.05"/>
    <n v="36.549999999999997"/>
    <n v="13.89"/>
    <x v="2"/>
    <x v="1"/>
    <x v="2"/>
    <x v="2"/>
    <s v="Wrap Bag"/>
    <s v="Dixon Ticonderoga Core-Lock Colored Pencils, 48-Color Set"/>
    <n v="0.41"/>
    <s v="United States"/>
    <s v="East"/>
    <x v="33"/>
    <s v="South Orange"/>
    <n v="7079"/>
    <x v="55"/>
    <d v="2015-02-26T00:00:00"/>
    <x v="611"/>
    <n v="21"/>
    <n v="746.03"/>
    <n v="87585"/>
    <n v="36.5"/>
    <x v="3"/>
  </r>
  <r>
    <n v="2361"/>
    <s v="Vincent Daniel"/>
    <x v="1"/>
    <n v="0.06"/>
    <n v="8.33"/>
    <n v="1.99"/>
    <x v="1"/>
    <x v="3"/>
    <x v="1"/>
    <x v="1"/>
    <s v="Small Pack"/>
    <s v="80 Minute Slim Jewel Case CD-R , 10/Pack - Staples"/>
    <n v="0.52"/>
    <s v="United States"/>
    <s v="South"/>
    <x v="12"/>
    <s v="Fruit Cove"/>
    <n v="32259"/>
    <x v="55"/>
    <d v="2015-02-26T00:00:00"/>
    <x v="612"/>
    <n v="1"/>
    <n v="8.49"/>
    <n v="88266"/>
    <n v="8.27"/>
    <x v="0"/>
  </r>
  <r>
    <n v="851"/>
    <s v="Helen H Heller"/>
    <x v="2"/>
    <n v="0.1"/>
    <n v="50.98"/>
    <n v="22.24"/>
    <x v="1"/>
    <x v="3"/>
    <x v="0"/>
    <x v="11"/>
    <s v="Large Box"/>
    <s v="Dana Fluorescent Magnifying Lamp, White, 36&quot;"/>
    <n v="0.55000000000000004"/>
    <s v="United States"/>
    <s v="West"/>
    <x v="8"/>
    <s v="Hacienda Heights"/>
    <n v="91745"/>
    <x v="55"/>
    <d v="2015-02-27T00:00:00"/>
    <x v="613"/>
    <n v="6"/>
    <n v="300.63"/>
    <n v="88568"/>
    <n v="50.879999999999995"/>
    <x v="2"/>
  </r>
  <r>
    <n v="2980"/>
    <s v="Joanna Kenney"/>
    <x v="4"/>
    <n v="7.0000000000000007E-2"/>
    <n v="2.61"/>
    <n v="0.5"/>
    <x v="1"/>
    <x v="3"/>
    <x v="2"/>
    <x v="13"/>
    <s v="Small Box"/>
    <s v="Avery 494"/>
    <n v="0.39"/>
    <s v="United States"/>
    <s v="East"/>
    <x v="27"/>
    <s v="Sandusky"/>
    <n v="44870"/>
    <x v="55"/>
    <d v="2015-02-27T00:00:00"/>
    <x v="614"/>
    <n v="6"/>
    <n v="15.65"/>
    <n v="86547"/>
    <n v="2.54"/>
    <x v="3"/>
  </r>
  <r>
    <n v="868"/>
    <s v="Sharon Ellis"/>
    <x v="3"/>
    <n v="0.04"/>
    <n v="29.18"/>
    <n v="8.5500000000000007"/>
    <x v="2"/>
    <x v="3"/>
    <x v="0"/>
    <x v="11"/>
    <s v="Small Box"/>
    <s v="Deflect-o SuperTray™ Unbreakable Stackable Tray, Letter, Black"/>
    <n v="0.42"/>
    <s v="United States"/>
    <s v="Central"/>
    <x v="7"/>
    <s v="Shoreview"/>
    <n v="55126"/>
    <x v="55"/>
    <d v="2015-02-27T00:00:00"/>
    <x v="615"/>
    <n v="10"/>
    <n v="292.37"/>
    <n v="91194"/>
    <n v="29.14"/>
    <x v="1"/>
  </r>
  <r>
    <n v="868"/>
    <s v="Sharon Ellis"/>
    <x v="3"/>
    <n v="0"/>
    <n v="80.98"/>
    <n v="35"/>
    <x v="1"/>
    <x v="3"/>
    <x v="2"/>
    <x v="6"/>
    <s v="Large Box"/>
    <s v="Carina 42&quot;Hx23 3/4&quot;W Media Storage Unit"/>
    <n v="0.83"/>
    <s v="United States"/>
    <s v="Central"/>
    <x v="7"/>
    <s v="Shoreview"/>
    <n v="55126"/>
    <x v="55"/>
    <d v="2015-02-27T00:00:00"/>
    <x v="616"/>
    <n v="8"/>
    <n v="682.79"/>
    <n v="91194"/>
    <n v="80.98"/>
    <x v="1"/>
  </r>
  <r>
    <n v="907"/>
    <s v="Rachel Casey"/>
    <x v="0"/>
    <n v="0.09"/>
    <n v="35.99"/>
    <n v="5.99"/>
    <x v="1"/>
    <x v="2"/>
    <x v="1"/>
    <x v="12"/>
    <s v="Wrap Bag"/>
    <s v="Accessory41"/>
    <n v="0.38"/>
    <s v="United States"/>
    <s v="South"/>
    <x v="32"/>
    <s v="Henderson"/>
    <n v="42420"/>
    <x v="56"/>
    <d v="2015-02-27T00:00:00"/>
    <x v="617"/>
    <n v="5"/>
    <n v="151.6"/>
    <n v="86459"/>
    <n v="35.9"/>
    <x v="0"/>
  </r>
  <r>
    <n v="1639"/>
    <s v="Marvin Rollins"/>
    <x v="0"/>
    <n v="0.08"/>
    <n v="55.48"/>
    <n v="6.79"/>
    <x v="1"/>
    <x v="2"/>
    <x v="2"/>
    <x v="7"/>
    <s v="Small Box"/>
    <s v="Eaton Premium Continuous-Feed Paper, 25% Cotton, Letter Size, White, 1000 Shts/Box"/>
    <n v="0.37"/>
    <s v="United States"/>
    <s v="East"/>
    <x v="22"/>
    <s v="Stamford"/>
    <n v="6901"/>
    <x v="56"/>
    <d v="2015-02-28T00:00:00"/>
    <x v="618"/>
    <n v="4"/>
    <n v="214.14"/>
    <n v="89705"/>
    <n v="55.4"/>
    <x v="3"/>
  </r>
  <r>
    <n v="2114"/>
    <s v="Paige Mason"/>
    <x v="0"/>
    <n v="7.0000000000000007E-2"/>
    <n v="226.67"/>
    <n v="28.16"/>
    <x v="0"/>
    <x v="3"/>
    <x v="0"/>
    <x v="9"/>
    <s v="Jumbo Drum"/>
    <s v="Hon GuestStacker Chair"/>
    <n v="0.59"/>
    <s v="United States"/>
    <s v="South"/>
    <x v="21"/>
    <s v="Norfolk"/>
    <n v="23518"/>
    <x v="56"/>
    <d v="2015-02-27T00:00:00"/>
    <x v="619"/>
    <n v="1"/>
    <n v="255.83"/>
    <n v="88405"/>
    <n v="226.6"/>
    <x v="0"/>
  </r>
  <r>
    <n v="2114"/>
    <s v="Paige Mason"/>
    <x v="0"/>
    <n v="0.08"/>
    <n v="20.98"/>
    <n v="53.03"/>
    <x v="0"/>
    <x v="3"/>
    <x v="2"/>
    <x v="6"/>
    <s v="Jumbo Drum"/>
    <s v="Tennsco Lockers, Gray"/>
    <n v="0.78"/>
    <s v="United States"/>
    <s v="South"/>
    <x v="21"/>
    <s v="Norfolk"/>
    <n v="23518"/>
    <x v="56"/>
    <d v="2015-02-28T00:00:00"/>
    <x v="620"/>
    <n v="20"/>
    <n v="421.18"/>
    <n v="88405"/>
    <n v="20.900000000000002"/>
    <x v="0"/>
  </r>
  <r>
    <n v="2979"/>
    <s v="Lloyd Dolan"/>
    <x v="0"/>
    <n v="0.02"/>
    <n v="5.34"/>
    <n v="2.99"/>
    <x v="1"/>
    <x v="3"/>
    <x v="2"/>
    <x v="5"/>
    <s v="Small Box"/>
    <s v="Wilson Jones 14 Line Acrylic Coated Pressboard Data Binders"/>
    <n v="0.38"/>
    <s v="United States"/>
    <s v="Central"/>
    <x v="39"/>
    <s v="Dickinson"/>
    <n v="58601"/>
    <x v="56"/>
    <d v="2015-02-28T00:00:00"/>
    <x v="621"/>
    <n v="6"/>
    <n v="34.729999999999997"/>
    <n v="86545"/>
    <n v="5.32"/>
    <x v="1"/>
  </r>
  <r>
    <n v="2979"/>
    <s v="Lloyd Dolan"/>
    <x v="0"/>
    <n v="0.03"/>
    <n v="40.98"/>
    <n v="7.47"/>
    <x v="1"/>
    <x v="3"/>
    <x v="2"/>
    <x v="5"/>
    <s v="Small Box"/>
    <s v="Wilson Jones Ledger-Size, Piano-Hinge Binder, 2&quot;, Blue"/>
    <n v="0.37"/>
    <s v="United States"/>
    <s v="Central"/>
    <x v="39"/>
    <s v="Dickinson"/>
    <n v="58601"/>
    <x v="56"/>
    <d v="2015-02-27T00:00:00"/>
    <x v="622"/>
    <n v="6"/>
    <n v="247.53"/>
    <n v="86545"/>
    <n v="40.949999999999996"/>
    <x v="1"/>
  </r>
  <r>
    <n v="573"/>
    <s v="Vanessa Winstead"/>
    <x v="1"/>
    <n v="0.08"/>
    <n v="415.88"/>
    <n v="11.37"/>
    <x v="1"/>
    <x v="3"/>
    <x v="2"/>
    <x v="6"/>
    <s v="Small Box"/>
    <s v="Deluxe Rollaway Locking File with Drawer"/>
    <n v="0.56999999999999995"/>
    <s v="United States"/>
    <s v="Central"/>
    <x v="10"/>
    <s v="Pekin"/>
    <n v="61554"/>
    <x v="56"/>
    <d v="2015-02-27T00:00:00"/>
    <x v="623"/>
    <n v="1"/>
    <n v="405.57"/>
    <n v="86556"/>
    <n v="415.8"/>
    <x v="1"/>
  </r>
  <r>
    <n v="1665"/>
    <s v="Elsie Pridgen"/>
    <x v="1"/>
    <n v="0.1"/>
    <n v="3.6"/>
    <n v="2.2000000000000002"/>
    <x v="1"/>
    <x v="1"/>
    <x v="2"/>
    <x v="7"/>
    <s v="Wrap Bag"/>
    <s v="Telephone Message Books with Fax/Mobile Section, 4 1/4&quot; x 6&quot;"/>
    <n v="0.39"/>
    <s v="United States"/>
    <s v="West"/>
    <x v="8"/>
    <s v="Laguna Hills"/>
    <n v="92653"/>
    <x v="56"/>
    <d v="2015-02-27T00:00:00"/>
    <x v="624"/>
    <n v="2"/>
    <n v="6.97"/>
    <n v="90678"/>
    <n v="3.5"/>
    <x v="2"/>
  </r>
  <r>
    <n v="865"/>
    <s v="Dana Burgess"/>
    <x v="2"/>
    <n v="0.04"/>
    <n v="6.48"/>
    <n v="5.16"/>
    <x v="2"/>
    <x v="3"/>
    <x v="2"/>
    <x v="7"/>
    <s v="Small Box"/>
    <s v="Xerox 1985"/>
    <n v="0.37"/>
    <s v="United States"/>
    <s v="Central"/>
    <x v="2"/>
    <s v="East Chicago"/>
    <n v="46312"/>
    <x v="56"/>
    <d v="2015-03-02T00:00:00"/>
    <x v="625"/>
    <n v="12"/>
    <n v="86.79"/>
    <n v="90675"/>
    <n v="6.44"/>
    <x v="1"/>
  </r>
  <r>
    <n v="621"/>
    <s v="Heather Stern"/>
    <x v="4"/>
    <n v="0.1"/>
    <n v="6.88"/>
    <n v="2"/>
    <x v="1"/>
    <x v="2"/>
    <x v="2"/>
    <x v="7"/>
    <s v="Wrap Bag"/>
    <s v="Adams Phone Message Book, 200 Message Capacity, 8 1/16” x 11”"/>
    <n v="0.39"/>
    <s v="United States"/>
    <s v="East"/>
    <x v="22"/>
    <s v="Newington"/>
    <n v="6111"/>
    <x v="56"/>
    <d v="2015-02-27T00:00:00"/>
    <x v="626"/>
    <n v="5"/>
    <n v="31.46"/>
    <n v="91432"/>
    <n v="6.78"/>
    <x v="3"/>
  </r>
  <r>
    <n v="622"/>
    <s v="Hazel Khan"/>
    <x v="4"/>
    <n v="0.06"/>
    <n v="195.99"/>
    <n v="8.99"/>
    <x v="1"/>
    <x v="2"/>
    <x v="1"/>
    <x v="12"/>
    <s v="Small Box"/>
    <s v="T28 WORLD"/>
    <n v="0.6"/>
    <s v="United States"/>
    <s v="East"/>
    <x v="29"/>
    <s v="Auburn"/>
    <n v="4210"/>
    <x v="56"/>
    <d v="2015-02-28T00:00:00"/>
    <x v="627"/>
    <n v="6"/>
    <n v="948.97"/>
    <n v="91432"/>
    <n v="195.93"/>
    <x v="3"/>
  </r>
  <r>
    <n v="3063"/>
    <s v="Ann Steele"/>
    <x v="4"/>
    <n v="7.0000000000000007E-2"/>
    <n v="8.33"/>
    <n v="1.99"/>
    <x v="1"/>
    <x v="1"/>
    <x v="1"/>
    <x v="1"/>
    <s v="Small Pack"/>
    <s v="80 Minute Slim Jewel Case CD-R , 10/Pack - Staples"/>
    <n v="0.52"/>
    <s v="United States"/>
    <s v="West"/>
    <x v="4"/>
    <s v="Kirkland"/>
    <n v="98034"/>
    <x v="56"/>
    <d v="2015-02-28T00:00:00"/>
    <x v="628"/>
    <n v="6"/>
    <n v="50.28"/>
    <n v="88447"/>
    <n v="8.26"/>
    <x v="2"/>
  </r>
  <r>
    <n v="3063"/>
    <s v="Ann Steele"/>
    <x v="4"/>
    <n v="0.03"/>
    <n v="499.99"/>
    <n v="24.49"/>
    <x v="1"/>
    <x v="1"/>
    <x v="1"/>
    <x v="4"/>
    <s v="Large Box"/>
    <s v="Sharp AL-1530CS Digital Copier"/>
    <n v="0.36"/>
    <s v="United States"/>
    <s v="West"/>
    <x v="4"/>
    <s v="Kirkland"/>
    <n v="98034"/>
    <x v="56"/>
    <d v="2015-02-27T00:00:00"/>
    <x v="629"/>
    <n v="5"/>
    <n v="2570.4499999999998"/>
    <n v="88447"/>
    <n v="499.96000000000004"/>
    <x v="2"/>
  </r>
  <r>
    <n v="1916"/>
    <s v="Marcia Feldman"/>
    <x v="0"/>
    <n v="0.03"/>
    <n v="11.99"/>
    <n v="5.99"/>
    <x v="1"/>
    <x v="2"/>
    <x v="1"/>
    <x v="3"/>
    <s v="Medium Box"/>
    <s v="TI 30X Scientific Calculator"/>
    <n v="0.36"/>
    <s v="United States"/>
    <s v="South"/>
    <x v="1"/>
    <s v="Little Rock"/>
    <n v="72209"/>
    <x v="57"/>
    <d v="2015-02-28T00:00:00"/>
    <x v="630"/>
    <n v="7"/>
    <n v="83.72"/>
    <n v="85893"/>
    <n v="11.96"/>
    <x v="0"/>
  </r>
  <r>
    <n v="1005"/>
    <s v="Lloyd Dickson"/>
    <x v="1"/>
    <n v="0.02"/>
    <n v="40.99"/>
    <n v="17.48"/>
    <x v="1"/>
    <x v="0"/>
    <x v="2"/>
    <x v="7"/>
    <s v="Small Box"/>
    <s v="Xerox 1893"/>
    <n v="0.36"/>
    <s v="United States"/>
    <s v="Central"/>
    <x v="10"/>
    <s v="Buffalo Grove"/>
    <n v="60089"/>
    <x v="57"/>
    <d v="2015-02-28T00:00:00"/>
    <x v="631"/>
    <n v="23"/>
    <n v="950.43"/>
    <n v="90044"/>
    <n v="40.97"/>
    <x v="1"/>
  </r>
  <r>
    <n v="1044"/>
    <s v="Erin Ballard"/>
    <x v="1"/>
    <n v="0"/>
    <n v="6.68"/>
    <n v="5.66"/>
    <x v="1"/>
    <x v="2"/>
    <x v="2"/>
    <x v="7"/>
    <s v="Small Box"/>
    <s v="Xerox 1923"/>
    <n v="0.37"/>
    <s v="United States"/>
    <s v="West"/>
    <x v="8"/>
    <s v="Los Angeles"/>
    <n v="90004"/>
    <x v="57"/>
    <d v="2015-02-28T00:00:00"/>
    <x v="632"/>
    <n v="90"/>
    <n v="617.4"/>
    <n v="47813"/>
    <n v="6.68"/>
    <x v="2"/>
  </r>
  <r>
    <n v="1047"/>
    <s v="Gayle Pearson"/>
    <x v="1"/>
    <n v="0"/>
    <n v="6.68"/>
    <n v="5.66"/>
    <x v="1"/>
    <x v="2"/>
    <x v="2"/>
    <x v="7"/>
    <s v="Small Box"/>
    <s v="Xerox 1923"/>
    <n v="0.37"/>
    <s v="United States"/>
    <s v="East"/>
    <x v="35"/>
    <s v="Boston"/>
    <n v="2109"/>
    <x v="57"/>
    <d v="2015-02-28T00:00:00"/>
    <x v="633"/>
    <n v="23"/>
    <n v="157.78"/>
    <n v="89389"/>
    <n v="6.68"/>
    <x v="3"/>
  </r>
  <r>
    <n v="751"/>
    <s v="David Wrenn"/>
    <x v="2"/>
    <n v="0.06"/>
    <n v="130.97999999999999"/>
    <n v="54.74"/>
    <x v="0"/>
    <x v="3"/>
    <x v="0"/>
    <x v="10"/>
    <s v="Jumbo Box"/>
    <s v="O'Sullivan Elevations Bookcase, Cherry Finish"/>
    <n v="0.69"/>
    <s v="United States"/>
    <s v="South"/>
    <x v="32"/>
    <s v="Georgetown"/>
    <n v="40324"/>
    <x v="57"/>
    <d v="2015-03-06T00:00:00"/>
    <x v="634"/>
    <n v="3"/>
    <n v="411.64"/>
    <n v="91201"/>
    <n v="130.91999999999999"/>
    <x v="0"/>
  </r>
  <r>
    <n v="1754"/>
    <s v="Nelson Hong"/>
    <x v="2"/>
    <n v="0.04"/>
    <n v="8.5"/>
    <n v="1.99"/>
    <x v="1"/>
    <x v="1"/>
    <x v="1"/>
    <x v="1"/>
    <s v="Small Pack"/>
    <s v="Hewlett-Packard 4.7GB DVD+R Discs"/>
    <n v="0.49"/>
    <s v="United States"/>
    <s v="West"/>
    <x v="8"/>
    <s v="Torrance"/>
    <n v="90503"/>
    <x v="57"/>
    <d v="2015-02-28T00:00:00"/>
    <x v="635"/>
    <n v="14"/>
    <n v="118.57"/>
    <n v="90178"/>
    <n v="8.4600000000000009"/>
    <x v="2"/>
  </r>
  <r>
    <n v="1754"/>
    <s v="Nelson Hong"/>
    <x v="2"/>
    <n v="0.1"/>
    <n v="15.99"/>
    <n v="9.4"/>
    <x v="1"/>
    <x v="1"/>
    <x v="1"/>
    <x v="3"/>
    <s v="Small Box"/>
    <s v="AT&amp;T Black Trimline Phone, Model 210"/>
    <n v="0.49"/>
    <s v="United States"/>
    <s v="West"/>
    <x v="8"/>
    <s v="Torrance"/>
    <n v="90503"/>
    <x v="57"/>
    <d v="2015-02-27T00:00:00"/>
    <x v="636"/>
    <n v="5"/>
    <n v="79.47"/>
    <n v="90178"/>
    <n v="15.89"/>
    <x v="2"/>
  </r>
  <r>
    <n v="1754"/>
    <s v="Nelson Hong"/>
    <x v="2"/>
    <n v="0.09"/>
    <n v="95.99"/>
    <n v="8.99"/>
    <x v="1"/>
    <x v="1"/>
    <x v="1"/>
    <x v="12"/>
    <s v="Small Box"/>
    <s v="600 Series Flip"/>
    <n v="0.56999999999999995"/>
    <s v="United States"/>
    <s v="West"/>
    <x v="8"/>
    <s v="Torrance"/>
    <n v="90503"/>
    <x v="57"/>
    <d v="2015-03-03T00:00:00"/>
    <x v="637"/>
    <n v="8"/>
    <n v="627.28"/>
    <n v="90178"/>
    <n v="95.899999999999991"/>
    <x v="2"/>
  </r>
  <r>
    <n v="2466"/>
    <s v="Gilbert Godfrey"/>
    <x v="4"/>
    <n v="0.04"/>
    <n v="2.08"/>
    <n v="1.49"/>
    <x v="1"/>
    <x v="3"/>
    <x v="2"/>
    <x v="5"/>
    <s v="Small Box"/>
    <s v="Economy Binders"/>
    <n v="0.36"/>
    <s v="United States"/>
    <s v="Central"/>
    <x v="25"/>
    <s v="Sault Sainte Marie"/>
    <n v="49783"/>
    <x v="57"/>
    <d v="2015-02-28T00:00:00"/>
    <x v="638"/>
    <n v="7"/>
    <n v="14.77"/>
    <n v="88136"/>
    <n v="2.04"/>
    <x v="1"/>
  </r>
  <r>
    <n v="2466"/>
    <s v="Gilbert Godfrey"/>
    <x v="4"/>
    <n v="0.02"/>
    <n v="53.98"/>
    <n v="5.5"/>
    <x v="2"/>
    <x v="3"/>
    <x v="1"/>
    <x v="1"/>
    <s v="Small Box"/>
    <s v="Nu-Form 106-Key Ergonomic Keyboard w/ Touchpad"/>
    <n v="0.62"/>
    <s v="United States"/>
    <s v="Central"/>
    <x v="25"/>
    <s v="Sault Sainte Marie"/>
    <n v="49783"/>
    <x v="57"/>
    <d v="2015-02-28T00:00:00"/>
    <x v="639"/>
    <n v="8"/>
    <n v="438.33"/>
    <n v="88136"/>
    <n v="53.959999999999994"/>
    <x v="1"/>
  </r>
  <r>
    <n v="2466"/>
    <s v="Gilbert Godfrey"/>
    <x v="4"/>
    <n v="0.05"/>
    <n v="4.9800000000000004"/>
    <n v="5.0199999999999996"/>
    <x v="1"/>
    <x v="3"/>
    <x v="2"/>
    <x v="7"/>
    <s v="Small Box"/>
    <s v="Xerox 1989"/>
    <n v="0.38"/>
    <s v="United States"/>
    <s v="Central"/>
    <x v="25"/>
    <s v="Sault Sainte Marie"/>
    <n v="49783"/>
    <x v="57"/>
    <d v="2015-02-27T00:00:00"/>
    <x v="640"/>
    <n v="7"/>
    <n v="38.11"/>
    <n v="88136"/>
    <n v="4.9300000000000006"/>
    <x v="1"/>
  </r>
  <r>
    <n v="972"/>
    <s v="Gregory Holden"/>
    <x v="2"/>
    <n v="0.03"/>
    <n v="284.98"/>
    <n v="69.55"/>
    <x v="0"/>
    <x v="3"/>
    <x v="0"/>
    <x v="9"/>
    <s v="Jumbo Drum"/>
    <s v="Global Commerce™ Series High-Back Swivel/Tilt Chairs"/>
    <n v="0.6"/>
    <s v="United States"/>
    <s v="West"/>
    <x v="8"/>
    <s v="Riverside"/>
    <n v="92503"/>
    <x v="58"/>
    <d v="2015-03-05T00:00:00"/>
    <x v="641"/>
    <n v="2"/>
    <n v="619.38"/>
    <n v="87259"/>
    <n v="284.95000000000005"/>
    <x v="2"/>
  </r>
  <r>
    <n v="972"/>
    <s v="Gregory Holden"/>
    <x v="2"/>
    <n v="0"/>
    <n v="12.99"/>
    <n v="14.37"/>
    <x v="1"/>
    <x v="3"/>
    <x v="0"/>
    <x v="11"/>
    <s v="Large Box"/>
    <s v="Tensor &quot;Hersey Kiss&quot; Styled Floor Lamp"/>
    <n v="0.73"/>
    <s v="United States"/>
    <s v="West"/>
    <x v="8"/>
    <s v="Riverside"/>
    <n v="92503"/>
    <x v="58"/>
    <d v="2015-02-28T00:00:00"/>
    <x v="642"/>
    <n v="1"/>
    <n v="18.690000000000001"/>
    <n v="87259"/>
    <n v="12.99"/>
    <x v="2"/>
  </r>
  <r>
    <n v="2220"/>
    <s v="Jennifer Stanton"/>
    <x v="2"/>
    <n v="0.09"/>
    <n v="14.2"/>
    <n v="5.3"/>
    <x v="1"/>
    <x v="1"/>
    <x v="0"/>
    <x v="11"/>
    <s v="Wrap Bag"/>
    <s v="Coloredge Poster Frame"/>
    <n v="0.46"/>
    <s v="United States"/>
    <s v="South"/>
    <x v="12"/>
    <s v="Winter Garden"/>
    <n v="34787"/>
    <x v="58"/>
    <d v="2015-03-01T00:00:00"/>
    <x v="643"/>
    <n v="4"/>
    <n v="55.08"/>
    <n v="91036"/>
    <n v="14.11"/>
    <x v="0"/>
  </r>
  <r>
    <n v="3075"/>
    <s v="Gordon Brandt"/>
    <x v="2"/>
    <n v="0.06"/>
    <n v="19.23"/>
    <n v="6.15"/>
    <x v="1"/>
    <x v="3"/>
    <x v="0"/>
    <x v="11"/>
    <s v="Small Pack"/>
    <s v="Executive Impressions 13&quot; Clairmont Wall Clock"/>
    <n v="0.44"/>
    <s v="United States"/>
    <s v="West"/>
    <x v="8"/>
    <s v="Los Angeles"/>
    <n v="90061"/>
    <x v="58"/>
    <d v="2015-02-28T00:00:00"/>
    <x v="644"/>
    <n v="4"/>
    <n v="84.6"/>
    <n v="14756"/>
    <n v="19.170000000000002"/>
    <x v="2"/>
  </r>
  <r>
    <n v="3098"/>
    <s v="Lorraine Boykin"/>
    <x v="2"/>
    <n v="0.06"/>
    <n v="2.89"/>
    <n v="0.5"/>
    <x v="1"/>
    <x v="1"/>
    <x v="2"/>
    <x v="13"/>
    <s v="Small Box"/>
    <s v="Avery 498"/>
    <n v="0.38"/>
    <s v="United States"/>
    <s v="East"/>
    <x v="11"/>
    <s v="Shirley"/>
    <n v="11967"/>
    <x v="58"/>
    <d v="2015-02-28T00:00:00"/>
    <x v="645"/>
    <n v="5"/>
    <n v="13.93"/>
    <n v="89316"/>
    <n v="2.83"/>
    <x v="3"/>
  </r>
  <r>
    <n v="3355"/>
    <s v="Glenda Simon"/>
    <x v="2"/>
    <n v="0.1"/>
    <n v="120.98"/>
    <n v="9.07"/>
    <x v="1"/>
    <x v="3"/>
    <x v="2"/>
    <x v="5"/>
    <s v="Small Box"/>
    <s v="GBC VeloBinder Electric Binding Machine"/>
    <n v="0.35"/>
    <s v="United States"/>
    <s v="West"/>
    <x v="8"/>
    <s v="Camarillo"/>
    <n v="93010"/>
    <x v="58"/>
    <d v="2015-03-09T00:00:00"/>
    <x v="646"/>
    <n v="5"/>
    <n v="549.85"/>
    <n v="88587"/>
    <n v="120.88000000000001"/>
    <x v="2"/>
  </r>
  <r>
    <n v="3355"/>
    <s v="Glenda Simon"/>
    <x v="2"/>
    <n v="0.08"/>
    <n v="8.32"/>
    <n v="2.38"/>
    <x v="2"/>
    <x v="3"/>
    <x v="1"/>
    <x v="1"/>
    <s v="Small Pack"/>
    <s v="Imation 3.5 IBM Formatted Diskettes, 10/Box"/>
    <n v="0.74"/>
    <s v="United States"/>
    <s v="West"/>
    <x v="8"/>
    <s v="Camarillo"/>
    <n v="93010"/>
    <x v="58"/>
    <d v="2015-03-04T00:00:00"/>
    <x v="647"/>
    <n v="6"/>
    <n v="48.99"/>
    <n v="88587"/>
    <n v="8.24"/>
    <x v="2"/>
  </r>
  <r>
    <n v="3355"/>
    <s v="Glenda Simon"/>
    <x v="2"/>
    <n v="0.1"/>
    <n v="125.99"/>
    <n v="4.2"/>
    <x v="1"/>
    <x v="3"/>
    <x v="1"/>
    <x v="12"/>
    <s v="Small Box"/>
    <s v="V3682"/>
    <n v="0.59"/>
    <s v="United States"/>
    <s v="West"/>
    <x v="8"/>
    <s v="Camarillo"/>
    <n v="93010"/>
    <x v="58"/>
    <d v="2015-02-28T00:00:00"/>
    <x v="648"/>
    <n v="7"/>
    <n v="681.42"/>
    <n v="88587"/>
    <n v="125.89"/>
    <x v="2"/>
  </r>
  <r>
    <n v="2587"/>
    <s v="Eugene H Walsh"/>
    <x v="4"/>
    <n v="0.01"/>
    <n v="6.48"/>
    <n v="6.57"/>
    <x v="2"/>
    <x v="2"/>
    <x v="2"/>
    <x v="7"/>
    <s v="Small Box"/>
    <s v="Xerox 20"/>
    <n v="0.37"/>
    <s v="United States"/>
    <s v="Central"/>
    <x v="30"/>
    <s v="Manitowoc"/>
    <n v="54220"/>
    <x v="58"/>
    <d v="2015-02-28T00:00:00"/>
    <x v="649"/>
    <n v="18"/>
    <n v="127.83"/>
    <n v="91166"/>
    <n v="6.4700000000000006"/>
    <x v="1"/>
  </r>
  <r>
    <n v="2861"/>
    <s v="Dwight Robinson"/>
    <x v="4"/>
    <n v="0.05"/>
    <n v="20.99"/>
    <n v="4.8099999999999996"/>
    <x v="1"/>
    <x v="3"/>
    <x v="1"/>
    <x v="12"/>
    <s v="Medium Box"/>
    <s v="1726 Digital Answering Machine"/>
    <n v="0.57999999999999996"/>
    <s v="United States"/>
    <s v="Central"/>
    <x v="38"/>
    <s v="Hays"/>
    <n v="67601"/>
    <x v="58"/>
    <d v="2015-02-28T00:00:00"/>
    <x v="650"/>
    <n v="11"/>
    <n v="199.43"/>
    <n v="88280"/>
    <n v="20.939999999999998"/>
    <x v="1"/>
  </r>
  <r>
    <n v="2923"/>
    <s v="Lynne Griffith"/>
    <x v="4"/>
    <n v="0"/>
    <n v="6.37"/>
    <n v="5.19"/>
    <x v="1"/>
    <x v="1"/>
    <x v="2"/>
    <x v="5"/>
    <s v="Small Box"/>
    <s v="C-Line Peel &amp; Stick Add-On Filing Pockets, 8-3/4 x 5-1/8, 10/Pack"/>
    <n v="0.38"/>
    <s v="United States"/>
    <s v="East"/>
    <x v="36"/>
    <s v="Hagerstown"/>
    <n v="21740"/>
    <x v="58"/>
    <d v="2015-03-02T00:00:00"/>
    <x v="651"/>
    <n v="15"/>
    <n v="99.75"/>
    <n v="86592"/>
    <n v="6.37"/>
    <x v="3"/>
  </r>
  <r>
    <n v="3151"/>
    <s v="Glenda Hunter"/>
    <x v="4"/>
    <n v="0.04"/>
    <n v="17.239999999999998"/>
    <n v="3.26"/>
    <x v="1"/>
    <x v="2"/>
    <x v="2"/>
    <x v="16"/>
    <s v="Small Pack"/>
    <s v="Fiskars 8&quot; Scissors, 2/Pack"/>
    <n v="0.56000000000000005"/>
    <s v="United States"/>
    <s v="West"/>
    <x v="8"/>
    <s v="Twentynine Palms"/>
    <n v="92277"/>
    <x v="58"/>
    <d v="2015-02-28T00:00:00"/>
    <x v="652"/>
    <n v="7"/>
    <n v="119.6"/>
    <n v="88546"/>
    <n v="17.2"/>
    <x v="2"/>
  </r>
  <r>
    <n v="719"/>
    <s v="Stephen Lam"/>
    <x v="3"/>
    <n v="0"/>
    <n v="8.5"/>
    <n v="1.99"/>
    <x v="1"/>
    <x v="3"/>
    <x v="1"/>
    <x v="1"/>
    <s v="Small Pack"/>
    <s v="Hewlett-Packard 4.7GB DVD+R Discs"/>
    <n v="0.49"/>
    <s v="United States"/>
    <s v="West"/>
    <x v="26"/>
    <s v="Pahrump"/>
    <n v="89041"/>
    <x v="58"/>
    <d v="2015-03-02T00:00:00"/>
    <x v="653"/>
    <n v="14"/>
    <n v="122.25"/>
    <n v="89344"/>
    <n v="8.5"/>
    <x v="2"/>
  </r>
  <r>
    <n v="719"/>
    <s v="Stephen Lam"/>
    <x v="3"/>
    <n v="0.03"/>
    <n v="95.43"/>
    <n v="19.989999999999998"/>
    <x v="1"/>
    <x v="3"/>
    <x v="2"/>
    <x v="6"/>
    <s v="Small Box"/>
    <s v="Fellowes Stor/Drawer® Steel Plus™ Storage Drawers"/>
    <n v="0.79"/>
    <s v="United States"/>
    <s v="West"/>
    <x v="26"/>
    <s v="Pahrump"/>
    <n v="89041"/>
    <x v="58"/>
    <d v="2015-03-02T00:00:00"/>
    <x v="654"/>
    <n v="2"/>
    <n v="206.09"/>
    <n v="89344"/>
    <n v="95.4"/>
    <x v="2"/>
  </r>
  <r>
    <n v="1482"/>
    <s v="Michael Tanner"/>
    <x v="3"/>
    <n v="0.05"/>
    <n v="9.65"/>
    <n v="6.22"/>
    <x v="1"/>
    <x v="3"/>
    <x v="0"/>
    <x v="11"/>
    <s v="Small Box"/>
    <s v="Eldon Expressions™ Desk Accessory, Wood Pencil Holder, Oak"/>
    <n v="0.55000000000000004"/>
    <s v="United States"/>
    <s v="Central"/>
    <x v="25"/>
    <s v="Bay City"/>
    <n v="48708"/>
    <x v="58"/>
    <d v="2015-02-28T00:00:00"/>
    <x v="655"/>
    <n v="15"/>
    <n v="151.34"/>
    <n v="91363"/>
    <n v="9.6"/>
    <x v="1"/>
  </r>
  <r>
    <n v="2908"/>
    <s v="Robyn Lyon"/>
    <x v="3"/>
    <n v="0.05"/>
    <n v="34.979999999999997"/>
    <n v="7.53"/>
    <x v="2"/>
    <x v="2"/>
    <x v="1"/>
    <x v="1"/>
    <s v="Small Box"/>
    <s v="Fellowes EZ Multi-Media Keyboard"/>
    <n v="0.76"/>
    <s v="United States"/>
    <s v="East"/>
    <x v="27"/>
    <s v="Garfield Heights"/>
    <n v="44125"/>
    <x v="58"/>
    <d v="2015-03-03T00:00:00"/>
    <x v="656"/>
    <n v="16"/>
    <n v="581.08000000000004"/>
    <n v="88157"/>
    <n v="34.93"/>
    <x v="3"/>
  </r>
  <r>
    <n v="2908"/>
    <s v="Robyn Lyon"/>
    <x v="3"/>
    <n v="0"/>
    <n v="3.14"/>
    <n v="1.92"/>
    <x v="1"/>
    <x v="2"/>
    <x v="2"/>
    <x v="16"/>
    <s v="Wrap Bag"/>
    <s v="Serrated Blade or Curved Handle Hand Letter Openers"/>
    <n v="0.84"/>
    <s v="United States"/>
    <s v="East"/>
    <x v="27"/>
    <s v="Garfield Heights"/>
    <n v="44125"/>
    <x v="58"/>
    <d v="2015-03-02T00:00:00"/>
    <x v="657"/>
    <n v="8"/>
    <n v="27.53"/>
    <n v="88157"/>
    <n v="3.14"/>
    <x v="3"/>
  </r>
  <r>
    <n v="2931"/>
    <s v="Faye Hanna"/>
    <x v="3"/>
    <n v="0.1"/>
    <n v="11.55"/>
    <n v="2.36"/>
    <x v="1"/>
    <x v="0"/>
    <x v="2"/>
    <x v="2"/>
    <s v="Wrap Bag"/>
    <s v="Newell 309"/>
    <n v="0.55000000000000004"/>
    <s v="United States"/>
    <s v="West"/>
    <x v="8"/>
    <s v="El Dorado Hills"/>
    <n v="95630"/>
    <x v="58"/>
    <d v="2015-02-28T00:00:00"/>
    <x v="658"/>
    <n v="12"/>
    <n v="135.77000000000001"/>
    <n v="87619"/>
    <n v="11.450000000000001"/>
    <x v="2"/>
  </r>
  <r>
    <n v="946"/>
    <s v="Denise Parks"/>
    <x v="0"/>
    <n v="0.09"/>
    <n v="90.98"/>
    <n v="56.2"/>
    <x v="2"/>
    <x v="2"/>
    <x v="0"/>
    <x v="11"/>
    <s v="Medium Box"/>
    <s v="Eldon ClusterMat Chair Mat with Cordless Antistatic Protection"/>
    <n v="0.74"/>
    <s v="United States"/>
    <s v="East"/>
    <x v="29"/>
    <s v="Auburn"/>
    <n v="4210"/>
    <x v="59"/>
    <d v="2015-03-02T00:00:00"/>
    <x v="659"/>
    <n v="20"/>
    <n v="1782.44"/>
    <n v="86566"/>
    <n v="90.89"/>
    <x v="3"/>
  </r>
  <r>
    <n v="1014"/>
    <s v="Theresa Winters"/>
    <x v="0"/>
    <n v="0.09"/>
    <n v="28.48"/>
    <n v="1.99"/>
    <x v="1"/>
    <x v="2"/>
    <x v="1"/>
    <x v="1"/>
    <s v="Small Pack"/>
    <s v="Memorex 4.7GB DVD+RW, 3/Pack"/>
    <n v="0.4"/>
    <s v="United States"/>
    <s v="South"/>
    <x v="1"/>
    <s v="Bryant"/>
    <n v="72022"/>
    <x v="59"/>
    <d v="2015-03-02T00:00:00"/>
    <x v="660"/>
    <n v="6"/>
    <n v="160.16999999999999"/>
    <n v="88387"/>
    <n v="28.39"/>
    <x v="0"/>
  </r>
  <r>
    <n v="1014"/>
    <s v="Theresa Winters"/>
    <x v="0"/>
    <n v="0"/>
    <n v="2.08"/>
    <n v="5.33"/>
    <x v="1"/>
    <x v="2"/>
    <x v="0"/>
    <x v="11"/>
    <s v="Small Box"/>
    <s v="Eldon® Wave Desk Accessories"/>
    <n v="0.43"/>
    <s v="United States"/>
    <s v="South"/>
    <x v="1"/>
    <s v="Bryant"/>
    <n v="72022"/>
    <x v="59"/>
    <d v="2015-03-03T00:00:00"/>
    <x v="661"/>
    <n v="3"/>
    <n v="7.47"/>
    <n v="88387"/>
    <n v="2.08"/>
    <x v="0"/>
  </r>
  <r>
    <n v="1014"/>
    <s v="Theresa Winters"/>
    <x v="0"/>
    <n v="0.06"/>
    <n v="45.99"/>
    <n v="4.99"/>
    <x v="2"/>
    <x v="2"/>
    <x v="1"/>
    <x v="12"/>
    <s v="Small Box"/>
    <s v="KF 788"/>
    <n v="0.56000000000000005"/>
    <s v="United States"/>
    <s v="South"/>
    <x v="1"/>
    <s v="Bryant"/>
    <n v="72022"/>
    <x v="59"/>
    <d v="2015-03-02T00:00:00"/>
    <x v="662"/>
    <n v="10"/>
    <n v="370.81"/>
    <n v="88387"/>
    <n v="45.93"/>
    <x v="0"/>
  </r>
  <r>
    <n v="1279"/>
    <s v="Josephine Rao"/>
    <x v="0"/>
    <n v="7.0000000000000007E-2"/>
    <n v="40.98"/>
    <n v="7.47"/>
    <x v="1"/>
    <x v="3"/>
    <x v="2"/>
    <x v="5"/>
    <s v="Small Box"/>
    <s v="Wilson Jones Ledger-Size, Piano-Hinge Binder, 2&quot;, Blue"/>
    <n v="0.37"/>
    <s v="United States"/>
    <s v="Central"/>
    <x v="2"/>
    <s v="Hammond"/>
    <n v="46324"/>
    <x v="59"/>
    <d v="2015-03-02T00:00:00"/>
    <x v="663"/>
    <n v="2"/>
    <n v="81.900000000000006"/>
    <n v="90114"/>
    <n v="40.909999999999997"/>
    <x v="1"/>
  </r>
  <r>
    <n v="1280"/>
    <s v="Harold Albright"/>
    <x v="0"/>
    <n v="7.0000000000000007E-2"/>
    <n v="40.98"/>
    <n v="7.47"/>
    <x v="1"/>
    <x v="3"/>
    <x v="2"/>
    <x v="5"/>
    <s v="Small Box"/>
    <s v="Wilson Jones Ledger-Size, Piano-Hinge Binder, 2&quot;, Blue"/>
    <n v="0.37"/>
    <s v="United States"/>
    <s v="West"/>
    <x v="4"/>
    <s v="Seattle"/>
    <n v="98119"/>
    <x v="59"/>
    <d v="2015-03-02T00:00:00"/>
    <x v="663"/>
    <n v="8"/>
    <n v="327.61"/>
    <n v="19042"/>
    <n v="40.909999999999997"/>
    <x v="2"/>
  </r>
  <r>
    <n v="2718"/>
    <s v="Caroline Stone"/>
    <x v="0"/>
    <n v="0.1"/>
    <n v="6.74"/>
    <n v="1.72"/>
    <x v="1"/>
    <x v="1"/>
    <x v="2"/>
    <x v="7"/>
    <s v="Wrap Bag"/>
    <s v="Memo Book, 100 Message Capacity, 5 3/8” x 11”"/>
    <n v="0.35"/>
    <s v="United States"/>
    <s v="Central"/>
    <x v="10"/>
    <s v="Lansing"/>
    <n v="60438"/>
    <x v="59"/>
    <d v="2015-03-03T00:00:00"/>
    <x v="664"/>
    <n v="15"/>
    <n v="98.17"/>
    <n v="89394"/>
    <n v="6.6400000000000006"/>
    <x v="1"/>
  </r>
  <r>
    <n v="1561"/>
    <s v="Edwin Coley"/>
    <x v="1"/>
    <n v="0.02"/>
    <n v="11.34"/>
    <n v="11.25"/>
    <x v="1"/>
    <x v="3"/>
    <x v="2"/>
    <x v="7"/>
    <s v="Small Box"/>
    <s v="Staples 1 Part Blank Computer Paper"/>
    <n v="0.36"/>
    <s v="United States"/>
    <s v="Central"/>
    <x v="18"/>
    <s v="Mansfield"/>
    <n v="76063"/>
    <x v="59"/>
    <d v="2015-03-02T00:00:00"/>
    <x v="665"/>
    <n v="9"/>
    <n v="105.75"/>
    <n v="88093"/>
    <n v="11.32"/>
    <x v="1"/>
  </r>
  <r>
    <n v="1764"/>
    <s v="Michele Bradshaw"/>
    <x v="1"/>
    <n v="0.06"/>
    <n v="19.98"/>
    <n v="10.49"/>
    <x v="1"/>
    <x v="1"/>
    <x v="0"/>
    <x v="11"/>
    <s v="Small Box"/>
    <s v="12-1/2 Diameter Round Wall Clock"/>
    <n v="0.49"/>
    <s v="United States"/>
    <s v="South"/>
    <x v="12"/>
    <s v="Dunedin"/>
    <n v="34698"/>
    <x v="59"/>
    <d v="2015-03-03T00:00:00"/>
    <x v="666"/>
    <n v="5"/>
    <n v="103.37"/>
    <n v="89776"/>
    <n v="19.920000000000002"/>
    <x v="0"/>
  </r>
  <r>
    <n v="1764"/>
    <s v="Michele Bradshaw"/>
    <x v="1"/>
    <n v="0.08"/>
    <n v="1.76"/>
    <n v="4.8600000000000003"/>
    <x v="1"/>
    <x v="1"/>
    <x v="0"/>
    <x v="11"/>
    <s v="Small Box"/>
    <s v="Regeneration Desk Collection"/>
    <n v="0.41"/>
    <s v="United States"/>
    <s v="South"/>
    <x v="12"/>
    <s v="Dunedin"/>
    <n v="34698"/>
    <x v="59"/>
    <d v="2015-03-02T00:00:00"/>
    <x v="667"/>
    <n v="23"/>
    <n v="40.22"/>
    <n v="89776"/>
    <n v="1.68"/>
    <x v="0"/>
  </r>
  <r>
    <n v="1917"/>
    <s v="Tracy Buckley"/>
    <x v="1"/>
    <n v="0.08"/>
    <n v="22.23"/>
    <n v="3.63"/>
    <x v="1"/>
    <x v="2"/>
    <x v="0"/>
    <x v="11"/>
    <s v="Small Pack"/>
    <s v="Executive Impressions 14&quot; Contract Wall Clock"/>
    <n v="0.52"/>
    <s v="United States"/>
    <s v="South"/>
    <x v="1"/>
    <s v="North Little Rock"/>
    <n v="72113"/>
    <x v="59"/>
    <d v="2015-03-03T00:00:00"/>
    <x v="668"/>
    <n v="10"/>
    <n v="210.33"/>
    <n v="85897"/>
    <n v="22.150000000000002"/>
    <x v="0"/>
  </r>
  <r>
    <n v="2437"/>
    <s v="Judith Shepherd"/>
    <x v="2"/>
    <n v="0.09"/>
    <n v="90.97"/>
    <n v="14"/>
    <x v="0"/>
    <x v="2"/>
    <x v="1"/>
    <x v="3"/>
    <s v="Jumbo Drum"/>
    <s v="Lexmark Z54se Color Inkjet Printer"/>
    <n v="0.36"/>
    <s v="United States"/>
    <s v="Central"/>
    <x v="30"/>
    <s v="Muskego"/>
    <n v="53150"/>
    <x v="59"/>
    <d v="2015-03-03T00:00:00"/>
    <x v="669"/>
    <n v="3"/>
    <n v="260"/>
    <n v="90301"/>
    <n v="90.88"/>
    <x v="1"/>
  </r>
  <r>
    <n v="2454"/>
    <s v="Donna Braun"/>
    <x v="4"/>
    <n v="0.06"/>
    <n v="3499.99"/>
    <n v="24.49"/>
    <x v="2"/>
    <x v="3"/>
    <x v="1"/>
    <x v="4"/>
    <s v="Large Box"/>
    <s v="Canon imageCLASS 2200 Advanced Copier"/>
    <n v="0.37"/>
    <s v="United States"/>
    <s v="South"/>
    <x v="16"/>
    <s v="Hoover"/>
    <n v="35244"/>
    <x v="59"/>
    <d v="2015-03-04T00:00:00"/>
    <x v="670"/>
    <n v="1"/>
    <n v="3550.28"/>
    <n v="89219"/>
    <n v="3499.93"/>
    <x v="0"/>
  </r>
  <r>
    <n v="1882"/>
    <s v="Anita Kent"/>
    <x v="3"/>
    <n v="0.09"/>
    <n v="5.78"/>
    <n v="5.67"/>
    <x v="1"/>
    <x v="2"/>
    <x v="2"/>
    <x v="7"/>
    <s v="Small Box"/>
    <s v="Xerox 1978"/>
    <n v="0.36"/>
    <s v="United States"/>
    <s v="East"/>
    <x v="33"/>
    <s v="Linden"/>
    <n v="7036"/>
    <x v="59"/>
    <d v="2015-03-03T00:00:00"/>
    <x v="671"/>
    <n v="1"/>
    <n v="11.35"/>
    <n v="87378"/>
    <n v="5.69"/>
    <x v="3"/>
  </r>
  <r>
    <n v="1885"/>
    <s v="Jacob Hirsch"/>
    <x v="3"/>
    <n v="0.05"/>
    <n v="535.64"/>
    <n v="14.7"/>
    <x v="0"/>
    <x v="2"/>
    <x v="1"/>
    <x v="3"/>
    <s v="Jumbo Drum"/>
    <s v="Epson LQ-870 Dot Matrix Printer"/>
    <n v="0.59"/>
    <s v="United States"/>
    <s v="East"/>
    <x v="40"/>
    <s v="Barrington"/>
    <n v="2806"/>
    <x v="59"/>
    <d v="2015-03-03T00:00:00"/>
    <x v="672"/>
    <n v="15"/>
    <n v="7029.1"/>
    <n v="87378"/>
    <n v="535.59"/>
    <x v="3"/>
  </r>
  <r>
    <n v="3187"/>
    <s v="Sidney Gilliam"/>
    <x v="1"/>
    <n v="0.08"/>
    <n v="170.98"/>
    <n v="35.89"/>
    <x v="0"/>
    <x v="0"/>
    <x v="0"/>
    <x v="10"/>
    <s v="Jumbo Box"/>
    <s v="Rush Hierlooms Collection 1&quot; Thick Stackable Bookcases"/>
    <n v="0.66"/>
    <s v="United States"/>
    <s v="South"/>
    <x v="12"/>
    <s v="Riverview"/>
    <n v="33569"/>
    <x v="60"/>
    <d v="2015-03-04T00:00:00"/>
    <x v="673"/>
    <n v="1"/>
    <n v="199.48"/>
    <n v="89025"/>
    <n v="170.89999999999998"/>
    <x v="0"/>
  </r>
  <r>
    <n v="64"/>
    <s v="Lynn Morrow"/>
    <x v="3"/>
    <n v="0"/>
    <n v="3.69"/>
    <n v="0.5"/>
    <x v="1"/>
    <x v="0"/>
    <x v="2"/>
    <x v="13"/>
    <s v="Small Box"/>
    <s v="Avery 501"/>
    <n v="0.38"/>
    <s v="United States"/>
    <s v="South"/>
    <x v="21"/>
    <s v="Salem"/>
    <n v="24153"/>
    <x v="60"/>
    <d v="2015-03-04T00:00:00"/>
    <x v="674"/>
    <n v="1"/>
    <n v="4"/>
    <n v="87406"/>
    <n v="3.69"/>
    <x v="0"/>
  </r>
  <r>
    <n v="64"/>
    <s v="Lynn Morrow"/>
    <x v="3"/>
    <n v="0.02"/>
    <n v="175.99"/>
    <n v="4.99"/>
    <x v="2"/>
    <x v="0"/>
    <x v="1"/>
    <x v="12"/>
    <s v="Small Box"/>
    <s v="5165"/>
    <n v="0.59"/>
    <s v="United States"/>
    <s v="South"/>
    <x v="21"/>
    <s v="Salem"/>
    <n v="24153"/>
    <x v="60"/>
    <d v="2015-03-02T00:00:00"/>
    <x v="675"/>
    <n v="4"/>
    <n v="589.79999999999995"/>
    <n v="87406"/>
    <n v="175.97"/>
    <x v="0"/>
  </r>
  <r>
    <n v="2877"/>
    <s v="Shannon Aldridge"/>
    <x v="3"/>
    <n v="0"/>
    <n v="8.33"/>
    <n v="1.99"/>
    <x v="2"/>
    <x v="1"/>
    <x v="1"/>
    <x v="1"/>
    <s v="Small Pack"/>
    <s v="80 Minute Slim Jewel Case CD-R , 10/Pack - Staples"/>
    <n v="0.52"/>
    <s v="United States"/>
    <s v="East"/>
    <x v="27"/>
    <s v="North Olmsted"/>
    <n v="44070"/>
    <x v="60"/>
    <d v="2015-03-04T00:00:00"/>
    <x v="676"/>
    <n v="12"/>
    <n v="107.51"/>
    <n v="91492"/>
    <n v="8.33"/>
    <x v="3"/>
  </r>
  <r>
    <n v="2878"/>
    <s v="Susan Carroll Berman"/>
    <x v="3"/>
    <n v="0"/>
    <n v="8.33"/>
    <n v="1.99"/>
    <x v="2"/>
    <x v="1"/>
    <x v="1"/>
    <x v="1"/>
    <s v="Small Pack"/>
    <s v="80 Minute Slim Jewel Case CD-R , 10/Pack - Staples"/>
    <n v="0.52"/>
    <s v="United States"/>
    <s v="West"/>
    <x v="4"/>
    <s v="Seattle"/>
    <n v="98107"/>
    <x v="60"/>
    <d v="2015-03-04T00:00:00"/>
    <x v="677"/>
    <n v="47"/>
    <n v="421.08"/>
    <n v="54369"/>
    <n v="8.33"/>
    <x v="2"/>
  </r>
  <r>
    <n v="3067"/>
    <s v="Carole Miller"/>
    <x v="3"/>
    <n v="0.06"/>
    <n v="355.98"/>
    <n v="58.92"/>
    <x v="0"/>
    <x v="1"/>
    <x v="0"/>
    <x v="9"/>
    <s v="Jumbo Drum"/>
    <s v="Hon 4700 Series Mobuis™ Mid-Back Task Chairs with Adjustable Arms"/>
    <n v="0.64"/>
    <s v="United States"/>
    <s v="East"/>
    <x v="27"/>
    <s v="Austintown"/>
    <n v="44515"/>
    <x v="60"/>
    <d v="2015-03-03T00:00:00"/>
    <x v="678"/>
    <n v="14"/>
    <n v="5086.08"/>
    <n v="91376"/>
    <n v="355.92"/>
    <x v="3"/>
  </r>
  <r>
    <n v="1686"/>
    <s v="Lynn O'Donnell"/>
    <x v="2"/>
    <n v="0.08"/>
    <n v="2.08"/>
    <n v="5.33"/>
    <x v="1"/>
    <x v="3"/>
    <x v="0"/>
    <x v="11"/>
    <s v="Small Box"/>
    <s v="Eldon® Wave Desk Accessories"/>
    <n v="0.43"/>
    <s v="United States"/>
    <s v="Central"/>
    <x v="10"/>
    <s v="Elgin"/>
    <n v="60123"/>
    <x v="61"/>
    <d v="2015-03-10T00:00:00"/>
    <x v="679"/>
    <n v="9"/>
    <n v="19.670000000000002"/>
    <n v="86973"/>
    <n v="2"/>
    <x v="1"/>
  </r>
  <r>
    <n v="428"/>
    <s v="Ernest Barber"/>
    <x v="3"/>
    <n v="0.05"/>
    <n v="10.98"/>
    <n v="4.8"/>
    <x v="1"/>
    <x v="3"/>
    <x v="2"/>
    <x v="15"/>
    <s v="Small Box"/>
    <s v="Manila Recycled Extra-Heavyweight Clasp Envelopes, 6&quot; x 9&quot;"/>
    <n v="0.36"/>
    <s v="United States"/>
    <s v="West"/>
    <x v="26"/>
    <s v="Carson City"/>
    <n v="89701"/>
    <x v="61"/>
    <d v="2015-03-05T00:00:00"/>
    <x v="680"/>
    <n v="22"/>
    <n v="243.11"/>
    <n v="88480"/>
    <n v="10.93"/>
    <x v="2"/>
  </r>
  <r>
    <n v="568"/>
    <s v="Peter McConnell"/>
    <x v="0"/>
    <n v="0.02"/>
    <n v="280.98"/>
    <n v="57"/>
    <x v="0"/>
    <x v="1"/>
    <x v="0"/>
    <x v="9"/>
    <s v="Jumbo Drum"/>
    <s v="Hon 2090 “Pillow Soft” Series Mid Back Swivel/Tilt Chairs"/>
    <n v="0.78"/>
    <s v="United States"/>
    <s v="South"/>
    <x v="0"/>
    <s v="Columbus"/>
    <n v="39701"/>
    <x v="62"/>
    <d v="2015-03-05T00:00:00"/>
    <x v="681"/>
    <n v="4"/>
    <n v="1128.74"/>
    <n v="88879"/>
    <n v="280.96000000000004"/>
    <x v="0"/>
  </r>
  <r>
    <n v="3133"/>
    <s v="Kristine Singleton"/>
    <x v="0"/>
    <n v="0.08"/>
    <n v="5.4"/>
    <n v="7.78"/>
    <x v="1"/>
    <x v="3"/>
    <x v="2"/>
    <x v="5"/>
    <s v="Small Box"/>
    <s v="3M Organizer Strips"/>
    <n v="0.37"/>
    <s v="United States"/>
    <s v="Central"/>
    <x v="10"/>
    <s v="Naperville"/>
    <n v="60540"/>
    <x v="62"/>
    <d v="2015-03-04T00:00:00"/>
    <x v="682"/>
    <n v="4"/>
    <n v="25.35"/>
    <n v="86792"/>
    <n v="5.32"/>
    <x v="1"/>
  </r>
  <r>
    <n v="3133"/>
    <s v="Kristine Singleton"/>
    <x v="0"/>
    <n v="0.09"/>
    <n v="8.4600000000000009"/>
    <n v="8.99"/>
    <x v="2"/>
    <x v="3"/>
    <x v="1"/>
    <x v="1"/>
    <s v="Small Pack"/>
    <s v="Imation 3.5 IBM Diskettes, 10/Box"/>
    <n v="0.79"/>
    <s v="United States"/>
    <s v="Central"/>
    <x v="10"/>
    <s v="Naperville"/>
    <n v="60540"/>
    <x v="62"/>
    <d v="2015-03-07T00:00:00"/>
    <x v="683"/>
    <n v="5"/>
    <n v="45.03"/>
    <n v="86792"/>
    <n v="8.370000000000001"/>
    <x v="1"/>
  </r>
  <r>
    <n v="3133"/>
    <s v="Kristine Singleton"/>
    <x v="0"/>
    <n v="0.21"/>
    <n v="14.98"/>
    <n v="8.99"/>
    <x v="1"/>
    <x v="3"/>
    <x v="0"/>
    <x v="11"/>
    <s v="Small Pack"/>
    <s v="GE 4 Foot Flourescent Tube, 40 Watt"/>
    <n v="0.39"/>
    <s v="United States"/>
    <s v="Central"/>
    <x v="10"/>
    <s v="Naperville"/>
    <n v="60540"/>
    <x v="62"/>
    <d v="2015-03-05T00:00:00"/>
    <x v="684"/>
    <n v="10"/>
    <n v="153.87"/>
    <n v="86792"/>
    <n v="14.77"/>
    <x v="1"/>
  </r>
  <r>
    <n v="3133"/>
    <s v="Kristine Singleton"/>
    <x v="0"/>
    <n v="0.04"/>
    <n v="155.99"/>
    <n v="8.08"/>
    <x v="1"/>
    <x v="3"/>
    <x v="1"/>
    <x v="12"/>
    <s v="Small Box"/>
    <s v="300 Series Non-Flip"/>
    <n v="0.6"/>
    <s v="United States"/>
    <s v="Central"/>
    <x v="10"/>
    <s v="Naperville"/>
    <n v="60540"/>
    <x v="62"/>
    <d v="2015-03-05T00:00:00"/>
    <x v="685"/>
    <n v="22"/>
    <n v="2800.33"/>
    <n v="86792"/>
    <n v="155.95000000000002"/>
    <x v="1"/>
  </r>
  <r>
    <n v="1005"/>
    <s v="Lloyd Dickson"/>
    <x v="2"/>
    <n v="0.06"/>
    <n v="10.14"/>
    <n v="2.27"/>
    <x v="1"/>
    <x v="0"/>
    <x v="2"/>
    <x v="7"/>
    <s v="Wrap Bag"/>
    <s v="Staples Wirebound Steno Books, 6&quot; x 9&quot;, 12/Pack"/>
    <n v="0.36"/>
    <s v="United States"/>
    <s v="Central"/>
    <x v="10"/>
    <s v="Buffalo Grove"/>
    <n v="60089"/>
    <x v="62"/>
    <d v="2015-03-04T00:00:00"/>
    <x v="686"/>
    <n v="1"/>
    <n v="12.18"/>
    <n v="90043"/>
    <n v="10.08"/>
    <x v="1"/>
  </r>
  <r>
    <n v="2358"/>
    <s v="Danielle Baird"/>
    <x v="2"/>
    <n v="0.1"/>
    <n v="205.99"/>
    <n v="8.99"/>
    <x v="1"/>
    <x v="3"/>
    <x v="1"/>
    <x v="12"/>
    <s v="Small Box"/>
    <s v="TimeportP7382"/>
    <n v="0.56000000000000005"/>
    <s v="United States"/>
    <s v="South"/>
    <x v="12"/>
    <s v="Fort Lauderdale"/>
    <n v="33311"/>
    <x v="62"/>
    <d v="2015-03-08T00:00:00"/>
    <x v="687"/>
    <n v="2"/>
    <n v="324.62"/>
    <n v="88267"/>
    <n v="205.89000000000001"/>
    <x v="0"/>
  </r>
  <r>
    <n v="91"/>
    <s v="Wallace Werner"/>
    <x v="4"/>
    <n v="0.06"/>
    <n v="175.99"/>
    <n v="8.99"/>
    <x v="1"/>
    <x v="3"/>
    <x v="1"/>
    <x v="12"/>
    <s v="Small Box"/>
    <s v="2180"/>
    <n v="0.56999999999999995"/>
    <s v="United States"/>
    <s v="West"/>
    <x v="8"/>
    <s v="Vallejo"/>
    <n v="94591"/>
    <x v="62"/>
    <d v="2015-03-06T00:00:00"/>
    <x v="688"/>
    <n v="23"/>
    <n v="3363.53"/>
    <n v="87177"/>
    <n v="175.93"/>
    <x v="2"/>
  </r>
  <r>
    <n v="679"/>
    <s v="Katie Dougherty"/>
    <x v="4"/>
    <n v="0.01"/>
    <n v="3.95"/>
    <n v="5.13"/>
    <x v="1"/>
    <x v="3"/>
    <x v="2"/>
    <x v="8"/>
    <s v="Small Box"/>
    <s v="Hoover Replacement Belts For Soft Guard™ &amp; Commercial Ltweight Upright Vacs, 2/Pk"/>
    <n v="0.59"/>
    <s v="United States"/>
    <s v="West"/>
    <x v="4"/>
    <s v="Spanaway"/>
    <n v="98387"/>
    <x v="62"/>
    <d v="2015-03-05T00:00:00"/>
    <x v="689"/>
    <n v="2"/>
    <n v="10.11"/>
    <n v="88890"/>
    <n v="3.9400000000000004"/>
    <x v="2"/>
  </r>
  <r>
    <n v="679"/>
    <s v="Katie Dougherty"/>
    <x v="4"/>
    <n v="0.02"/>
    <n v="367.99"/>
    <n v="19.989999999999998"/>
    <x v="1"/>
    <x v="3"/>
    <x v="2"/>
    <x v="5"/>
    <s v="Small Box"/>
    <s v="Ibico Ibimaster 300 Manual Binding System"/>
    <n v="0.4"/>
    <s v="United States"/>
    <s v="West"/>
    <x v="4"/>
    <s v="Spanaway"/>
    <n v="98387"/>
    <x v="62"/>
    <d v="2015-03-05T00:00:00"/>
    <x v="690"/>
    <n v="17"/>
    <n v="6621.17"/>
    <n v="88890"/>
    <n v="367.97"/>
    <x v="2"/>
  </r>
  <r>
    <n v="680"/>
    <s v="Laurence Poe"/>
    <x v="4"/>
    <n v="0.04"/>
    <n v="95.99"/>
    <n v="4.9000000000000004"/>
    <x v="1"/>
    <x v="3"/>
    <x v="1"/>
    <x v="12"/>
    <s v="Small Box"/>
    <s v="T60"/>
    <n v="0.56000000000000005"/>
    <s v="United States"/>
    <s v="West"/>
    <x v="4"/>
    <s v="Spokane"/>
    <n v="99207"/>
    <x v="62"/>
    <d v="2015-03-06T00:00:00"/>
    <x v="691"/>
    <n v="3"/>
    <n v="253.78"/>
    <n v="88890"/>
    <n v="95.949999999999989"/>
    <x v="2"/>
  </r>
  <r>
    <n v="2696"/>
    <s v="Sally Dunn"/>
    <x v="0"/>
    <n v="0.05"/>
    <n v="107.53"/>
    <n v="5.81"/>
    <x v="1"/>
    <x v="2"/>
    <x v="0"/>
    <x v="11"/>
    <s v="Medium Box"/>
    <s v="Tenex Contemporary Contur Chairmats for Low and Medium Pile Carpet, Computer, 39&quot; x 49&quot;"/>
    <n v="0.65"/>
    <s v="United States"/>
    <s v="South"/>
    <x v="16"/>
    <s v="Tuscaloosa"/>
    <n v="35401"/>
    <x v="63"/>
    <d v="2015-03-06T00:00:00"/>
    <x v="692"/>
    <n v="6"/>
    <n v="612.91999999999996"/>
    <n v="87676"/>
    <n v="107.48"/>
    <x v="0"/>
  </r>
  <r>
    <n v="2376"/>
    <s v="Debra Batchelor"/>
    <x v="1"/>
    <n v="0.05"/>
    <n v="3.28"/>
    <n v="3.97"/>
    <x v="1"/>
    <x v="3"/>
    <x v="2"/>
    <x v="2"/>
    <s v="Wrap Bag"/>
    <s v="Newell 342"/>
    <n v="0.56000000000000005"/>
    <s v="United States"/>
    <s v="West"/>
    <x v="37"/>
    <s v="Moscow"/>
    <n v="83843"/>
    <x v="63"/>
    <d v="2015-03-06T00:00:00"/>
    <x v="693"/>
    <n v="18"/>
    <n v="61.29"/>
    <n v="91321"/>
    <n v="3.23"/>
    <x v="2"/>
  </r>
  <r>
    <n v="2376"/>
    <s v="Debra Batchelor"/>
    <x v="1"/>
    <n v="0.03"/>
    <n v="6.98"/>
    <n v="9.69"/>
    <x v="1"/>
    <x v="3"/>
    <x v="2"/>
    <x v="6"/>
    <s v="Small Box"/>
    <s v="Eldon Shelf Savers™ Cubes and Bins"/>
    <n v="0.83"/>
    <s v="United States"/>
    <s v="West"/>
    <x v="37"/>
    <s v="Moscow"/>
    <n v="83843"/>
    <x v="63"/>
    <d v="2015-03-07T00:00:00"/>
    <x v="694"/>
    <n v="15"/>
    <n v="109.15"/>
    <n v="91321"/>
    <n v="6.95"/>
    <x v="2"/>
  </r>
  <r>
    <n v="670"/>
    <s v="Lewis Baldwin"/>
    <x v="2"/>
    <n v="0.08"/>
    <n v="296.18"/>
    <n v="54.12"/>
    <x v="0"/>
    <x v="2"/>
    <x v="0"/>
    <x v="0"/>
    <s v="Jumbo Box"/>
    <s v="Hon 94000 Series Round Tables"/>
    <n v="0.76"/>
    <s v="United States"/>
    <s v="South"/>
    <x v="21"/>
    <s v="Montclair"/>
    <n v="22025"/>
    <x v="63"/>
    <d v="2015-03-12T00:00:00"/>
    <x v="695"/>
    <n v="5"/>
    <n v="1429.81"/>
    <n v="88474"/>
    <n v="296.10000000000002"/>
    <x v="0"/>
  </r>
  <r>
    <n v="2944"/>
    <s v="Elsie Lane"/>
    <x v="2"/>
    <n v="0.04"/>
    <n v="4.55"/>
    <n v="1.49"/>
    <x v="1"/>
    <x v="3"/>
    <x v="2"/>
    <x v="5"/>
    <s v="Small Box"/>
    <s v="Presstex Flexible Ring Binders"/>
    <n v="0.35"/>
    <s v="United States"/>
    <s v="Central"/>
    <x v="25"/>
    <s v="Midland"/>
    <n v="48640"/>
    <x v="63"/>
    <d v="2015-03-07T00:00:00"/>
    <x v="696"/>
    <n v="13"/>
    <n v="59.75"/>
    <n v="90309"/>
    <n v="4.51"/>
    <x v="1"/>
  </r>
  <r>
    <n v="392"/>
    <s v="Erica R Fuller"/>
    <x v="4"/>
    <n v="0.02"/>
    <n v="34.979999999999997"/>
    <n v="7.53"/>
    <x v="1"/>
    <x v="3"/>
    <x v="1"/>
    <x v="1"/>
    <s v="Small Box"/>
    <s v="Fellowes EZ Multi-Media Keyboard"/>
    <n v="0.76"/>
    <s v="United States"/>
    <s v="Central"/>
    <x v="6"/>
    <s v="Clayton"/>
    <n v="63105"/>
    <x v="63"/>
    <d v="2015-03-07T00:00:00"/>
    <x v="697"/>
    <n v="1"/>
    <n v="37.159999999999997"/>
    <n v="86383"/>
    <n v="34.959999999999994"/>
    <x v="1"/>
  </r>
  <r>
    <n v="392"/>
    <s v="Erica R Fuller"/>
    <x v="4"/>
    <n v="0.01"/>
    <n v="19.989999999999998"/>
    <n v="11.17"/>
    <x v="1"/>
    <x v="3"/>
    <x v="0"/>
    <x v="11"/>
    <s v="Large Box"/>
    <s v="Telescoping Adjustable Floor Lamp"/>
    <n v="0.6"/>
    <s v="United States"/>
    <s v="Central"/>
    <x v="6"/>
    <s v="Clayton"/>
    <n v="63105"/>
    <x v="63"/>
    <d v="2015-03-08T00:00:00"/>
    <x v="698"/>
    <n v="2"/>
    <n v="43.65"/>
    <n v="86383"/>
    <n v="19.979999999999997"/>
    <x v="1"/>
  </r>
  <r>
    <n v="3003"/>
    <s v="Roy Rouse"/>
    <x v="4"/>
    <n v="0.03"/>
    <n v="85.99"/>
    <n v="0.99"/>
    <x v="1"/>
    <x v="2"/>
    <x v="1"/>
    <x v="12"/>
    <s v="Wrap Bag"/>
    <s v="Accessory34"/>
    <n v="0.55000000000000004"/>
    <s v="United States"/>
    <s v="West"/>
    <x v="37"/>
    <s v="Coeur D Alene"/>
    <n v="83814"/>
    <x v="63"/>
    <d v="2015-03-06T00:00:00"/>
    <x v="699"/>
    <n v="20"/>
    <n v="1503.05"/>
    <n v="91586"/>
    <n v="85.96"/>
    <x v="2"/>
  </r>
  <r>
    <n v="1014"/>
    <s v="Theresa Winters"/>
    <x v="3"/>
    <n v="0.08"/>
    <n v="10.91"/>
    <n v="2.99"/>
    <x v="1"/>
    <x v="2"/>
    <x v="2"/>
    <x v="5"/>
    <s v="Small Box"/>
    <s v="Heavy-Duty E-Z-D® Binders"/>
    <n v="0.38"/>
    <s v="United States"/>
    <s v="South"/>
    <x v="1"/>
    <s v="Bryant"/>
    <n v="72022"/>
    <x v="63"/>
    <d v="2015-03-06T00:00:00"/>
    <x v="700"/>
    <n v="11"/>
    <n v="119.99"/>
    <n v="88388"/>
    <n v="10.83"/>
    <x v="0"/>
  </r>
  <r>
    <n v="1279"/>
    <s v="Josephine Rao"/>
    <x v="3"/>
    <n v="0"/>
    <n v="442.14"/>
    <n v="14.7"/>
    <x v="0"/>
    <x v="3"/>
    <x v="1"/>
    <x v="3"/>
    <s v="Jumbo Drum"/>
    <s v="Okidata ML390 Turbo Dot Matrix Printers"/>
    <n v="0.56000000000000005"/>
    <s v="United States"/>
    <s v="Central"/>
    <x v="2"/>
    <s v="Hammond"/>
    <n v="46324"/>
    <x v="63"/>
    <d v="2015-03-05T00:00:00"/>
    <x v="701"/>
    <n v="5"/>
    <n v="2343.34"/>
    <n v="90115"/>
    <n v="442.14"/>
    <x v="1"/>
  </r>
  <r>
    <n v="1432"/>
    <s v="Kerry Green"/>
    <x v="3"/>
    <n v="0.05"/>
    <n v="9.7799999999999994"/>
    <n v="1.39"/>
    <x v="1"/>
    <x v="3"/>
    <x v="2"/>
    <x v="15"/>
    <s v="Small Box"/>
    <s v="Staples #10 Laser &amp; Inkjet Envelopes, 4 1/8&quot; x 9 1/2&quot;, 100/Box"/>
    <n v="0.39"/>
    <s v="United States"/>
    <s v="Central"/>
    <x v="2"/>
    <s v="Indianapolis"/>
    <n v="46203"/>
    <x v="63"/>
    <d v="2015-03-06T00:00:00"/>
    <x v="702"/>
    <n v="11"/>
    <n v="107.65"/>
    <n v="86826"/>
    <n v="9.7299999999999986"/>
    <x v="1"/>
  </r>
  <r>
    <n v="1433"/>
    <s v="Frances Jackson"/>
    <x v="3"/>
    <n v="0.02"/>
    <n v="3.28"/>
    <n v="3.97"/>
    <x v="2"/>
    <x v="3"/>
    <x v="2"/>
    <x v="2"/>
    <s v="Wrap Bag"/>
    <s v="Newell 337"/>
    <n v="0.56000000000000005"/>
    <s v="United States"/>
    <s v="Central"/>
    <x v="2"/>
    <s v="Jeffersonville"/>
    <n v="47130"/>
    <x v="63"/>
    <d v="2015-03-06T00:00:00"/>
    <x v="703"/>
    <n v="7"/>
    <n v="25.15"/>
    <n v="86826"/>
    <n v="3.26"/>
    <x v="1"/>
  </r>
  <r>
    <n v="2006"/>
    <s v="Cynthia Khan"/>
    <x v="3"/>
    <n v="0.03"/>
    <n v="5.78"/>
    <n v="5.37"/>
    <x v="1"/>
    <x v="2"/>
    <x v="2"/>
    <x v="7"/>
    <s v="Small Box"/>
    <s v="Xerox 1950"/>
    <n v="0.36"/>
    <s v="United States"/>
    <s v="West"/>
    <x v="3"/>
    <s v="Durango"/>
    <n v="81301"/>
    <x v="63"/>
    <d v="2015-03-06T00:00:00"/>
    <x v="704"/>
    <n v="15"/>
    <n v="88.22"/>
    <n v="88798"/>
    <n v="5.75"/>
    <x v="2"/>
  </r>
  <r>
    <n v="868"/>
    <s v="Sharon Ellis"/>
    <x v="0"/>
    <n v="0.06"/>
    <n v="6.48"/>
    <n v="8.8800000000000008"/>
    <x v="1"/>
    <x v="3"/>
    <x v="2"/>
    <x v="7"/>
    <s v="Small Box"/>
    <s v="Xerox 224"/>
    <n v="0.37"/>
    <s v="United States"/>
    <s v="Central"/>
    <x v="7"/>
    <s v="Shoreview"/>
    <n v="55126"/>
    <x v="64"/>
    <d v="2015-03-07T00:00:00"/>
    <x v="705"/>
    <n v="20"/>
    <n v="125.77"/>
    <n v="91195"/>
    <n v="6.4200000000000008"/>
    <x v="1"/>
  </r>
  <r>
    <n v="3008"/>
    <s v="Penny Rich"/>
    <x v="0"/>
    <n v="0.05"/>
    <n v="9.99"/>
    <n v="4.78"/>
    <x v="1"/>
    <x v="2"/>
    <x v="2"/>
    <x v="7"/>
    <s v="Small Box"/>
    <s v="Xerox 1896"/>
    <n v="0.4"/>
    <s v="United States"/>
    <s v="Central"/>
    <x v="7"/>
    <s v="Minnetonka Mills"/>
    <n v="55343"/>
    <x v="64"/>
    <d v="2015-03-07T00:00:00"/>
    <x v="706"/>
    <n v="20"/>
    <n v="203.37"/>
    <n v="89414"/>
    <n v="9.94"/>
    <x v="1"/>
  </r>
  <r>
    <n v="688"/>
    <s v="Ashley Reese"/>
    <x v="2"/>
    <n v="0.06"/>
    <n v="4.18"/>
    <n v="2.99"/>
    <x v="1"/>
    <x v="0"/>
    <x v="2"/>
    <x v="5"/>
    <s v="Small Box"/>
    <s v="Avery® Durable Slant Ring Binders With Label Holder"/>
    <n v="0.37"/>
    <s v="United States"/>
    <s v="Central"/>
    <x v="6"/>
    <s v="Saint Louis"/>
    <n v="63116"/>
    <x v="64"/>
    <d v="2015-03-08T00:00:00"/>
    <x v="707"/>
    <n v="5"/>
    <n v="21.34"/>
    <n v="88504"/>
    <n v="4.12"/>
    <x v="1"/>
  </r>
  <r>
    <n v="797"/>
    <s v="Eileen Riddle"/>
    <x v="2"/>
    <n v="0.09"/>
    <n v="6.48"/>
    <n v="6.86"/>
    <x v="1"/>
    <x v="3"/>
    <x v="2"/>
    <x v="7"/>
    <s v="Small Box"/>
    <s v="Xerox 204"/>
    <n v="0.37"/>
    <s v="United States"/>
    <s v="West"/>
    <x v="15"/>
    <s v="Roy"/>
    <n v="84067"/>
    <x v="64"/>
    <d v="2015-03-08T00:00:00"/>
    <x v="708"/>
    <n v="8"/>
    <n v="50.88"/>
    <n v="86870"/>
    <n v="6.3900000000000006"/>
    <x v="2"/>
  </r>
  <r>
    <n v="2729"/>
    <s v="Penny O Caldwell"/>
    <x v="2"/>
    <n v="0.08"/>
    <n v="230.98"/>
    <n v="23.78"/>
    <x v="0"/>
    <x v="1"/>
    <x v="0"/>
    <x v="0"/>
    <s v="Jumbo Box"/>
    <s v="Bush® Cubix Conference Tables, Fully Assembled"/>
    <n v="0.6"/>
    <s v="United States"/>
    <s v="West"/>
    <x v="4"/>
    <s v="Bellingham"/>
    <n v="98226"/>
    <x v="64"/>
    <d v="2015-03-10T00:00:00"/>
    <x v="709"/>
    <n v="4"/>
    <n v="924.8"/>
    <n v="88114"/>
    <n v="230.89999999999998"/>
    <x v="2"/>
  </r>
  <r>
    <n v="1771"/>
    <s v="Jeff Spivey"/>
    <x v="4"/>
    <n v="7.0000000000000007E-2"/>
    <n v="60.98"/>
    <n v="49"/>
    <x v="1"/>
    <x v="2"/>
    <x v="2"/>
    <x v="8"/>
    <s v="Large Box"/>
    <s v="Euro Pro Shark Stick Mini Vacuum"/>
    <n v="0.59"/>
    <s v="United States"/>
    <s v="Central"/>
    <x v="10"/>
    <s v="Freeport"/>
    <n v="61032"/>
    <x v="64"/>
    <d v="2015-03-07T00:00:00"/>
    <x v="710"/>
    <n v="7"/>
    <n v="410.17"/>
    <n v="89106"/>
    <n v="60.91"/>
    <x v="1"/>
  </r>
  <r>
    <n v="945"/>
    <s v="Stephanie Sun Perry"/>
    <x v="3"/>
    <n v="0.03"/>
    <n v="31.74"/>
    <n v="12.62"/>
    <x v="1"/>
    <x v="2"/>
    <x v="2"/>
    <x v="5"/>
    <s v="Small Box"/>
    <s v="GBC Wire Binding Strips"/>
    <n v="0.37"/>
    <s v="United States"/>
    <s v="West"/>
    <x v="8"/>
    <s v="Saratoga"/>
    <n v="95070"/>
    <x v="64"/>
    <d v="2015-03-06T00:00:00"/>
    <x v="711"/>
    <n v="3"/>
    <n v="98.7"/>
    <n v="86567"/>
    <n v="31.709999999999997"/>
    <x v="2"/>
  </r>
  <r>
    <n v="3327"/>
    <s v="Bob Gibson"/>
    <x v="3"/>
    <n v="0.06"/>
    <n v="113.98"/>
    <n v="30"/>
    <x v="0"/>
    <x v="0"/>
    <x v="0"/>
    <x v="9"/>
    <s v="Jumbo Drum"/>
    <s v="Hon Comfortask® Task/Swivel Chairs"/>
    <n v="0.69"/>
    <s v="United States"/>
    <s v="Central"/>
    <x v="25"/>
    <s v="Port Huron"/>
    <n v="48060"/>
    <x v="64"/>
    <d v="2015-03-08T00:00:00"/>
    <x v="712"/>
    <n v="3"/>
    <n v="356.14"/>
    <n v="87272"/>
    <n v="113.92"/>
    <x v="1"/>
  </r>
  <r>
    <n v="3327"/>
    <s v="Bob Gibson"/>
    <x v="3"/>
    <n v="0.05"/>
    <n v="6.48"/>
    <n v="6.86"/>
    <x v="1"/>
    <x v="0"/>
    <x v="2"/>
    <x v="7"/>
    <s v="Small Box"/>
    <s v="Xerox 204"/>
    <n v="0.37"/>
    <s v="United States"/>
    <s v="Central"/>
    <x v="25"/>
    <s v="Port Huron"/>
    <n v="48060"/>
    <x v="64"/>
    <d v="2015-03-08T00:00:00"/>
    <x v="713"/>
    <n v="4"/>
    <n v="27.08"/>
    <n v="87272"/>
    <n v="6.4300000000000006"/>
    <x v="1"/>
  </r>
  <r>
    <n v="1020"/>
    <s v="Julie Porter"/>
    <x v="0"/>
    <n v="0.09"/>
    <n v="517.48"/>
    <n v="16.63"/>
    <x v="0"/>
    <x v="0"/>
    <x v="1"/>
    <x v="3"/>
    <s v="Jumbo Box"/>
    <s v="Panasonic KX-P3626 Dot Matrix Printer"/>
    <n v="0.59"/>
    <s v="United States"/>
    <s v="Central"/>
    <x v="38"/>
    <s v="Pittsburg"/>
    <n v="66762"/>
    <x v="65"/>
    <d v="2015-03-07T00:00:00"/>
    <x v="714"/>
    <n v="5"/>
    <n v="2354.54"/>
    <n v="88632"/>
    <n v="517.39"/>
    <x v="1"/>
  </r>
  <r>
    <n v="850"/>
    <s v="Jesse Hutchinson"/>
    <x v="3"/>
    <n v="7.0000000000000007E-2"/>
    <n v="6.08"/>
    <n v="0.91"/>
    <x v="1"/>
    <x v="3"/>
    <x v="2"/>
    <x v="2"/>
    <s v="Wrap Bag"/>
    <s v="Zebra Zazzle Fluorescent Highlighters"/>
    <n v="0.51"/>
    <s v="United States"/>
    <s v="West"/>
    <x v="8"/>
    <s v="Goleta"/>
    <n v="93117"/>
    <x v="65"/>
    <d v="2015-03-08T00:00:00"/>
    <x v="715"/>
    <n v="7"/>
    <n v="41.96"/>
    <n v="88569"/>
    <n v="6.01"/>
    <x v="2"/>
  </r>
  <r>
    <n v="851"/>
    <s v="Helen H Heller"/>
    <x v="3"/>
    <n v="0.08"/>
    <n v="19.899999999999999"/>
    <n v="5.29"/>
    <x v="1"/>
    <x v="3"/>
    <x v="2"/>
    <x v="8"/>
    <s v="Medium Box"/>
    <s v="Holmes Cool Mist Humidifier for the Whole House with 8-Gallon Output per Day, Extended Life Filter"/>
    <n v="0.4"/>
    <s v="United States"/>
    <s v="West"/>
    <x v="8"/>
    <s v="Hacienda Heights"/>
    <n v="91745"/>
    <x v="65"/>
    <d v="2015-03-09T00:00:00"/>
    <x v="716"/>
    <n v="13"/>
    <n v="240.46"/>
    <n v="88569"/>
    <n v="19.82"/>
    <x v="2"/>
  </r>
  <r>
    <n v="851"/>
    <s v="Helen H Heller"/>
    <x v="3"/>
    <n v="0.02"/>
    <n v="3.36"/>
    <n v="6.27"/>
    <x v="1"/>
    <x v="3"/>
    <x v="2"/>
    <x v="5"/>
    <s v="Small Box"/>
    <s v="Cardinal Poly Pocket Divider Pockets for Ring Binders"/>
    <n v="0.4"/>
    <s v="United States"/>
    <s v="West"/>
    <x v="8"/>
    <s v="Hacienda Heights"/>
    <n v="91745"/>
    <x v="65"/>
    <d v="2015-03-09T00:00:00"/>
    <x v="717"/>
    <n v="21"/>
    <n v="74.08"/>
    <n v="88569"/>
    <n v="3.34"/>
    <x v="2"/>
  </r>
  <r>
    <n v="2750"/>
    <s v="Allen Nash"/>
    <x v="0"/>
    <n v="0.02"/>
    <n v="161.55000000000001"/>
    <n v="19.989999999999998"/>
    <x v="1"/>
    <x v="0"/>
    <x v="2"/>
    <x v="6"/>
    <s v="Small Box"/>
    <s v="Fellowes Super Stor/Drawer® Files"/>
    <n v="0.66"/>
    <s v="United States"/>
    <s v="South"/>
    <x v="21"/>
    <s v="Waynesboro"/>
    <n v="22980"/>
    <x v="66"/>
    <d v="2015-03-08T00:00:00"/>
    <x v="718"/>
    <n v="4"/>
    <n v="657.61"/>
    <n v="91424"/>
    <n v="161.53"/>
    <x v="0"/>
  </r>
  <r>
    <n v="2770"/>
    <s v="Joel Burnette"/>
    <x v="0"/>
    <n v="0.02"/>
    <n v="11.55"/>
    <n v="2.36"/>
    <x v="1"/>
    <x v="3"/>
    <x v="2"/>
    <x v="2"/>
    <s v="Wrap Bag"/>
    <s v="Newell 309"/>
    <n v="0.55000000000000004"/>
    <s v="United States"/>
    <s v="South"/>
    <x v="5"/>
    <s v="Dunwoody"/>
    <n v="30338"/>
    <x v="66"/>
    <d v="2015-03-10T00:00:00"/>
    <x v="719"/>
    <n v="14"/>
    <n v="159.53"/>
    <n v="88975"/>
    <n v="11.530000000000001"/>
    <x v="0"/>
  </r>
  <r>
    <n v="2837"/>
    <s v="Leslie Hawley"/>
    <x v="1"/>
    <n v="7.0000000000000007E-2"/>
    <n v="51.98"/>
    <n v="10.17"/>
    <x v="1"/>
    <x v="2"/>
    <x v="1"/>
    <x v="3"/>
    <s v="Medium Box"/>
    <s v="Canon MP25DIII Desktop Whisper-Quiet Printing Calculator"/>
    <n v="0.37"/>
    <s v="United States"/>
    <s v="Central"/>
    <x v="19"/>
    <s v="Tulsa"/>
    <n v="74133"/>
    <x v="66"/>
    <d v="2015-03-10T00:00:00"/>
    <x v="720"/>
    <n v="13"/>
    <n v="637.37"/>
    <n v="89801"/>
    <n v="51.91"/>
    <x v="1"/>
  </r>
  <r>
    <n v="2837"/>
    <s v="Leslie Hawley"/>
    <x v="1"/>
    <n v="0.1"/>
    <n v="80.97"/>
    <n v="33.6"/>
    <x v="0"/>
    <x v="2"/>
    <x v="1"/>
    <x v="3"/>
    <s v="Jumbo Drum"/>
    <s v="Lexmark Z25 Color Inkjet Printer"/>
    <n v="0.37"/>
    <s v="United States"/>
    <s v="Central"/>
    <x v="19"/>
    <s v="Tulsa"/>
    <n v="74133"/>
    <x v="66"/>
    <d v="2015-03-11T00:00:00"/>
    <x v="721"/>
    <n v="3"/>
    <n v="232.16"/>
    <n v="89801"/>
    <n v="80.87"/>
    <x v="1"/>
  </r>
  <r>
    <n v="693"/>
    <s v="Richard McClure"/>
    <x v="2"/>
    <n v="0.09"/>
    <n v="5.34"/>
    <n v="2.99"/>
    <x v="2"/>
    <x v="0"/>
    <x v="2"/>
    <x v="5"/>
    <s v="Small Box"/>
    <s v="Wilson Jones 14 Line Acrylic Coated Pressboard Data Binders"/>
    <n v="0.38"/>
    <s v="United States"/>
    <s v="West"/>
    <x v="3"/>
    <s v="Thornton"/>
    <n v="80229"/>
    <x v="66"/>
    <d v="2015-03-15T00:00:00"/>
    <x v="722"/>
    <n v="17"/>
    <n v="95.1"/>
    <n v="87812"/>
    <n v="5.25"/>
    <x v="2"/>
  </r>
  <r>
    <n v="693"/>
    <s v="Richard McClure"/>
    <x v="2"/>
    <n v="7.0000000000000007E-2"/>
    <n v="140.97999999999999"/>
    <n v="53.48"/>
    <x v="0"/>
    <x v="0"/>
    <x v="0"/>
    <x v="10"/>
    <s v="Jumbo Box"/>
    <s v="Bush Heritage Pine Collection 5-Shelf Bookcase, Albany Pine Finish, *Special Order"/>
    <n v="0.65"/>
    <s v="United States"/>
    <s v="West"/>
    <x v="3"/>
    <s v="Thornton"/>
    <n v="80229"/>
    <x v="66"/>
    <d v="2015-03-15T00:00:00"/>
    <x v="723"/>
    <n v="5"/>
    <n v="734.74"/>
    <n v="87812"/>
    <n v="140.91"/>
    <x v="2"/>
  </r>
  <r>
    <n v="693"/>
    <s v="Richard McClure"/>
    <x v="2"/>
    <n v="0.06"/>
    <n v="205.99"/>
    <n v="5.26"/>
    <x v="1"/>
    <x v="0"/>
    <x v="1"/>
    <x v="12"/>
    <s v="Small Box"/>
    <s v="i470"/>
    <n v="0.56000000000000005"/>
    <s v="United States"/>
    <s v="West"/>
    <x v="3"/>
    <s v="Thornton"/>
    <n v="80229"/>
    <x v="66"/>
    <d v="2015-03-15T00:00:00"/>
    <x v="724"/>
    <n v="11"/>
    <n v="1882.87"/>
    <n v="87812"/>
    <n v="205.93"/>
    <x v="2"/>
  </r>
  <r>
    <n v="1718"/>
    <s v="Kathy Shah"/>
    <x v="2"/>
    <n v="0.01"/>
    <n v="300.98"/>
    <n v="64.73"/>
    <x v="0"/>
    <x v="1"/>
    <x v="0"/>
    <x v="9"/>
    <s v="Jumbo Drum"/>
    <s v="Global Leather and Oak Executive Chair, Black"/>
    <n v="0.56000000000000005"/>
    <s v="United States"/>
    <s v="South"/>
    <x v="9"/>
    <s v="Garner"/>
    <n v="27529"/>
    <x v="66"/>
    <d v="2015-03-15T00:00:00"/>
    <x v="725"/>
    <n v="3"/>
    <n v="974.14"/>
    <n v="90621"/>
    <n v="300.97000000000003"/>
    <x v="0"/>
  </r>
  <r>
    <n v="1075"/>
    <s v="Theodore Tyson"/>
    <x v="1"/>
    <n v="0.04"/>
    <n v="19.23"/>
    <n v="6.15"/>
    <x v="1"/>
    <x v="2"/>
    <x v="0"/>
    <x v="11"/>
    <s v="Small Pack"/>
    <s v="Executive Impressions 13&quot; Clairmont Wall Clock"/>
    <n v="0.44"/>
    <s v="United States"/>
    <s v="Central"/>
    <x v="10"/>
    <s v="Romeoville"/>
    <n v="60441"/>
    <x v="67"/>
    <d v="2015-03-10T00:00:00"/>
    <x v="726"/>
    <n v="11"/>
    <n v="220.92"/>
    <n v="86422"/>
    <n v="19.190000000000001"/>
    <x v="1"/>
  </r>
  <r>
    <n v="2258"/>
    <s v="Nicole Pope"/>
    <x v="2"/>
    <n v="0.01"/>
    <n v="7.64"/>
    <n v="1.39"/>
    <x v="2"/>
    <x v="3"/>
    <x v="2"/>
    <x v="15"/>
    <s v="Small Box"/>
    <s v="#10- 4 1/8&quot; x 9 1/2&quot; Security-Tint Envelopes"/>
    <n v="0.36"/>
    <s v="United States"/>
    <s v="South"/>
    <x v="9"/>
    <s v="Rocky Mount"/>
    <n v="27801"/>
    <x v="67"/>
    <d v="2015-03-13T00:00:00"/>
    <x v="727"/>
    <n v="9"/>
    <n v="73.290000000000006"/>
    <n v="87962"/>
    <n v="7.63"/>
    <x v="0"/>
  </r>
  <r>
    <n v="2258"/>
    <s v="Nicole Pope"/>
    <x v="2"/>
    <n v="7.0000000000000007E-2"/>
    <n v="400.97"/>
    <n v="48.26"/>
    <x v="0"/>
    <x v="3"/>
    <x v="1"/>
    <x v="3"/>
    <s v="Jumbo Box"/>
    <s v="Hewlett-Packard Deskjet 1220Cse Color Inkjet Printer"/>
    <n v="0.36"/>
    <s v="United States"/>
    <s v="South"/>
    <x v="9"/>
    <s v="Rocky Mount"/>
    <n v="27801"/>
    <x v="67"/>
    <d v="2015-03-13T00:00:00"/>
    <x v="728"/>
    <n v="8"/>
    <n v="2961.32"/>
    <n v="87962"/>
    <n v="400.90000000000003"/>
    <x v="0"/>
  </r>
  <r>
    <n v="2855"/>
    <s v="Vicki Womble"/>
    <x v="2"/>
    <n v="0.09"/>
    <n v="6783.02"/>
    <n v="24.49"/>
    <x v="1"/>
    <x v="1"/>
    <x v="1"/>
    <x v="3"/>
    <s v="Large Box"/>
    <s v="Polycom ViewStation™ ISDN Videoconferencing Unit"/>
    <n v="0.39"/>
    <s v="United States"/>
    <s v="West"/>
    <x v="4"/>
    <s v="Des Moines"/>
    <n v="98198"/>
    <x v="68"/>
    <d v="2015-03-14T00:00:00"/>
    <x v="729"/>
    <n v="1"/>
    <n v="6296"/>
    <n v="87317"/>
    <n v="6782.93"/>
    <x v="2"/>
  </r>
  <r>
    <n v="2545"/>
    <s v="Rick Ellis"/>
    <x v="4"/>
    <n v="0.01"/>
    <n v="99.99"/>
    <n v="19.989999999999998"/>
    <x v="2"/>
    <x v="2"/>
    <x v="1"/>
    <x v="3"/>
    <s v="Small Box"/>
    <s v="AT&amp;T 2230 Dual Handset Phone With Caller ID/Call Waiting"/>
    <n v="0.52"/>
    <s v="United States"/>
    <s v="South"/>
    <x v="21"/>
    <s v="Springfield"/>
    <n v="22153"/>
    <x v="68"/>
    <d v="2015-03-12T00:00:00"/>
    <x v="730"/>
    <n v="2"/>
    <n v="202.98"/>
    <n v="87915"/>
    <n v="99.97999999999999"/>
    <x v="0"/>
  </r>
  <r>
    <n v="3194"/>
    <s v="Angela Rose"/>
    <x v="4"/>
    <n v="0.1"/>
    <n v="4.9800000000000004"/>
    <n v="7.54"/>
    <x v="1"/>
    <x v="1"/>
    <x v="2"/>
    <x v="7"/>
    <s v="Small Box"/>
    <s v="Xerox 1961"/>
    <n v="0.38"/>
    <s v="United States"/>
    <s v="South"/>
    <x v="12"/>
    <s v="Spring Hill"/>
    <n v="34609"/>
    <x v="68"/>
    <d v="2015-03-11T00:00:00"/>
    <x v="731"/>
    <n v="9"/>
    <n v="43.84"/>
    <n v="89805"/>
    <n v="4.8800000000000008"/>
    <x v="0"/>
  </r>
  <r>
    <n v="3194"/>
    <s v="Angela Rose"/>
    <x v="4"/>
    <n v="0"/>
    <n v="22.84"/>
    <n v="8.18"/>
    <x v="1"/>
    <x v="1"/>
    <x v="2"/>
    <x v="7"/>
    <s v="Small Box"/>
    <s v="Xerox 1991"/>
    <n v="0.39"/>
    <s v="United States"/>
    <s v="South"/>
    <x v="12"/>
    <s v="Spring Hill"/>
    <n v="34609"/>
    <x v="68"/>
    <d v="2015-03-12T00:00:00"/>
    <x v="732"/>
    <n v="6"/>
    <n v="141.74"/>
    <n v="89805"/>
    <n v="22.84"/>
    <x v="0"/>
  </r>
  <r>
    <n v="52"/>
    <s v="Lorraine Kelly"/>
    <x v="3"/>
    <n v="0"/>
    <n v="115.99"/>
    <n v="2.5"/>
    <x v="1"/>
    <x v="3"/>
    <x v="1"/>
    <x v="12"/>
    <s v="Small Box"/>
    <s v="6160"/>
    <n v="0.56999999999999995"/>
    <s v="United States"/>
    <s v="West"/>
    <x v="4"/>
    <s v="Puyallup"/>
    <n v="98373"/>
    <x v="68"/>
    <d v="2015-03-10T00:00:00"/>
    <x v="733"/>
    <n v="6"/>
    <n v="627.04"/>
    <n v="88426"/>
    <n v="115.99"/>
    <x v="2"/>
  </r>
  <r>
    <n v="53"/>
    <s v="Sidney Russell Austin"/>
    <x v="3"/>
    <n v="0.02"/>
    <n v="5.98"/>
    <n v="5.79"/>
    <x v="1"/>
    <x v="3"/>
    <x v="2"/>
    <x v="7"/>
    <s v="Small Box"/>
    <s v="Xerox 1903"/>
    <n v="0.36"/>
    <s v="United States"/>
    <s v="West"/>
    <x v="4"/>
    <s v="Redmond"/>
    <n v="98052"/>
    <x v="68"/>
    <d v="2015-03-11T00:00:00"/>
    <x v="734"/>
    <n v="17"/>
    <n v="110.19"/>
    <n v="88426"/>
    <n v="5.9600000000000009"/>
    <x v="2"/>
  </r>
  <r>
    <n v="753"/>
    <s v="Elisabeth Massey"/>
    <x v="0"/>
    <n v="0.06"/>
    <n v="2.61"/>
    <n v="0.5"/>
    <x v="2"/>
    <x v="3"/>
    <x v="2"/>
    <x v="13"/>
    <s v="Small Box"/>
    <s v="Avery 479"/>
    <n v="0.39"/>
    <s v="United States"/>
    <s v="West"/>
    <x v="41"/>
    <s v="Prescott"/>
    <n v="86301"/>
    <x v="69"/>
    <d v="2015-03-11T00:00:00"/>
    <x v="735"/>
    <n v="1"/>
    <n v="17.59"/>
    <n v="90438"/>
    <n v="2.5499999999999998"/>
    <x v="2"/>
  </r>
  <r>
    <n v="753"/>
    <s v="Elisabeth Massey"/>
    <x v="0"/>
    <n v="0.01"/>
    <n v="6.35"/>
    <n v="1.02"/>
    <x v="1"/>
    <x v="3"/>
    <x v="2"/>
    <x v="7"/>
    <s v="Wrap Bag"/>
    <s v="Telephone Message Books with Fax/Mobile Section, 5 1/2&quot; x 3 3/16&quot;"/>
    <n v="0.39"/>
    <s v="United States"/>
    <s v="West"/>
    <x v="41"/>
    <s v="Prescott"/>
    <n v="86301"/>
    <x v="69"/>
    <d v="2015-03-13T00:00:00"/>
    <x v="736"/>
    <n v="22"/>
    <n v="141.54"/>
    <n v="90438"/>
    <n v="6.34"/>
    <x v="2"/>
  </r>
  <r>
    <n v="1494"/>
    <s v="Kate Lehman"/>
    <x v="0"/>
    <n v="0.06"/>
    <n v="8.3699999999999992"/>
    <n v="10.16"/>
    <x v="1"/>
    <x v="3"/>
    <x v="0"/>
    <x v="11"/>
    <s v="Large Box"/>
    <s v="Westinghouse Clip-On Gooseneck Lamps"/>
    <n v="0.59"/>
    <s v="United States"/>
    <s v="East"/>
    <x v="36"/>
    <s v="Dundalk"/>
    <n v="21222"/>
    <x v="69"/>
    <d v="2015-03-13T00:00:00"/>
    <x v="737"/>
    <n v="18"/>
    <n v="157.63999999999999"/>
    <n v="85880"/>
    <n v="8.3099999999999987"/>
    <x v="3"/>
  </r>
  <r>
    <n v="1494"/>
    <s v="Kate Lehman"/>
    <x v="0"/>
    <n v="0.09"/>
    <n v="6.48"/>
    <n v="9.17"/>
    <x v="2"/>
    <x v="3"/>
    <x v="2"/>
    <x v="7"/>
    <s v="Small Box"/>
    <s v="Xerox 1996"/>
    <n v="0.37"/>
    <s v="United States"/>
    <s v="East"/>
    <x v="36"/>
    <s v="Dundalk"/>
    <n v="21222"/>
    <x v="69"/>
    <d v="2015-03-13T00:00:00"/>
    <x v="738"/>
    <n v="6"/>
    <n v="42.16"/>
    <n v="85880"/>
    <n v="6.3900000000000006"/>
    <x v="3"/>
  </r>
  <r>
    <n v="1497"/>
    <s v="Gloria Jacobs"/>
    <x v="0"/>
    <n v="0.09"/>
    <n v="6.28"/>
    <n v="5.29"/>
    <x v="1"/>
    <x v="3"/>
    <x v="0"/>
    <x v="11"/>
    <s v="Small Box"/>
    <s v="Eldon® 200 Class™ Desk Accessories, Burgundy"/>
    <n v="0.43"/>
    <s v="United States"/>
    <s v="East"/>
    <x v="11"/>
    <s v="Elmira"/>
    <n v="14901"/>
    <x v="69"/>
    <d v="2015-03-12T00:00:00"/>
    <x v="739"/>
    <n v="2"/>
    <n v="14.08"/>
    <n v="85880"/>
    <n v="6.19"/>
    <x v="3"/>
  </r>
  <r>
    <n v="1497"/>
    <s v="Gloria Jacobs"/>
    <x v="0"/>
    <n v="0.03"/>
    <n v="15.14"/>
    <n v="4.53"/>
    <x v="1"/>
    <x v="3"/>
    <x v="2"/>
    <x v="6"/>
    <s v="Small Box"/>
    <s v="Eldon® Gobal File Keepers"/>
    <n v="0.81"/>
    <s v="United States"/>
    <s v="East"/>
    <x v="11"/>
    <s v="Elmira"/>
    <n v="14901"/>
    <x v="69"/>
    <d v="2015-03-13T00:00:00"/>
    <x v="740"/>
    <n v="17"/>
    <n v="256.73"/>
    <n v="85880"/>
    <n v="15.110000000000001"/>
    <x v="3"/>
  </r>
  <r>
    <n v="2616"/>
    <s v="Laurence Hull"/>
    <x v="0"/>
    <n v="0"/>
    <n v="2.6"/>
    <n v="2.4"/>
    <x v="1"/>
    <x v="3"/>
    <x v="2"/>
    <x v="2"/>
    <s v="Wrap Bag"/>
    <s v="12 Colored Short Pencils"/>
    <n v="0.57999999999999996"/>
    <s v="United States"/>
    <s v="Central"/>
    <x v="25"/>
    <s v="Portage"/>
    <n v="49002"/>
    <x v="69"/>
    <d v="2015-03-13T00:00:00"/>
    <x v="741"/>
    <n v="16"/>
    <n v="44.75"/>
    <n v="91495"/>
    <n v="2.6"/>
    <x v="1"/>
  </r>
  <r>
    <n v="1484"/>
    <s v="Alison Stewart"/>
    <x v="1"/>
    <n v="0.06"/>
    <n v="99.99"/>
    <n v="19.989999999999998"/>
    <x v="1"/>
    <x v="2"/>
    <x v="1"/>
    <x v="1"/>
    <s v="Small Box"/>
    <s v="US Robotics 56K V.92 External Faxmodem"/>
    <n v="0.52"/>
    <s v="United States"/>
    <s v="Central"/>
    <x v="10"/>
    <s v="Des Plaines"/>
    <n v="60016"/>
    <x v="69"/>
    <d v="2015-03-14T00:00:00"/>
    <x v="742"/>
    <n v="3"/>
    <n v="290.24"/>
    <n v="91235"/>
    <n v="99.929999999999993"/>
    <x v="1"/>
  </r>
  <r>
    <n v="1484"/>
    <s v="Alison Stewart"/>
    <x v="1"/>
    <n v="0"/>
    <n v="193.17"/>
    <n v="19.989999999999998"/>
    <x v="1"/>
    <x v="2"/>
    <x v="2"/>
    <x v="6"/>
    <s v="Small Box"/>
    <s v="Fellowes Staxonsteel® Drawer Files"/>
    <n v="0.71"/>
    <s v="United States"/>
    <s v="Central"/>
    <x v="10"/>
    <s v="Des Plaines"/>
    <n v="60016"/>
    <x v="69"/>
    <d v="2015-03-12T00:00:00"/>
    <x v="743"/>
    <n v="5"/>
    <n v="971.4"/>
    <n v="91235"/>
    <n v="193.17"/>
    <x v="1"/>
  </r>
  <r>
    <n v="1484"/>
    <s v="Alison Stewart"/>
    <x v="1"/>
    <n v="0.08"/>
    <n v="20.99"/>
    <n v="3.3"/>
    <x v="2"/>
    <x v="2"/>
    <x v="1"/>
    <x v="12"/>
    <s v="Small Pack"/>
    <s v="Accessory39"/>
    <n v="0.81"/>
    <s v="United States"/>
    <s v="Central"/>
    <x v="10"/>
    <s v="Des Plaines"/>
    <n v="60016"/>
    <x v="69"/>
    <d v="2015-03-11T00:00:00"/>
    <x v="744"/>
    <n v="11"/>
    <n v="193.51"/>
    <n v="91235"/>
    <n v="20.91"/>
    <x v="1"/>
  </r>
  <r>
    <n v="3397"/>
    <s v="Andrea Shaw"/>
    <x v="1"/>
    <n v="0.01"/>
    <n v="10.9"/>
    <n v="7.46"/>
    <x v="1"/>
    <x v="0"/>
    <x v="2"/>
    <x v="6"/>
    <s v="Small Box"/>
    <s v="Crate-A-Files™"/>
    <n v="0.59"/>
    <s v="United States"/>
    <s v="Central"/>
    <x v="10"/>
    <s v="Danville"/>
    <n v="61832"/>
    <x v="69"/>
    <d v="2015-03-12T00:00:00"/>
    <x v="745"/>
    <n v="18"/>
    <n v="207.31"/>
    <n v="87536"/>
    <n v="10.89"/>
    <x v="1"/>
  </r>
  <r>
    <n v="3397"/>
    <s v="Andrea Shaw"/>
    <x v="1"/>
    <n v="0.1"/>
    <n v="7.99"/>
    <n v="5.03"/>
    <x v="1"/>
    <x v="0"/>
    <x v="1"/>
    <x v="12"/>
    <s v="Medium Box"/>
    <s v="Bell Sonecor JB700 Caller ID"/>
    <n v="0.6"/>
    <s v="United States"/>
    <s v="Central"/>
    <x v="10"/>
    <s v="Danville"/>
    <n v="61832"/>
    <x v="69"/>
    <d v="2015-03-12T00:00:00"/>
    <x v="746"/>
    <n v="22"/>
    <n v="143.12"/>
    <n v="87536"/>
    <n v="7.8900000000000006"/>
    <x v="1"/>
  </r>
  <r>
    <n v="3151"/>
    <s v="Glenda Hunter"/>
    <x v="4"/>
    <n v="0.02"/>
    <n v="5.98"/>
    <n v="1.49"/>
    <x v="1"/>
    <x v="3"/>
    <x v="2"/>
    <x v="5"/>
    <s v="Small Box"/>
    <s v="Avery Hanging File Binders"/>
    <n v="0.39"/>
    <s v="United States"/>
    <s v="West"/>
    <x v="8"/>
    <s v="Twentynine Palms"/>
    <n v="92277"/>
    <x v="69"/>
    <d v="2015-03-12T00:00:00"/>
    <x v="747"/>
    <n v="10"/>
    <n v="59.9"/>
    <n v="88547"/>
    <n v="5.9600000000000009"/>
    <x v="2"/>
  </r>
  <r>
    <n v="796"/>
    <s v="Amanda Conner"/>
    <x v="3"/>
    <n v="0.06"/>
    <n v="8.6"/>
    <n v="6.19"/>
    <x v="1"/>
    <x v="3"/>
    <x v="2"/>
    <x v="5"/>
    <s v="Small Box"/>
    <s v="Avery Printable Repositionable Plastic Tabs"/>
    <n v="0.38"/>
    <s v="United States"/>
    <s v="Central"/>
    <x v="13"/>
    <s v="Papillion"/>
    <n v="68046"/>
    <x v="69"/>
    <d v="2015-03-12T00:00:00"/>
    <x v="748"/>
    <n v="9"/>
    <n v="79.400000000000006"/>
    <n v="86867"/>
    <n v="8.5399999999999991"/>
    <x v="1"/>
  </r>
  <r>
    <n v="1254"/>
    <s v="Anne Bland"/>
    <x v="0"/>
    <n v="0.06"/>
    <n v="80.98"/>
    <n v="35"/>
    <x v="1"/>
    <x v="2"/>
    <x v="2"/>
    <x v="6"/>
    <s v="Large Box"/>
    <s v="Carina Double Wide Media Storage Towers in Natural &amp; Black"/>
    <n v="0.81"/>
    <s v="United States"/>
    <s v="Central"/>
    <x v="18"/>
    <s v="Channelview"/>
    <n v="77530"/>
    <x v="70"/>
    <d v="2015-03-13T00:00:00"/>
    <x v="749"/>
    <n v="2"/>
    <n v="172.79"/>
    <n v="89983"/>
    <n v="80.92"/>
    <x v="1"/>
  </r>
  <r>
    <n v="2896"/>
    <s v="Anna Ellis"/>
    <x v="0"/>
    <n v="0"/>
    <n v="22.84"/>
    <n v="16.920000000000002"/>
    <x v="1"/>
    <x v="2"/>
    <x v="2"/>
    <x v="7"/>
    <s v="Small Box"/>
    <s v="Xerox 1973"/>
    <n v="0.39"/>
    <s v="United States"/>
    <s v="Central"/>
    <x v="7"/>
    <s v="Mankato"/>
    <n v="56001"/>
    <x v="70"/>
    <d v="2015-03-14T00:00:00"/>
    <x v="750"/>
    <n v="15"/>
    <n v="370.62"/>
    <n v="86927"/>
    <n v="22.84"/>
    <x v="1"/>
  </r>
  <r>
    <n v="1027"/>
    <s v="Brian Bennett"/>
    <x v="1"/>
    <n v="0.1"/>
    <n v="73.98"/>
    <n v="4"/>
    <x v="1"/>
    <x v="0"/>
    <x v="1"/>
    <x v="1"/>
    <s v="Small Box"/>
    <s v="Keytronic French Keyboard"/>
    <n v="0.79"/>
    <s v="United States"/>
    <s v="East"/>
    <x v="11"/>
    <s v="Cheektowaga"/>
    <n v="14225"/>
    <x v="70"/>
    <d v="2015-03-13T00:00:00"/>
    <x v="751"/>
    <n v="5"/>
    <n v="347.23"/>
    <n v="89004"/>
    <n v="73.88000000000001"/>
    <x v="3"/>
  </r>
  <r>
    <n v="1027"/>
    <s v="Brian Bennett"/>
    <x v="1"/>
    <n v="0.05"/>
    <n v="51.98"/>
    <n v="10.17"/>
    <x v="1"/>
    <x v="0"/>
    <x v="1"/>
    <x v="3"/>
    <s v="Medium Box"/>
    <s v="Canon MP25DIII Desktop Whisper-Quiet Printing Calculator"/>
    <n v="0.37"/>
    <s v="United States"/>
    <s v="East"/>
    <x v="11"/>
    <s v="Cheektowaga"/>
    <n v="14225"/>
    <x v="70"/>
    <d v="2015-03-13T00:00:00"/>
    <x v="752"/>
    <n v="9"/>
    <n v="478.23"/>
    <n v="89004"/>
    <n v="51.93"/>
    <x v="3"/>
  </r>
  <r>
    <n v="32"/>
    <s v="Matthew Berman"/>
    <x v="2"/>
    <n v="0.06"/>
    <n v="205.99"/>
    <n v="8.99"/>
    <x v="1"/>
    <x v="3"/>
    <x v="1"/>
    <x v="12"/>
    <s v="Small Box"/>
    <s v="TimeportP7382"/>
    <n v="0.56000000000000005"/>
    <s v="United States"/>
    <s v="West"/>
    <x v="14"/>
    <s v="Grants Pass"/>
    <n v="97526"/>
    <x v="70"/>
    <d v="2015-03-19T00:00:00"/>
    <x v="753"/>
    <n v="22"/>
    <n v="3838.14"/>
    <n v="89203"/>
    <n v="205.93"/>
    <x v="2"/>
  </r>
  <r>
    <n v="2593"/>
    <s v="Anne Schultz"/>
    <x v="2"/>
    <n v="0.01"/>
    <n v="85.99"/>
    <n v="0.99"/>
    <x v="1"/>
    <x v="3"/>
    <x v="1"/>
    <x v="12"/>
    <s v="Wrap Bag"/>
    <s v="Accessory4"/>
    <n v="0.85"/>
    <s v="United States"/>
    <s v="South"/>
    <x v="5"/>
    <s v="Athens"/>
    <n v="30605"/>
    <x v="70"/>
    <d v="2015-03-17T00:00:00"/>
    <x v="754"/>
    <n v="2"/>
    <n v="146.16999999999999"/>
    <n v="87773"/>
    <n v="85.97999999999999"/>
    <x v="0"/>
  </r>
  <r>
    <n v="2741"/>
    <s v="Megan York"/>
    <x v="2"/>
    <n v="0.01"/>
    <n v="35.99"/>
    <n v="5.99"/>
    <x v="1"/>
    <x v="0"/>
    <x v="1"/>
    <x v="12"/>
    <s v="Wrap Bag"/>
    <s v="Accessory41"/>
    <n v="0.38"/>
    <s v="United States"/>
    <s v="West"/>
    <x v="37"/>
    <s v="Caldwell"/>
    <n v="83605"/>
    <x v="70"/>
    <d v="2015-03-19T00:00:00"/>
    <x v="755"/>
    <n v="10"/>
    <n v="316.27999999999997"/>
    <n v="89481"/>
    <n v="35.980000000000004"/>
    <x v="2"/>
  </r>
  <r>
    <n v="146"/>
    <s v="Yvonne Fox"/>
    <x v="3"/>
    <n v="0.01"/>
    <n v="45.98"/>
    <n v="4.8"/>
    <x v="1"/>
    <x v="0"/>
    <x v="0"/>
    <x v="11"/>
    <s v="Wrap Bag"/>
    <s v="Tenex B1-RE Series Chair Mats for Low Pile Carpets"/>
    <n v="0.68"/>
    <s v="United States"/>
    <s v="Central"/>
    <x v="18"/>
    <s v="Watauga"/>
    <n v="76148"/>
    <x v="70"/>
    <d v="2015-03-13T00:00:00"/>
    <x v="756"/>
    <n v="4"/>
    <n v="193.59"/>
    <n v="91088"/>
    <n v="45.97"/>
    <x v="1"/>
  </r>
  <r>
    <n v="903"/>
    <s v="Francis Spivey"/>
    <x v="3"/>
    <n v="0"/>
    <n v="5.98"/>
    <n v="1.49"/>
    <x v="1"/>
    <x v="1"/>
    <x v="2"/>
    <x v="5"/>
    <s v="Small Box"/>
    <s v="Avery Hanging File Binders"/>
    <n v="0.39"/>
    <s v="United States"/>
    <s v="East"/>
    <x v="35"/>
    <s v="Wilmington"/>
    <n v="1887"/>
    <x v="70"/>
    <d v="2015-03-14T00:00:00"/>
    <x v="757"/>
    <n v="18"/>
    <n v="116.92"/>
    <n v="90806"/>
    <n v="5.98"/>
    <x v="3"/>
  </r>
  <r>
    <n v="2037"/>
    <s v="Lynda Herman"/>
    <x v="3"/>
    <n v="0"/>
    <n v="73.98"/>
    <n v="14.52"/>
    <x v="1"/>
    <x v="0"/>
    <x v="1"/>
    <x v="1"/>
    <s v="Small Box"/>
    <s v="Keytronic French Keyboard"/>
    <n v="0.65"/>
    <s v="United States"/>
    <s v="West"/>
    <x v="24"/>
    <s v="Bozeman"/>
    <n v="59715"/>
    <x v="70"/>
    <d v="2015-03-14T00:00:00"/>
    <x v="758"/>
    <n v="4"/>
    <n v="305.70999999999998"/>
    <n v="89333"/>
    <n v="73.98"/>
    <x v="2"/>
  </r>
  <r>
    <n v="2787"/>
    <s v="Rodney Kearney"/>
    <x v="3"/>
    <n v="0.01"/>
    <n v="47.98"/>
    <n v="3.61"/>
    <x v="2"/>
    <x v="1"/>
    <x v="1"/>
    <x v="1"/>
    <s v="Small Pack"/>
    <s v="DS/HD IBM Formatted Diskettes, 200/Pack - Staples"/>
    <n v="0.71"/>
    <s v="United States"/>
    <s v="South"/>
    <x v="17"/>
    <s v="Metairie"/>
    <n v="70003"/>
    <x v="70"/>
    <d v="2015-03-13T00:00:00"/>
    <x v="759"/>
    <n v="8"/>
    <n v="393.98"/>
    <n v="91316"/>
    <n v="47.97"/>
    <x v="0"/>
  </r>
  <r>
    <n v="573"/>
    <s v="Vanessa Winstead"/>
    <x v="0"/>
    <n v="0.05"/>
    <n v="4.13"/>
    <n v="5.04"/>
    <x v="1"/>
    <x v="2"/>
    <x v="2"/>
    <x v="5"/>
    <s v="Small Box"/>
    <s v="ACCOHIDE® 3-Ring Binder, Blue, 1&quot;"/>
    <n v="0.38"/>
    <s v="United States"/>
    <s v="Central"/>
    <x v="10"/>
    <s v="Pekin"/>
    <n v="61554"/>
    <x v="71"/>
    <d v="2015-03-14T00:00:00"/>
    <x v="760"/>
    <n v="1"/>
    <n v="5.84"/>
    <n v="86555"/>
    <n v="4.08"/>
    <x v="1"/>
  </r>
  <r>
    <n v="1035"/>
    <s v="Kent Burton"/>
    <x v="0"/>
    <n v="7.0000000000000007E-2"/>
    <n v="125.99"/>
    <n v="2.5"/>
    <x v="1"/>
    <x v="2"/>
    <x v="1"/>
    <x v="12"/>
    <s v="Small Box"/>
    <s v="i2000"/>
    <n v="0.6"/>
    <s v="United States"/>
    <s v="East"/>
    <x v="27"/>
    <s v="Delaware"/>
    <n v="43015"/>
    <x v="71"/>
    <d v="2015-03-13T00:00:00"/>
    <x v="761"/>
    <n v="1"/>
    <n v="100.59"/>
    <n v="90710"/>
    <n v="125.92"/>
    <x v="3"/>
  </r>
  <r>
    <n v="1036"/>
    <s v="Jessica Huffman"/>
    <x v="0"/>
    <n v="0.03"/>
    <n v="99.99"/>
    <n v="19.989999999999998"/>
    <x v="1"/>
    <x v="2"/>
    <x v="1"/>
    <x v="1"/>
    <s v="Small Box"/>
    <s v="US Robotics 56K V.92 External Faxmodem"/>
    <n v="0.52"/>
    <s v="United States"/>
    <s v="East"/>
    <x v="27"/>
    <s v="Dublin"/>
    <n v="43017"/>
    <x v="71"/>
    <d v="2015-03-14T00:00:00"/>
    <x v="762"/>
    <n v="6"/>
    <n v="598.38"/>
    <n v="90710"/>
    <n v="99.96"/>
    <x v="3"/>
  </r>
  <r>
    <n v="2468"/>
    <s v="Rhonda Stein"/>
    <x v="0"/>
    <n v="0.04"/>
    <n v="65.989999999999995"/>
    <n v="8.99"/>
    <x v="1"/>
    <x v="3"/>
    <x v="1"/>
    <x v="12"/>
    <s v="Small Box"/>
    <s v="i270"/>
    <n v="0.55000000000000004"/>
    <s v="United States"/>
    <s v="South"/>
    <x v="9"/>
    <s v="Salisbury"/>
    <n v="28144"/>
    <x v="71"/>
    <d v="2015-03-14T00:00:00"/>
    <x v="763"/>
    <n v="13"/>
    <n v="724.57"/>
    <n v="88137"/>
    <n v="65.949999999999989"/>
    <x v="0"/>
  </r>
  <r>
    <n v="3036"/>
    <s v="Edith Reynolds"/>
    <x v="0"/>
    <n v="0.08"/>
    <n v="178.47"/>
    <n v="19.989999999999998"/>
    <x v="1"/>
    <x v="2"/>
    <x v="2"/>
    <x v="6"/>
    <s v="Small Box"/>
    <s v="Hot File® 7-Pocket, Floor Stand"/>
    <n v="0.55000000000000004"/>
    <s v="United States"/>
    <s v="Central"/>
    <x v="39"/>
    <s v="Mandan"/>
    <n v="58554"/>
    <x v="71"/>
    <d v="2015-03-16T00:00:00"/>
    <x v="764"/>
    <n v="22"/>
    <n v="3802.01"/>
    <n v="89130"/>
    <n v="178.39"/>
    <x v="1"/>
  </r>
  <r>
    <n v="600"/>
    <s v="Vickie Morse"/>
    <x v="4"/>
    <n v="0.06"/>
    <n v="6.48"/>
    <n v="7.37"/>
    <x v="1"/>
    <x v="3"/>
    <x v="2"/>
    <x v="7"/>
    <s v="Small Box"/>
    <s v="Xerox 210"/>
    <n v="0.37"/>
    <s v="United States"/>
    <s v="East"/>
    <x v="36"/>
    <s v="Reisterstown"/>
    <n v="21136"/>
    <x v="71"/>
    <d v="2015-03-14T00:00:00"/>
    <x v="765"/>
    <n v="5"/>
    <n v="32.39"/>
    <n v="87579"/>
    <n v="6.4200000000000008"/>
    <x v="3"/>
  </r>
  <r>
    <n v="2285"/>
    <s v="Arnold Floyd Blair"/>
    <x v="4"/>
    <n v="0.02"/>
    <n v="17.7"/>
    <n v="9.4700000000000006"/>
    <x v="2"/>
    <x v="3"/>
    <x v="2"/>
    <x v="6"/>
    <s v="Small Box"/>
    <s v="Portfile® Personal File Boxes"/>
    <n v="0.59"/>
    <s v="United States"/>
    <s v="South"/>
    <x v="23"/>
    <s v="Rock Hill"/>
    <n v="29730"/>
    <x v="71"/>
    <d v="2015-03-15T00:00:00"/>
    <x v="766"/>
    <n v="21"/>
    <n v="374.6"/>
    <n v="90148"/>
    <n v="17.68"/>
    <x v="0"/>
  </r>
  <r>
    <n v="2484"/>
    <s v="Rhonda Bryant"/>
    <x v="4"/>
    <n v="0.05"/>
    <n v="6.48"/>
    <n v="7.91"/>
    <x v="1"/>
    <x v="3"/>
    <x v="2"/>
    <x v="7"/>
    <s v="Small Box"/>
    <s v="Xerox 216"/>
    <n v="0.37"/>
    <s v="United States"/>
    <s v="South"/>
    <x v="12"/>
    <s v="Winter Haven"/>
    <n v="33881"/>
    <x v="71"/>
    <d v="2015-03-14T00:00:00"/>
    <x v="767"/>
    <n v="16"/>
    <n v="109.99"/>
    <n v="88998"/>
    <n v="6.4300000000000006"/>
    <x v="0"/>
  </r>
  <r>
    <n v="2484"/>
    <s v="Rhonda Bryant"/>
    <x v="4"/>
    <n v="0.03"/>
    <n v="111.03"/>
    <n v="8.64"/>
    <x v="1"/>
    <x v="3"/>
    <x v="2"/>
    <x v="6"/>
    <s v="Small Box"/>
    <s v="Fellowes Recycled Storage Drawers"/>
    <n v="0.78"/>
    <s v="United States"/>
    <s v="South"/>
    <x v="12"/>
    <s v="Winter Haven"/>
    <n v="33881"/>
    <x v="71"/>
    <d v="2015-03-14T00:00:00"/>
    <x v="768"/>
    <n v="8"/>
    <n v="900.12"/>
    <n v="88998"/>
    <n v="111"/>
    <x v="0"/>
  </r>
  <r>
    <n v="604"/>
    <s v="Lindsay P Ashley"/>
    <x v="0"/>
    <n v="0.09"/>
    <n v="154.13"/>
    <n v="69"/>
    <x v="2"/>
    <x v="3"/>
    <x v="0"/>
    <x v="0"/>
    <s v="Large Box"/>
    <s v="Laminate Occasional Tables"/>
    <n v="0.68"/>
    <s v="United States"/>
    <s v="West"/>
    <x v="8"/>
    <s v="Los Angeles"/>
    <n v="90045"/>
    <x v="72"/>
    <d v="2015-03-15T00:00:00"/>
    <x v="769"/>
    <n v="38"/>
    <n v="5679.59"/>
    <n v="28647"/>
    <n v="154.04"/>
    <x v="2"/>
  </r>
  <r>
    <n v="605"/>
    <s v="Alison Peters Wooten"/>
    <x v="0"/>
    <n v="0.09"/>
    <n v="154.13"/>
    <n v="69"/>
    <x v="2"/>
    <x v="3"/>
    <x v="0"/>
    <x v="0"/>
    <s v="Large Box"/>
    <s v="Laminate Occasional Tables"/>
    <n v="0.68"/>
    <s v="United States"/>
    <s v="East"/>
    <x v="11"/>
    <s v="West Islip"/>
    <n v="11795"/>
    <x v="72"/>
    <d v="2015-03-15T00:00:00"/>
    <x v="769"/>
    <n v="10"/>
    <n v="1494.63"/>
    <n v="91144"/>
    <n v="154.04"/>
    <x v="3"/>
  </r>
  <r>
    <n v="994"/>
    <s v="Neal Weber"/>
    <x v="1"/>
    <n v="0.1"/>
    <n v="400.98"/>
    <n v="76.37"/>
    <x v="0"/>
    <x v="0"/>
    <x v="0"/>
    <x v="0"/>
    <s v="Jumbo Box"/>
    <s v="Bretford CR8500 Series Meeting Room Furniture"/>
    <n v="0.6"/>
    <s v="United States"/>
    <s v="East"/>
    <x v="29"/>
    <s v="Sanford"/>
    <n v="4073"/>
    <x v="72"/>
    <d v="2015-03-15T00:00:00"/>
    <x v="770"/>
    <n v="2"/>
    <n v="810.47"/>
    <n v="89433"/>
    <n v="400.88"/>
    <x v="3"/>
  </r>
  <r>
    <n v="999"/>
    <s v="Rita Barton"/>
    <x v="1"/>
    <n v="0.08"/>
    <n v="45.19"/>
    <n v="1.99"/>
    <x v="1"/>
    <x v="0"/>
    <x v="1"/>
    <x v="1"/>
    <s v="Small Pack"/>
    <s v="Verbatim DVD-RAM, 9.4GB, Rewritable, Type 1, DS, DataLife Plus"/>
    <n v="0.55000000000000004"/>
    <s v="United States"/>
    <s v="East"/>
    <x v="33"/>
    <s v="Ridgewood"/>
    <n v="7450"/>
    <x v="72"/>
    <d v="2015-03-15T00:00:00"/>
    <x v="771"/>
    <n v="3"/>
    <n v="127.22"/>
    <n v="89433"/>
    <n v="45.11"/>
    <x v="3"/>
  </r>
  <r>
    <n v="1000"/>
    <s v="Lynn Bell"/>
    <x v="1"/>
    <n v="0.03"/>
    <n v="33.979999999999997"/>
    <n v="19.989999999999998"/>
    <x v="1"/>
    <x v="0"/>
    <x v="0"/>
    <x v="11"/>
    <s v="Small Box"/>
    <s v="Linden® 12&quot; Wall Clock With Oak Frame"/>
    <n v="0.55000000000000004"/>
    <s v="United States"/>
    <s v="East"/>
    <x v="42"/>
    <s v="Bennington"/>
    <n v="5201"/>
    <x v="72"/>
    <d v="2015-03-15T00:00:00"/>
    <x v="772"/>
    <n v="12"/>
    <n v="432.44"/>
    <n v="89433"/>
    <n v="33.949999999999996"/>
    <x v="3"/>
  </r>
  <r>
    <n v="2345"/>
    <s v="Colleen Marsh"/>
    <x v="4"/>
    <n v="7.0000000000000007E-2"/>
    <n v="200.98"/>
    <n v="23.76"/>
    <x v="0"/>
    <x v="3"/>
    <x v="0"/>
    <x v="9"/>
    <s v="Jumbo Drum"/>
    <s v="Global Leather Highback Executive Chair with Pneumatic Height Adjustment, Black"/>
    <n v="0.57999999999999996"/>
    <s v="United States"/>
    <s v="South"/>
    <x v="32"/>
    <s v="Paducah"/>
    <n v="42003"/>
    <x v="72"/>
    <d v="2015-03-15T00:00:00"/>
    <x v="773"/>
    <n v="9"/>
    <n v="1805.9"/>
    <n v="89504"/>
    <n v="200.91"/>
    <x v="0"/>
  </r>
  <r>
    <n v="2345"/>
    <s v="Colleen Marsh"/>
    <x v="4"/>
    <n v="0.02"/>
    <n v="179.29"/>
    <n v="29.21"/>
    <x v="0"/>
    <x v="3"/>
    <x v="0"/>
    <x v="0"/>
    <s v="Jumbo Box"/>
    <s v="Bevis Round Conference Table Top, X-Base"/>
    <n v="0.76"/>
    <s v="United States"/>
    <s v="South"/>
    <x v="32"/>
    <s v="Paducah"/>
    <n v="42003"/>
    <x v="72"/>
    <d v="2015-03-14T00:00:00"/>
    <x v="774"/>
    <n v="2"/>
    <n v="311.41000000000003"/>
    <n v="89504"/>
    <n v="179.26999999999998"/>
    <x v="0"/>
  </r>
  <r>
    <n v="2417"/>
    <s v="Ken H Frazier"/>
    <x v="4"/>
    <n v="0"/>
    <n v="65.989999999999995"/>
    <n v="3.99"/>
    <x v="1"/>
    <x v="1"/>
    <x v="1"/>
    <x v="12"/>
    <s v="Small Box"/>
    <s v="StarTAC 7760"/>
    <n v="0.59"/>
    <s v="United States"/>
    <s v="South"/>
    <x v="21"/>
    <s v="Oakton"/>
    <n v="22124"/>
    <x v="72"/>
    <d v="2015-03-15T00:00:00"/>
    <x v="775"/>
    <n v="13"/>
    <n v="765.65"/>
    <n v="86754"/>
    <n v="65.989999999999995"/>
    <x v="0"/>
  </r>
  <r>
    <n v="3279"/>
    <s v="Ricky Allred"/>
    <x v="4"/>
    <n v="0.01"/>
    <n v="45.99"/>
    <n v="4.99"/>
    <x v="1"/>
    <x v="2"/>
    <x v="1"/>
    <x v="12"/>
    <s v="Small Box"/>
    <s v="KF 788"/>
    <n v="0.56000000000000005"/>
    <s v="United States"/>
    <s v="South"/>
    <x v="23"/>
    <s v="Columbia"/>
    <n v="29203"/>
    <x v="72"/>
    <d v="2015-03-16T00:00:00"/>
    <x v="776"/>
    <n v="3"/>
    <n v="125.19"/>
    <n v="90767"/>
    <n v="45.980000000000004"/>
    <x v="0"/>
  </r>
  <r>
    <n v="373"/>
    <s v="Jeanne Werner"/>
    <x v="3"/>
    <n v="0.02"/>
    <n v="200.98"/>
    <n v="55.96"/>
    <x v="0"/>
    <x v="0"/>
    <x v="0"/>
    <x v="10"/>
    <s v="Jumbo Box"/>
    <s v="O'Sullivan Living Dimensions 3-Shelf Bookcases"/>
    <n v="0.75"/>
    <s v="United States"/>
    <s v="Central"/>
    <x v="25"/>
    <s v="Detroit"/>
    <n v="48234"/>
    <x v="72"/>
    <d v="2015-03-16T00:00:00"/>
    <x v="777"/>
    <n v="45"/>
    <n v="9539.6"/>
    <n v="24193"/>
    <n v="200.95999999999998"/>
    <x v="1"/>
  </r>
  <r>
    <n v="373"/>
    <s v="Jeanne Werner"/>
    <x v="3"/>
    <n v="0.02"/>
    <n v="4.28"/>
    <n v="5.17"/>
    <x v="1"/>
    <x v="0"/>
    <x v="2"/>
    <x v="7"/>
    <s v="Small Box"/>
    <s v="Xerox 1971"/>
    <n v="0.4"/>
    <s v="United States"/>
    <s v="Central"/>
    <x v="25"/>
    <s v="Detroit"/>
    <n v="48234"/>
    <x v="72"/>
    <d v="2015-03-15T00:00:00"/>
    <x v="778"/>
    <n v="24"/>
    <n v="109.86"/>
    <n v="24193"/>
    <n v="4.2600000000000007"/>
    <x v="1"/>
  </r>
  <r>
    <n v="373"/>
    <s v="Jeanne Werner"/>
    <x v="3"/>
    <n v="0.04"/>
    <n v="85.99"/>
    <n v="0.99"/>
    <x v="1"/>
    <x v="0"/>
    <x v="1"/>
    <x v="12"/>
    <s v="Wrap Bag"/>
    <s v="Accessory4"/>
    <n v="0.85"/>
    <s v="United States"/>
    <s v="Central"/>
    <x v="25"/>
    <s v="Detroit"/>
    <n v="48234"/>
    <x v="72"/>
    <d v="2015-03-16T00:00:00"/>
    <x v="779"/>
    <n v="19"/>
    <n v="1426.51"/>
    <n v="24193"/>
    <n v="85.949999999999989"/>
    <x v="1"/>
  </r>
  <r>
    <n v="375"/>
    <s v="Sandra Sharma"/>
    <x v="3"/>
    <n v="0.02"/>
    <n v="200.98"/>
    <n v="55.96"/>
    <x v="0"/>
    <x v="0"/>
    <x v="0"/>
    <x v="10"/>
    <s v="Jumbo Box"/>
    <s v="O'Sullivan Living Dimensions 3-Shelf Bookcases"/>
    <n v="0.75"/>
    <s v="United States"/>
    <s v="South"/>
    <x v="34"/>
    <s v="Morristown"/>
    <n v="37814"/>
    <x v="72"/>
    <d v="2015-03-16T00:00:00"/>
    <x v="780"/>
    <n v="11"/>
    <n v="2331.9"/>
    <n v="90917"/>
    <n v="200.95999999999998"/>
    <x v="0"/>
  </r>
  <r>
    <n v="375"/>
    <s v="Sandra Sharma"/>
    <x v="3"/>
    <n v="0.02"/>
    <n v="4.28"/>
    <n v="5.17"/>
    <x v="1"/>
    <x v="0"/>
    <x v="2"/>
    <x v="7"/>
    <s v="Small Box"/>
    <s v="Xerox 1971"/>
    <n v="0.4"/>
    <s v="United States"/>
    <s v="South"/>
    <x v="34"/>
    <s v="Morristown"/>
    <n v="37814"/>
    <x v="72"/>
    <d v="2015-03-15T00:00:00"/>
    <x v="781"/>
    <n v="6"/>
    <n v="27.47"/>
    <n v="90917"/>
    <n v="4.2600000000000007"/>
    <x v="0"/>
  </r>
  <r>
    <n v="1682"/>
    <s v="Julie Edwards"/>
    <x v="3"/>
    <n v="0.08"/>
    <n v="4.9800000000000004"/>
    <n v="4.7"/>
    <x v="1"/>
    <x v="1"/>
    <x v="2"/>
    <x v="7"/>
    <s v="Small Box"/>
    <s v="Staples Copy Paper (20Lb. and 84 Bright)"/>
    <n v="0.38"/>
    <s v="United States"/>
    <s v="Central"/>
    <x v="10"/>
    <s v="Chicago"/>
    <n v="60611"/>
    <x v="72"/>
    <d v="2015-03-15T00:00:00"/>
    <x v="782"/>
    <n v="47"/>
    <n v="225.98"/>
    <n v="38080"/>
    <n v="4.9000000000000004"/>
    <x v="1"/>
  </r>
  <r>
    <n v="1683"/>
    <s v="Wesley Corbett"/>
    <x v="3"/>
    <n v="0.08"/>
    <n v="4.9800000000000004"/>
    <n v="4.7"/>
    <x v="1"/>
    <x v="1"/>
    <x v="2"/>
    <x v="7"/>
    <s v="Small Box"/>
    <s v="Staples Copy Paper (20Lb. and 84 Bright)"/>
    <n v="0.38"/>
    <s v="United States"/>
    <s v="Central"/>
    <x v="18"/>
    <s v="Conroe"/>
    <n v="77301"/>
    <x v="72"/>
    <d v="2015-03-15T00:00:00"/>
    <x v="782"/>
    <n v="12"/>
    <n v="57.7"/>
    <n v="90613"/>
    <n v="4.9000000000000004"/>
    <x v="1"/>
  </r>
  <r>
    <n v="3177"/>
    <s v="Laurie Petty"/>
    <x v="3"/>
    <n v="0.1"/>
    <n v="62.18"/>
    <n v="10.84"/>
    <x v="1"/>
    <x v="1"/>
    <x v="0"/>
    <x v="11"/>
    <s v="Medium Box"/>
    <s v="Deflect-o Glass Clear Studded Chair Mats"/>
    <n v="0.63"/>
    <s v="United States"/>
    <s v="South"/>
    <x v="12"/>
    <s v="Jupiter"/>
    <n v="33458"/>
    <x v="72"/>
    <d v="2015-03-16T00:00:00"/>
    <x v="783"/>
    <n v="9"/>
    <n v="511.57"/>
    <n v="90818"/>
    <n v="62.08"/>
    <x v="0"/>
  </r>
  <r>
    <n v="594"/>
    <s v="Charlie Moore"/>
    <x v="0"/>
    <n v="0.09"/>
    <n v="13.79"/>
    <n v="8.7799999999999994"/>
    <x v="1"/>
    <x v="1"/>
    <x v="0"/>
    <x v="11"/>
    <s v="Small Box"/>
    <s v="9-3/4 Diameter Round Wall Clock"/>
    <n v="0.43"/>
    <s v="United States"/>
    <s v="Central"/>
    <x v="2"/>
    <s v="Anderson"/>
    <n v="46016"/>
    <x v="73"/>
    <d v="2015-03-17T00:00:00"/>
    <x v="784"/>
    <n v="1"/>
    <n v="17.440000000000001"/>
    <n v="86309"/>
    <n v="13.7"/>
    <x v="1"/>
  </r>
  <r>
    <n v="83"/>
    <s v="Edgar Stone"/>
    <x v="1"/>
    <n v="0.04"/>
    <n v="296.18"/>
    <n v="54.12"/>
    <x v="0"/>
    <x v="3"/>
    <x v="0"/>
    <x v="0"/>
    <s v="Jumbo Box"/>
    <s v="Hon 94000 Series Round Tables"/>
    <n v="0.76"/>
    <s v="United States"/>
    <s v="East"/>
    <x v="27"/>
    <s v="Canton"/>
    <n v="44708"/>
    <x v="73"/>
    <d v="2015-03-15T00:00:00"/>
    <x v="785"/>
    <n v="6"/>
    <n v="1821.89"/>
    <n v="87365"/>
    <n v="296.14"/>
    <x v="3"/>
  </r>
  <r>
    <n v="1123"/>
    <s v="Peggy Lanier"/>
    <x v="1"/>
    <n v="0.03"/>
    <n v="7.3"/>
    <n v="7.72"/>
    <x v="1"/>
    <x v="0"/>
    <x v="2"/>
    <x v="5"/>
    <s v="Small Box"/>
    <s v="Angle-D Binders with Locking Rings, Label Holders"/>
    <n v="0.38"/>
    <s v="United States"/>
    <s v="West"/>
    <x v="8"/>
    <s v="Roseville"/>
    <n v="95661"/>
    <x v="73"/>
    <d v="2015-03-18T00:00:00"/>
    <x v="786"/>
    <n v="14"/>
    <n v="103.61"/>
    <n v="87015"/>
    <n v="7.27"/>
    <x v="2"/>
  </r>
  <r>
    <n v="2426"/>
    <s v="Dorothy Holt"/>
    <x v="1"/>
    <n v="0.08"/>
    <n v="30.93"/>
    <n v="3.92"/>
    <x v="1"/>
    <x v="0"/>
    <x v="0"/>
    <x v="11"/>
    <s v="Small Pack"/>
    <s v="Advantus Employee of the Month Certificate Frame, 11 x 13-1/2"/>
    <n v="0.44"/>
    <s v="United States"/>
    <s v="Central"/>
    <x v="18"/>
    <s v="Irving"/>
    <n v="75061"/>
    <x v="73"/>
    <d v="2015-03-16T00:00:00"/>
    <x v="787"/>
    <n v="3"/>
    <n v="91.39"/>
    <n v="90859"/>
    <n v="30.85"/>
    <x v="1"/>
  </r>
  <r>
    <n v="724"/>
    <s v="Beverly Cooke Brooks"/>
    <x v="4"/>
    <n v="0.09"/>
    <n v="125.99"/>
    <n v="8.99"/>
    <x v="1"/>
    <x v="1"/>
    <x v="1"/>
    <x v="12"/>
    <s v="Small Box"/>
    <s v="SC7868i"/>
    <n v="0.55000000000000004"/>
    <s v="United States"/>
    <s v="East"/>
    <x v="22"/>
    <s v="Stratford"/>
    <n v="6614"/>
    <x v="73"/>
    <d v="2015-03-16T00:00:00"/>
    <x v="788"/>
    <n v="1"/>
    <n v="100.38"/>
    <n v="90359"/>
    <n v="125.89999999999999"/>
    <x v="3"/>
  </r>
  <r>
    <n v="727"/>
    <s v="Lindsay Link"/>
    <x v="4"/>
    <n v="0.1"/>
    <n v="17.98"/>
    <n v="4"/>
    <x v="1"/>
    <x v="1"/>
    <x v="1"/>
    <x v="1"/>
    <s v="Small Box"/>
    <s v="Belkin 107-key enhanced keyboard, USB/PS/2 interface"/>
    <n v="0.79"/>
    <s v="United States"/>
    <s v="East"/>
    <x v="29"/>
    <s v="Lewiston"/>
    <n v="4240"/>
    <x v="73"/>
    <d v="2015-03-16T00:00:00"/>
    <x v="789"/>
    <n v="4"/>
    <n v="66.319999999999993"/>
    <n v="90359"/>
    <n v="17.88"/>
    <x v="3"/>
  </r>
  <r>
    <n v="2356"/>
    <s v="Emma Bloom"/>
    <x v="4"/>
    <n v="0"/>
    <n v="29.34"/>
    <n v="7.87"/>
    <x v="1"/>
    <x v="1"/>
    <x v="0"/>
    <x v="11"/>
    <s v="Small Box"/>
    <s v="Seth Thomas 14&quot; Putty-Colored Wall Clock"/>
    <n v="0.54"/>
    <s v="United States"/>
    <s v="West"/>
    <x v="45"/>
    <s v="Rock Springs"/>
    <n v="82901"/>
    <x v="73"/>
    <d v="2015-03-17T00:00:00"/>
    <x v="790"/>
    <n v="22"/>
    <n v="668.38"/>
    <n v="91305"/>
    <n v="29.34"/>
    <x v="2"/>
  </r>
  <r>
    <n v="2372"/>
    <s v="Marvin Parrott"/>
    <x v="4"/>
    <n v="0.01"/>
    <n v="1.76"/>
    <n v="0.7"/>
    <x v="1"/>
    <x v="3"/>
    <x v="2"/>
    <x v="2"/>
    <s v="Wrap Bag"/>
    <s v="Newell 310"/>
    <n v="0.56000000000000005"/>
    <s v="United States"/>
    <s v="Central"/>
    <x v="7"/>
    <s v="Duluth"/>
    <n v="55803"/>
    <x v="73"/>
    <d v="2015-03-16T00:00:00"/>
    <x v="791"/>
    <n v="4"/>
    <n v="7.2"/>
    <n v="90714"/>
    <n v="1.75"/>
    <x v="1"/>
  </r>
  <r>
    <n v="871"/>
    <s v="Sandy Ellington"/>
    <x v="3"/>
    <n v="0.03"/>
    <n v="14.2"/>
    <n v="5.3"/>
    <x v="1"/>
    <x v="2"/>
    <x v="0"/>
    <x v="11"/>
    <s v="Wrap Bag"/>
    <s v="Coloredge Poster Frame"/>
    <n v="0.46"/>
    <s v="United States"/>
    <s v="West"/>
    <x v="26"/>
    <s v="Reno"/>
    <n v="89502"/>
    <x v="73"/>
    <d v="2015-03-17T00:00:00"/>
    <x v="792"/>
    <n v="2"/>
    <n v="31.24"/>
    <n v="90577"/>
    <n v="14.17"/>
    <x v="2"/>
  </r>
  <r>
    <n v="1646"/>
    <s v="Eugene Brewer Knox"/>
    <x v="3"/>
    <n v="0.06"/>
    <n v="3.29"/>
    <n v="1.35"/>
    <x v="1"/>
    <x v="0"/>
    <x v="2"/>
    <x v="14"/>
    <s v="Wrap Bag"/>
    <s v="Acco® Hot Clips™ Clips to Go"/>
    <n v="0.4"/>
    <s v="United States"/>
    <s v="East"/>
    <x v="11"/>
    <s v="Bethpage"/>
    <n v="11714"/>
    <x v="73"/>
    <d v="2015-03-17T00:00:00"/>
    <x v="793"/>
    <n v="11"/>
    <n v="35.97"/>
    <n v="90932"/>
    <n v="3.23"/>
    <x v="3"/>
  </r>
  <r>
    <n v="853"/>
    <s v="Leah Davenport"/>
    <x v="1"/>
    <n v="0.05"/>
    <n v="4.24"/>
    <n v="5.41"/>
    <x v="1"/>
    <x v="0"/>
    <x v="2"/>
    <x v="5"/>
    <s v="Small Box"/>
    <s v="Storex DuraTech Recycled Plastic Frosted Binders"/>
    <n v="0.35"/>
    <s v="United States"/>
    <s v="West"/>
    <x v="8"/>
    <s v="Hesperia"/>
    <n v="92345"/>
    <x v="74"/>
    <d v="2015-03-18T00:00:00"/>
    <x v="794"/>
    <n v="12"/>
    <n v="50.83"/>
    <n v="88570"/>
    <n v="4.1900000000000004"/>
    <x v="2"/>
  </r>
  <r>
    <n v="2272"/>
    <s v="Brett Ingram"/>
    <x v="1"/>
    <n v="0.08"/>
    <n v="15.73"/>
    <n v="7.42"/>
    <x v="2"/>
    <x v="3"/>
    <x v="2"/>
    <x v="16"/>
    <s v="Small Pack"/>
    <s v="Acme Galleria® Hot Forged Steel Scissors with Colored Handles"/>
    <n v="0.56000000000000005"/>
    <s v="United States"/>
    <s v="Central"/>
    <x v="18"/>
    <s v="Harker Heights"/>
    <n v="76543"/>
    <x v="74"/>
    <d v="2015-03-18T00:00:00"/>
    <x v="795"/>
    <n v="5"/>
    <n v="78.08"/>
    <n v="90110"/>
    <n v="15.65"/>
    <x v="1"/>
  </r>
  <r>
    <n v="2323"/>
    <s v="Emma Buckley"/>
    <x v="1"/>
    <n v="0.08"/>
    <n v="68.81"/>
    <n v="60"/>
    <x v="0"/>
    <x v="0"/>
    <x v="2"/>
    <x v="8"/>
    <s v="Jumbo Drum"/>
    <s v="Holmes Replacement Filter for HEPA Air Cleaner, Very Large Room, HEPA Filter"/>
    <n v="0.41"/>
    <s v="United States"/>
    <s v="West"/>
    <x v="8"/>
    <s v="Coachella"/>
    <n v="92236"/>
    <x v="74"/>
    <d v="2015-03-17T00:00:00"/>
    <x v="796"/>
    <n v="5"/>
    <n v="337.86"/>
    <n v="88721"/>
    <n v="68.73"/>
    <x v="2"/>
  </r>
  <r>
    <n v="2323"/>
    <s v="Emma Buckley"/>
    <x v="1"/>
    <n v="0.04"/>
    <n v="21.38"/>
    <n v="8.99"/>
    <x v="1"/>
    <x v="0"/>
    <x v="2"/>
    <x v="2"/>
    <s v="Small Pack"/>
    <s v="Boston 1730 StandUp Electric Pencil Sharpener"/>
    <n v="0.59"/>
    <s v="United States"/>
    <s v="West"/>
    <x v="8"/>
    <s v="Coachella"/>
    <n v="92236"/>
    <x v="74"/>
    <d v="2015-03-18T00:00:00"/>
    <x v="797"/>
    <n v="4"/>
    <n v="84.21"/>
    <n v="88721"/>
    <n v="21.34"/>
    <x v="2"/>
  </r>
  <r>
    <n v="145"/>
    <s v="Rhonda Ivey"/>
    <x v="2"/>
    <n v="7.0000000000000007E-2"/>
    <n v="154.13"/>
    <n v="69"/>
    <x v="2"/>
    <x v="2"/>
    <x v="0"/>
    <x v="0"/>
    <s v="Large Box"/>
    <s v="Laminate Occasional Tables"/>
    <n v="0.68"/>
    <s v="United States"/>
    <s v="East"/>
    <x v="28"/>
    <s v="West Mifflin"/>
    <n v="15122"/>
    <x v="74"/>
    <d v="2015-03-16T00:00:00"/>
    <x v="798"/>
    <n v="3"/>
    <n v="453.62"/>
    <n v="91089"/>
    <n v="154.06"/>
    <x v="3"/>
  </r>
  <r>
    <n v="1068"/>
    <s v="Erik Barr"/>
    <x v="2"/>
    <n v="0.04"/>
    <n v="22.84"/>
    <n v="16.87"/>
    <x v="1"/>
    <x v="2"/>
    <x v="2"/>
    <x v="7"/>
    <s v="Small Box"/>
    <s v="Xerox 1982"/>
    <n v="0.39"/>
    <s v="United States"/>
    <s v="Central"/>
    <x v="10"/>
    <s v="Calumet City"/>
    <n v="60409"/>
    <x v="74"/>
    <d v="2015-03-16T00:00:00"/>
    <x v="799"/>
    <n v="12"/>
    <n v="286.39999999999998"/>
    <n v="87109"/>
    <n v="22.8"/>
    <x v="1"/>
  </r>
  <r>
    <n v="2157"/>
    <s v="Tom Hoyle Honeycutt"/>
    <x v="2"/>
    <n v="0.05"/>
    <n v="55.5"/>
    <n v="52.2"/>
    <x v="1"/>
    <x v="2"/>
    <x v="0"/>
    <x v="11"/>
    <s v="Medium Box"/>
    <s v="Eldon Cleatmat® Chair Mats for Medium Pile Carpets"/>
    <n v="0.72"/>
    <s v="United States"/>
    <s v="Central"/>
    <x v="25"/>
    <s v="Warren"/>
    <n v="48093"/>
    <x v="74"/>
    <d v="2015-03-16T00:00:00"/>
    <x v="800"/>
    <n v="4"/>
    <n v="253.87"/>
    <n v="90385"/>
    <n v="55.45"/>
    <x v="1"/>
  </r>
  <r>
    <n v="2157"/>
    <s v="Tom Hoyle Honeycutt"/>
    <x v="2"/>
    <n v="0.05"/>
    <n v="442.14"/>
    <n v="14.7"/>
    <x v="0"/>
    <x v="2"/>
    <x v="1"/>
    <x v="3"/>
    <s v="Jumbo Drum"/>
    <s v="Okidata ML390 Turbo Dot Matrix Printers"/>
    <n v="0.56000000000000005"/>
    <s v="United States"/>
    <s v="Central"/>
    <x v="25"/>
    <s v="Warren"/>
    <n v="48093"/>
    <x v="74"/>
    <d v="2015-03-25T00:00:00"/>
    <x v="801"/>
    <n v="14"/>
    <n v="5880.46"/>
    <n v="90385"/>
    <n v="442.09"/>
    <x v="1"/>
  </r>
  <r>
    <n v="1241"/>
    <s v="Bradley Schroeder"/>
    <x v="3"/>
    <n v="0"/>
    <n v="387.99"/>
    <n v="19.989999999999998"/>
    <x v="1"/>
    <x v="3"/>
    <x v="2"/>
    <x v="5"/>
    <s v="Small Box"/>
    <s v="Fellowes PB300 Plastic Comb Binding Machine"/>
    <n v="0.38"/>
    <s v="United States"/>
    <s v="South"/>
    <x v="16"/>
    <s v="Auburn"/>
    <n v="36830"/>
    <x v="74"/>
    <d v="2015-03-17T00:00:00"/>
    <x v="802"/>
    <n v="23"/>
    <n v="9280.7199999999993"/>
    <n v="90880"/>
    <n v="387.99"/>
    <x v="0"/>
  </r>
  <r>
    <n v="1711"/>
    <s v="Sharon Long"/>
    <x v="3"/>
    <n v="7.0000000000000007E-2"/>
    <n v="7.59"/>
    <n v="4"/>
    <x v="1"/>
    <x v="3"/>
    <x v="0"/>
    <x v="11"/>
    <s v="Wrap Bag"/>
    <s v="Master Giant Foot® Doorstop, Safety Yellow"/>
    <n v="0.42"/>
    <s v="United States"/>
    <s v="South"/>
    <x v="5"/>
    <s v="Marietta"/>
    <n v="30062"/>
    <x v="74"/>
    <d v="2015-03-18T00:00:00"/>
    <x v="803"/>
    <n v="3"/>
    <n v="22.48"/>
    <n v="87747"/>
    <n v="7.52"/>
    <x v="0"/>
  </r>
  <r>
    <n v="2030"/>
    <s v="Lindsay O'Connell"/>
    <x v="0"/>
    <n v="0.04"/>
    <n v="120.97"/>
    <n v="7.11"/>
    <x v="1"/>
    <x v="3"/>
    <x v="1"/>
    <x v="3"/>
    <s v="Medium Box"/>
    <s v="Canon BP1200DH 12-Digit Bubble Jet Printing Calculator"/>
    <n v="0.36"/>
    <s v="United States"/>
    <s v="Central"/>
    <x v="18"/>
    <s v="Greenville"/>
    <n v="75401"/>
    <x v="75"/>
    <d v="2015-03-17T00:00:00"/>
    <x v="804"/>
    <n v="16"/>
    <n v="1913.84"/>
    <n v="91059"/>
    <n v="120.92999999999999"/>
    <x v="1"/>
  </r>
  <r>
    <n v="2030"/>
    <s v="Lindsay O'Connell"/>
    <x v="0"/>
    <n v="0"/>
    <n v="195.99"/>
    <n v="4.2"/>
    <x v="1"/>
    <x v="3"/>
    <x v="1"/>
    <x v="12"/>
    <s v="Small Box"/>
    <s v="688"/>
    <n v="0.6"/>
    <s v="United States"/>
    <s v="Central"/>
    <x v="18"/>
    <s v="Greenville"/>
    <n v="75401"/>
    <x v="75"/>
    <d v="2015-03-19T00:00:00"/>
    <x v="805"/>
    <n v="16"/>
    <n v="2692.12"/>
    <n v="91059"/>
    <n v="195.99"/>
    <x v="1"/>
  </r>
  <r>
    <n v="2647"/>
    <s v="Teresa Bishop"/>
    <x v="2"/>
    <n v="0.1"/>
    <n v="10.98"/>
    <n v="3.99"/>
    <x v="1"/>
    <x v="3"/>
    <x v="2"/>
    <x v="8"/>
    <s v="Small Box"/>
    <s v="Staples Surge Protector 6 outlet"/>
    <n v="0.57999999999999996"/>
    <s v="United States"/>
    <s v="West"/>
    <x v="8"/>
    <s v="Bakersfield"/>
    <n v="93309"/>
    <x v="75"/>
    <d v="2015-03-24T00:00:00"/>
    <x v="806"/>
    <n v="5"/>
    <n v="52.21"/>
    <n v="91386"/>
    <n v="10.88"/>
    <x v="2"/>
  </r>
  <r>
    <n v="2647"/>
    <s v="Teresa Bishop"/>
    <x v="2"/>
    <n v="0.01"/>
    <n v="39.979999999999997"/>
    <n v="9.1999999999999993"/>
    <x v="1"/>
    <x v="3"/>
    <x v="0"/>
    <x v="11"/>
    <s v="Wrap Bag"/>
    <s v="Eldon Radial Chair Mat for Low to Medium Pile Carpets"/>
    <n v="0.65"/>
    <s v="United States"/>
    <s v="West"/>
    <x v="8"/>
    <s v="Bakersfield"/>
    <n v="93309"/>
    <x v="75"/>
    <d v="2015-03-19T00:00:00"/>
    <x v="807"/>
    <n v="4"/>
    <n v="170.32"/>
    <n v="91386"/>
    <n v="39.97"/>
    <x v="2"/>
  </r>
  <r>
    <n v="339"/>
    <s v="Bobby Clements"/>
    <x v="4"/>
    <n v="0.08"/>
    <n v="7.77"/>
    <n v="9.23"/>
    <x v="1"/>
    <x v="3"/>
    <x v="2"/>
    <x v="8"/>
    <s v="Small Box"/>
    <s v="Hoover Commercial Soft Guard Upright Vacuum And Disposable Filtration Bags"/>
    <n v="0.57999999999999996"/>
    <s v="United States"/>
    <s v="East"/>
    <x v="27"/>
    <s v="Columbus"/>
    <n v="43229"/>
    <x v="75"/>
    <d v="2015-03-18T00:00:00"/>
    <x v="808"/>
    <n v="5"/>
    <n v="40.299999999999997"/>
    <n v="90583"/>
    <n v="7.6899999999999995"/>
    <x v="3"/>
  </r>
  <r>
    <n v="339"/>
    <s v="Bobby Clements"/>
    <x v="4"/>
    <n v="7.0000000000000007E-2"/>
    <n v="7.59"/>
    <n v="4"/>
    <x v="1"/>
    <x v="3"/>
    <x v="0"/>
    <x v="11"/>
    <s v="Wrap Bag"/>
    <s v="Master Giant Foot® Doorstop, Safety Yellow"/>
    <n v="0.42"/>
    <s v="United States"/>
    <s v="East"/>
    <x v="27"/>
    <s v="Columbus"/>
    <n v="43229"/>
    <x v="75"/>
    <d v="2015-03-19T00:00:00"/>
    <x v="809"/>
    <n v="15"/>
    <n v="111.88"/>
    <n v="90583"/>
    <n v="7.52"/>
    <x v="3"/>
  </r>
  <r>
    <n v="1808"/>
    <s v="Joyce Knox"/>
    <x v="4"/>
    <n v="0.01"/>
    <n v="8.1199999999999992"/>
    <n v="2.83"/>
    <x v="2"/>
    <x v="2"/>
    <x v="1"/>
    <x v="1"/>
    <s v="Small Pack"/>
    <s v="Imation Neon Mac Format Diskettes, 10/Pack"/>
    <n v="0.77"/>
    <s v="United States"/>
    <s v="East"/>
    <x v="44"/>
    <s v="Parkersburg"/>
    <n v="26101"/>
    <x v="75"/>
    <d v="2015-03-18T00:00:00"/>
    <x v="810"/>
    <n v="10"/>
    <n v="88.64"/>
    <n v="89251"/>
    <n v="8.11"/>
    <x v="3"/>
  </r>
  <r>
    <n v="1364"/>
    <s v="Chris Ford"/>
    <x v="3"/>
    <n v="0.1"/>
    <n v="5.98"/>
    <n v="5.35"/>
    <x v="1"/>
    <x v="2"/>
    <x v="2"/>
    <x v="7"/>
    <s v="Small Box"/>
    <s v="Xerox 1947"/>
    <n v="0.4"/>
    <s v="United States"/>
    <s v="East"/>
    <x v="36"/>
    <s v="Camp Springs"/>
    <n v="20746"/>
    <x v="75"/>
    <d v="2015-03-17T00:00:00"/>
    <x v="811"/>
    <n v="10"/>
    <n v="57.34"/>
    <n v="89994"/>
    <n v="5.8800000000000008"/>
    <x v="3"/>
  </r>
  <r>
    <n v="3001"/>
    <s v="Anthony Foley"/>
    <x v="3"/>
    <n v="0.03"/>
    <n v="5.4"/>
    <n v="7.78"/>
    <x v="1"/>
    <x v="1"/>
    <x v="2"/>
    <x v="5"/>
    <s v="Small Box"/>
    <s v="3M Organizer Strips"/>
    <n v="0.37"/>
    <s v="United States"/>
    <s v="Central"/>
    <x v="25"/>
    <s v="Port Huron"/>
    <n v="48060"/>
    <x v="75"/>
    <d v="2015-03-19T00:00:00"/>
    <x v="812"/>
    <n v="21"/>
    <n v="117.87"/>
    <n v="87043"/>
    <n v="5.37"/>
    <x v="1"/>
  </r>
  <r>
    <n v="2127"/>
    <s v="Joyce Kern"/>
    <x v="0"/>
    <n v="0.1"/>
    <n v="5.98"/>
    <n v="5.14"/>
    <x v="1"/>
    <x v="2"/>
    <x v="2"/>
    <x v="7"/>
    <s v="Small Box"/>
    <s v="Xerox 1974"/>
    <n v="0.36"/>
    <s v="United States"/>
    <s v="Central"/>
    <x v="25"/>
    <s v="Sterling Heights"/>
    <n v="48310"/>
    <x v="76"/>
    <d v="2015-03-20T00:00:00"/>
    <x v="813"/>
    <n v="6"/>
    <n v="33.950000000000003"/>
    <n v="88418"/>
    <n v="5.8800000000000008"/>
    <x v="1"/>
  </r>
  <r>
    <n v="3191"/>
    <s v="Jenny Hawkins"/>
    <x v="0"/>
    <n v="0.01"/>
    <n v="20.99"/>
    <n v="4.8099999999999996"/>
    <x v="1"/>
    <x v="3"/>
    <x v="1"/>
    <x v="12"/>
    <s v="Medium Box"/>
    <s v="1726 Digital Answering Machine"/>
    <n v="0.57999999999999996"/>
    <s v="United States"/>
    <s v="Central"/>
    <x v="30"/>
    <s v="Stevens Point"/>
    <n v="54481"/>
    <x v="76"/>
    <d v="2015-03-18T00:00:00"/>
    <x v="814"/>
    <n v="5"/>
    <n v="93.81"/>
    <n v="86447"/>
    <n v="20.979999999999997"/>
    <x v="1"/>
  </r>
  <r>
    <n v="1197"/>
    <s v="Grace McNeill Hunt"/>
    <x v="1"/>
    <n v="0.08"/>
    <n v="355.98"/>
    <n v="58.92"/>
    <x v="0"/>
    <x v="0"/>
    <x v="0"/>
    <x v="9"/>
    <s v="Jumbo Drum"/>
    <s v="Hon 4700 Series Mobuis™ Mid-Back Task Chairs with Adjustable Arms"/>
    <n v="0.64"/>
    <s v="United States"/>
    <s v="East"/>
    <x v="35"/>
    <s v="Sudbury"/>
    <n v="1776"/>
    <x v="76"/>
    <d v="2015-03-20T00:00:00"/>
    <x v="815"/>
    <n v="4"/>
    <n v="1350.94"/>
    <n v="87583"/>
    <n v="355.90000000000003"/>
    <x v="3"/>
  </r>
  <r>
    <n v="1894"/>
    <s v="Maureen Herbert Hood"/>
    <x v="1"/>
    <n v="0.01"/>
    <n v="26.17"/>
    <n v="1.39"/>
    <x v="1"/>
    <x v="1"/>
    <x v="2"/>
    <x v="15"/>
    <s v="Small Box"/>
    <s v="Quality Park Security Envelopes"/>
    <n v="0.38"/>
    <s v="United States"/>
    <s v="Central"/>
    <x v="30"/>
    <s v="Appleton"/>
    <n v="54915"/>
    <x v="76"/>
    <d v="2015-03-19T00:00:00"/>
    <x v="816"/>
    <n v="13"/>
    <n v="343.54"/>
    <n v="91263"/>
    <n v="26.16"/>
    <x v="1"/>
  </r>
  <r>
    <n v="1015"/>
    <s v="Beverly Cameron"/>
    <x v="4"/>
    <n v="0"/>
    <n v="43.98"/>
    <n v="8.99"/>
    <x v="1"/>
    <x v="2"/>
    <x v="2"/>
    <x v="2"/>
    <s v="Small Pack"/>
    <s v="Boston 1645 Deluxe Heavier-Duty Electric Pencil Sharpener"/>
    <n v="0.57999999999999996"/>
    <s v="United States"/>
    <s v="South"/>
    <x v="9"/>
    <s v="Apex"/>
    <n v="27502"/>
    <x v="76"/>
    <d v="2015-03-18T00:00:00"/>
    <x v="817"/>
    <n v="14"/>
    <n v="650.70000000000005"/>
    <n v="88390"/>
    <n v="43.98"/>
    <x v="0"/>
  </r>
  <r>
    <n v="1967"/>
    <s v="Carolyn Hoffman"/>
    <x v="4"/>
    <n v="0.01"/>
    <n v="78.650000000000006"/>
    <n v="13.99"/>
    <x v="2"/>
    <x v="0"/>
    <x v="2"/>
    <x v="8"/>
    <s v="Medium Box"/>
    <s v="Honeywell Quietcare HEPA Air Cleaner"/>
    <n v="0.52"/>
    <s v="United States"/>
    <s v="Central"/>
    <x v="20"/>
    <s v="Clinton"/>
    <n v="52732"/>
    <x v="76"/>
    <d v="2015-03-19T00:00:00"/>
    <x v="818"/>
    <n v="8"/>
    <n v="641.11"/>
    <n v="89456"/>
    <n v="78.64"/>
    <x v="1"/>
  </r>
  <r>
    <n v="2030"/>
    <s v="Lindsay O'Connell"/>
    <x v="4"/>
    <n v="0.03"/>
    <n v="55.98"/>
    <n v="4.8600000000000003"/>
    <x v="1"/>
    <x v="3"/>
    <x v="2"/>
    <x v="7"/>
    <s v="Small Box"/>
    <s v="Xerox 1908"/>
    <n v="0.36"/>
    <s v="United States"/>
    <s v="Central"/>
    <x v="18"/>
    <s v="Greenville"/>
    <n v="75401"/>
    <x v="76"/>
    <d v="2015-03-20T00:00:00"/>
    <x v="819"/>
    <n v="13"/>
    <n v="762.38"/>
    <n v="91060"/>
    <n v="55.949999999999996"/>
    <x v="1"/>
  </r>
  <r>
    <n v="2745"/>
    <s v="Arnold Gay"/>
    <x v="4"/>
    <n v="0.01"/>
    <n v="220.98"/>
    <n v="64.66"/>
    <x v="0"/>
    <x v="3"/>
    <x v="0"/>
    <x v="10"/>
    <s v="Jumbo Box"/>
    <s v="Bush Cubix Collection Bookcases, Fully Assembled"/>
    <n v="0.62"/>
    <s v="United States"/>
    <s v="West"/>
    <x v="41"/>
    <s v="Chandler"/>
    <n v="85224"/>
    <x v="76"/>
    <d v="2015-03-19T00:00:00"/>
    <x v="820"/>
    <n v="11"/>
    <n v="2591.09"/>
    <n v="86184"/>
    <n v="220.97"/>
    <x v="2"/>
  </r>
  <r>
    <n v="2747"/>
    <s v="Brian Grady"/>
    <x v="4"/>
    <n v="0.01"/>
    <n v="220.98"/>
    <n v="64.66"/>
    <x v="0"/>
    <x v="3"/>
    <x v="0"/>
    <x v="10"/>
    <s v="Jumbo Box"/>
    <s v="Bush Cubix Collection Bookcases, Fully Assembled"/>
    <n v="0.62"/>
    <s v="United States"/>
    <s v="East"/>
    <x v="11"/>
    <s v="New York City"/>
    <n v="10115"/>
    <x v="76"/>
    <d v="2015-03-19T00:00:00"/>
    <x v="820"/>
    <n v="44"/>
    <n v="10364.36"/>
    <n v="23751"/>
    <n v="220.97"/>
    <x v="3"/>
  </r>
  <r>
    <n v="485"/>
    <s v="Edward Leonard"/>
    <x v="3"/>
    <n v="0.05"/>
    <n v="2.88"/>
    <n v="0.5"/>
    <x v="1"/>
    <x v="3"/>
    <x v="2"/>
    <x v="13"/>
    <s v="Small Box"/>
    <s v="Avery 49"/>
    <n v="0.36"/>
    <s v="United States"/>
    <s v="West"/>
    <x v="8"/>
    <s v="Fresno"/>
    <n v="93727"/>
    <x v="76"/>
    <d v="2015-03-20T00:00:00"/>
    <x v="821"/>
    <n v="3"/>
    <n v="8.77"/>
    <n v="91062"/>
    <n v="2.83"/>
    <x v="2"/>
  </r>
  <r>
    <n v="383"/>
    <s v="Renee Alston"/>
    <x v="0"/>
    <n v="0.06"/>
    <n v="5.34"/>
    <n v="5.63"/>
    <x v="1"/>
    <x v="3"/>
    <x v="2"/>
    <x v="5"/>
    <s v="Small Box"/>
    <s v="Pressboard Data Binder, Crimson, 12&quot; X 8 1/2&quot;"/>
    <n v="0.39"/>
    <s v="United States"/>
    <s v="East"/>
    <x v="28"/>
    <s v="Drexel Hill"/>
    <n v="19026"/>
    <x v="77"/>
    <d v="2015-03-19T00:00:00"/>
    <x v="822"/>
    <n v="7"/>
    <n v="38.65"/>
    <n v="88928"/>
    <n v="5.28"/>
    <x v="3"/>
  </r>
  <r>
    <n v="383"/>
    <s v="Renee Alston"/>
    <x v="0"/>
    <n v="7.0000000000000007E-2"/>
    <n v="65.989999999999995"/>
    <n v="5.26"/>
    <x v="2"/>
    <x v="3"/>
    <x v="1"/>
    <x v="12"/>
    <s v="Small Box"/>
    <s v="8860"/>
    <n v="0.56000000000000005"/>
    <s v="United States"/>
    <s v="East"/>
    <x v="28"/>
    <s v="Drexel Hill"/>
    <n v="19026"/>
    <x v="77"/>
    <d v="2015-03-21T00:00:00"/>
    <x v="823"/>
    <n v="5"/>
    <n v="279.83"/>
    <n v="88928"/>
    <n v="65.92"/>
    <x v="3"/>
  </r>
  <r>
    <n v="770"/>
    <s v="Geraldine Puckett"/>
    <x v="0"/>
    <n v="0.08"/>
    <n v="30.73"/>
    <n v="4"/>
    <x v="1"/>
    <x v="0"/>
    <x v="1"/>
    <x v="1"/>
    <s v="Small Box"/>
    <s v="Fellowes 17-key keypad for PS/2 interface"/>
    <n v="0.75"/>
    <s v="United States"/>
    <s v="West"/>
    <x v="14"/>
    <s v="Tualatin"/>
    <n v="97062"/>
    <x v="77"/>
    <d v="2015-03-19T00:00:00"/>
    <x v="824"/>
    <n v="14"/>
    <n v="429.33"/>
    <n v="88667"/>
    <n v="30.650000000000002"/>
    <x v="2"/>
  </r>
  <r>
    <n v="771"/>
    <s v="Deborah Paul"/>
    <x v="0"/>
    <n v="0.05"/>
    <n v="14.56"/>
    <n v="3.5"/>
    <x v="1"/>
    <x v="0"/>
    <x v="2"/>
    <x v="8"/>
    <s v="Small Box"/>
    <s v="Acco 6 Outlet Guardian Premium Surge Suppressor"/>
    <n v="0.57999999999999996"/>
    <s v="United States"/>
    <s v="West"/>
    <x v="14"/>
    <s v="West Linn"/>
    <n v="97068"/>
    <x v="77"/>
    <d v="2015-03-21T00:00:00"/>
    <x v="825"/>
    <n v="3"/>
    <n v="44.66"/>
    <n v="88667"/>
    <n v="14.51"/>
    <x v="2"/>
  </r>
  <r>
    <n v="771"/>
    <s v="Deborah Paul"/>
    <x v="0"/>
    <n v="0"/>
    <n v="299.99"/>
    <n v="11.64"/>
    <x v="1"/>
    <x v="0"/>
    <x v="1"/>
    <x v="4"/>
    <s v="Large Box"/>
    <s v="Brother DCP1000 Digital 3 in 1 Multifunction Machine"/>
    <n v="0.5"/>
    <s v="United States"/>
    <s v="West"/>
    <x v="14"/>
    <s v="West Linn"/>
    <n v="97068"/>
    <x v="77"/>
    <d v="2015-03-21T00:00:00"/>
    <x v="826"/>
    <n v="5"/>
    <n v="1619.95"/>
    <n v="88667"/>
    <n v="299.99"/>
    <x v="2"/>
  </r>
  <r>
    <n v="2502"/>
    <s v="Toni Owens Poe"/>
    <x v="1"/>
    <n v="0.1"/>
    <n v="24.92"/>
    <n v="12.98"/>
    <x v="1"/>
    <x v="2"/>
    <x v="2"/>
    <x v="5"/>
    <s v="Small Box"/>
    <s v="GBC Standard Therm-A-Bind Covers"/>
    <n v="0.39"/>
    <s v="United States"/>
    <s v="Central"/>
    <x v="2"/>
    <s v="Munster"/>
    <n v="46321"/>
    <x v="77"/>
    <d v="2015-03-19T00:00:00"/>
    <x v="827"/>
    <n v="3"/>
    <n v="70.819999999999993"/>
    <n v="91310"/>
    <n v="24.82"/>
    <x v="1"/>
  </r>
  <r>
    <n v="2502"/>
    <s v="Toni Owens Poe"/>
    <x v="1"/>
    <n v="0"/>
    <n v="12.28"/>
    <n v="6.35"/>
    <x v="2"/>
    <x v="2"/>
    <x v="2"/>
    <x v="7"/>
    <s v="Small Box"/>
    <s v="Staples Premium Bright 1-Part Blank Computer Paper"/>
    <n v="0.38"/>
    <s v="United States"/>
    <s v="Central"/>
    <x v="2"/>
    <s v="Munster"/>
    <n v="46321"/>
    <x v="77"/>
    <d v="2015-03-20T00:00:00"/>
    <x v="828"/>
    <n v="7"/>
    <n v="90.44"/>
    <n v="91310"/>
    <n v="12.28"/>
    <x v="1"/>
  </r>
  <r>
    <n v="2621"/>
    <s v="Robyn Hayes"/>
    <x v="1"/>
    <n v="0.03"/>
    <n v="40.97"/>
    <n v="8.99"/>
    <x v="2"/>
    <x v="3"/>
    <x v="2"/>
    <x v="2"/>
    <s v="Small Pack"/>
    <s v="Sanford 52201 APSCO Electric Pencil Sharpener"/>
    <n v="0.59"/>
    <s v="United States"/>
    <s v="South"/>
    <x v="34"/>
    <s v="Brentwood"/>
    <n v="37027"/>
    <x v="77"/>
    <d v="2015-03-20T00:00:00"/>
    <x v="829"/>
    <n v="5"/>
    <n v="207.22"/>
    <n v="88016"/>
    <n v="40.94"/>
    <x v="0"/>
  </r>
  <r>
    <n v="2840"/>
    <s v="Bob Berg"/>
    <x v="1"/>
    <n v="0"/>
    <n v="21.98"/>
    <n v="2.87"/>
    <x v="1"/>
    <x v="3"/>
    <x v="2"/>
    <x v="2"/>
    <s v="Small Pack"/>
    <s v="Panasonic KP-310 Heavy-Duty Electric Pencil Sharpener"/>
    <n v="0.55000000000000004"/>
    <s v="United States"/>
    <s v="South"/>
    <x v="12"/>
    <s v="North Miami"/>
    <n v="33161"/>
    <x v="77"/>
    <d v="2015-03-20T00:00:00"/>
    <x v="830"/>
    <n v="16"/>
    <n v="360.03"/>
    <n v="87884"/>
    <n v="21.98"/>
    <x v="0"/>
  </r>
  <r>
    <n v="2882"/>
    <s v="Andrew Gonzalez"/>
    <x v="1"/>
    <n v="7.0000000000000007E-2"/>
    <n v="28.99"/>
    <n v="8.59"/>
    <x v="1"/>
    <x v="1"/>
    <x v="1"/>
    <x v="12"/>
    <s v="Medium Box"/>
    <s v="SouthWestern Bell FA970 Digital Answering Machine with Time/Day Stamp"/>
    <n v="0.56000000000000005"/>
    <s v="United States"/>
    <s v="South"/>
    <x v="9"/>
    <s v="Charlotte"/>
    <n v="28206"/>
    <x v="77"/>
    <d v="2015-03-19T00:00:00"/>
    <x v="831"/>
    <n v="39"/>
    <n v="936.8"/>
    <n v="16676"/>
    <n v="28.919999999999998"/>
    <x v="0"/>
  </r>
  <r>
    <n v="2884"/>
    <s v="Stuart C Robinson"/>
    <x v="1"/>
    <n v="7.0000000000000007E-2"/>
    <n v="28.99"/>
    <n v="8.59"/>
    <x v="1"/>
    <x v="1"/>
    <x v="1"/>
    <x v="12"/>
    <s v="Medium Box"/>
    <s v="SouthWestern Bell FA970 Digital Answering Machine with Time/Day Stamp"/>
    <n v="0.56000000000000005"/>
    <s v="United States"/>
    <s v="East"/>
    <x v="27"/>
    <s v="North Ridgeville"/>
    <n v="44039"/>
    <x v="77"/>
    <d v="2015-03-19T00:00:00"/>
    <x v="832"/>
    <n v="10"/>
    <n v="240.21"/>
    <n v="87631"/>
    <n v="28.919999999999998"/>
    <x v="3"/>
  </r>
  <r>
    <n v="3222"/>
    <s v="Diane Lu"/>
    <x v="1"/>
    <n v="0.04"/>
    <n v="39.479999999999997"/>
    <n v="1.99"/>
    <x v="2"/>
    <x v="3"/>
    <x v="1"/>
    <x v="1"/>
    <s v="Small Pack"/>
    <s v="80 Minute CD-R Spindle, 100/Pack - Staples"/>
    <n v="0.54"/>
    <s v="United States"/>
    <s v="South"/>
    <x v="12"/>
    <s v="Tallahassee"/>
    <n v="32303"/>
    <x v="77"/>
    <d v="2015-03-19T00:00:00"/>
    <x v="833"/>
    <n v="8"/>
    <n v="332.16"/>
    <n v="90814"/>
    <n v="39.44"/>
    <x v="0"/>
  </r>
  <r>
    <n v="3222"/>
    <s v="Diane Lu"/>
    <x v="1"/>
    <n v="0"/>
    <n v="8.1199999999999992"/>
    <n v="2.83"/>
    <x v="1"/>
    <x v="3"/>
    <x v="1"/>
    <x v="1"/>
    <s v="Small Pack"/>
    <s v="Imation Neon Mac Format Diskettes, 10/Pack"/>
    <n v="0.77"/>
    <s v="United States"/>
    <s v="South"/>
    <x v="12"/>
    <s v="Tallahassee"/>
    <n v="32303"/>
    <x v="77"/>
    <d v="2015-03-20T00:00:00"/>
    <x v="834"/>
    <n v="17"/>
    <n v="147.62"/>
    <n v="90814"/>
    <n v="8.1199999999999992"/>
    <x v="0"/>
  </r>
  <r>
    <n v="1852"/>
    <s v="Joy Kaplan McNeill"/>
    <x v="3"/>
    <n v="0.06"/>
    <n v="6.48"/>
    <n v="5.14"/>
    <x v="2"/>
    <x v="2"/>
    <x v="2"/>
    <x v="7"/>
    <s v="Small Box"/>
    <s v="Xerox 23"/>
    <n v="0.37"/>
    <s v="United States"/>
    <s v="West"/>
    <x v="8"/>
    <s v="Carlsbad"/>
    <n v="92008"/>
    <x v="77"/>
    <d v="2015-03-21T00:00:00"/>
    <x v="835"/>
    <n v="10"/>
    <n v="68.34"/>
    <n v="86847"/>
    <n v="6.4200000000000008"/>
    <x v="2"/>
  </r>
  <r>
    <n v="1854"/>
    <s v="Erika Morgan"/>
    <x v="3"/>
    <n v="0.02"/>
    <n v="30.73"/>
    <n v="4"/>
    <x v="1"/>
    <x v="2"/>
    <x v="1"/>
    <x v="1"/>
    <s v="Small Box"/>
    <s v="Fellowes 17-key keypad for PS/2 interface"/>
    <n v="0.75"/>
    <s v="United States"/>
    <s v="East"/>
    <x v="22"/>
    <s v="Seymour"/>
    <n v="6478"/>
    <x v="77"/>
    <d v="2015-03-22T00:00:00"/>
    <x v="836"/>
    <n v="16"/>
    <n v="522.22"/>
    <n v="86847"/>
    <n v="30.71"/>
    <x v="3"/>
  </r>
  <r>
    <n v="2639"/>
    <s v="Marianne Connor"/>
    <x v="3"/>
    <n v="0.05"/>
    <n v="4.9800000000000004"/>
    <n v="0.49"/>
    <x v="1"/>
    <x v="1"/>
    <x v="2"/>
    <x v="13"/>
    <s v="Small Box"/>
    <s v="Avery White Multi-Purpose Labels"/>
    <n v="0.39"/>
    <s v="United States"/>
    <s v="West"/>
    <x v="43"/>
    <s v="Roswell"/>
    <n v="88201"/>
    <x v="77"/>
    <d v="2015-03-19T00:00:00"/>
    <x v="837"/>
    <n v="3"/>
    <n v="14.2"/>
    <n v="90952"/>
    <n v="4.9300000000000006"/>
    <x v="2"/>
  </r>
  <r>
    <n v="3105"/>
    <s v="Lawrence Hester"/>
    <x v="0"/>
    <n v="0.04"/>
    <n v="3.08"/>
    <n v="0.99"/>
    <x v="1"/>
    <x v="2"/>
    <x v="2"/>
    <x v="13"/>
    <s v="Small Box"/>
    <s v="Avery 481"/>
    <n v="0.37"/>
    <s v="United States"/>
    <s v="South"/>
    <x v="32"/>
    <s v="Murray"/>
    <n v="42071"/>
    <x v="78"/>
    <d v="2015-03-21T00:00:00"/>
    <x v="838"/>
    <n v="19"/>
    <n v="60.01"/>
    <n v="86327"/>
    <n v="3.04"/>
    <x v="0"/>
  </r>
  <r>
    <n v="3105"/>
    <s v="Lawrence Hester"/>
    <x v="0"/>
    <n v="0.02"/>
    <n v="6.48"/>
    <n v="5.9"/>
    <x v="1"/>
    <x v="2"/>
    <x v="2"/>
    <x v="7"/>
    <s v="Small Box"/>
    <s v="Xerox 1976"/>
    <n v="0.37"/>
    <s v="United States"/>
    <s v="South"/>
    <x v="32"/>
    <s v="Murray"/>
    <n v="42071"/>
    <x v="78"/>
    <d v="2015-03-21T00:00:00"/>
    <x v="839"/>
    <n v="13"/>
    <n v="90.98"/>
    <n v="86327"/>
    <n v="6.4600000000000009"/>
    <x v="0"/>
  </r>
  <r>
    <n v="3105"/>
    <s v="Lawrence Hester"/>
    <x v="0"/>
    <n v="0.04"/>
    <n v="125.99"/>
    <n v="4.2"/>
    <x v="1"/>
    <x v="2"/>
    <x v="1"/>
    <x v="12"/>
    <s v="Small Box"/>
    <s v="V3682"/>
    <n v="0.59"/>
    <s v="United States"/>
    <s v="South"/>
    <x v="32"/>
    <s v="Murray"/>
    <n v="42071"/>
    <x v="78"/>
    <d v="2015-03-22T00:00:00"/>
    <x v="840"/>
    <n v="12"/>
    <n v="1270.7"/>
    <n v="86327"/>
    <n v="125.94999999999999"/>
    <x v="0"/>
  </r>
  <r>
    <n v="3106"/>
    <s v="Alexander O'Brien"/>
    <x v="0"/>
    <n v="0.04"/>
    <n v="3.08"/>
    <n v="0.99"/>
    <x v="1"/>
    <x v="2"/>
    <x v="2"/>
    <x v="13"/>
    <s v="Small Box"/>
    <s v="Avery 481"/>
    <n v="0.37"/>
    <s v="United States"/>
    <s v="Central"/>
    <x v="18"/>
    <s v="Houston"/>
    <n v="77041"/>
    <x v="78"/>
    <d v="2015-03-21T00:00:00"/>
    <x v="841"/>
    <n v="75"/>
    <n v="236.87"/>
    <n v="548"/>
    <n v="3.04"/>
    <x v="1"/>
  </r>
  <r>
    <n v="3106"/>
    <s v="Alexander O'Brien"/>
    <x v="0"/>
    <n v="0.02"/>
    <n v="6.48"/>
    <n v="5.9"/>
    <x v="1"/>
    <x v="2"/>
    <x v="2"/>
    <x v="7"/>
    <s v="Small Box"/>
    <s v="Xerox 1976"/>
    <n v="0.37"/>
    <s v="United States"/>
    <s v="Central"/>
    <x v="18"/>
    <s v="Houston"/>
    <n v="77041"/>
    <x v="78"/>
    <d v="2015-03-21T00:00:00"/>
    <x v="842"/>
    <n v="53"/>
    <n v="370.91"/>
    <n v="548"/>
    <n v="6.4600000000000009"/>
    <x v="1"/>
  </r>
  <r>
    <n v="3106"/>
    <s v="Alexander O'Brien"/>
    <x v="0"/>
    <n v="0.04"/>
    <n v="125.99"/>
    <n v="4.2"/>
    <x v="1"/>
    <x v="2"/>
    <x v="1"/>
    <x v="12"/>
    <s v="Small Box"/>
    <s v="V3682"/>
    <n v="0.59"/>
    <s v="United States"/>
    <s v="Central"/>
    <x v="18"/>
    <s v="Houston"/>
    <n v="77041"/>
    <x v="78"/>
    <d v="2015-03-22T00:00:00"/>
    <x v="843"/>
    <n v="47"/>
    <n v="4976.92"/>
    <n v="548"/>
    <n v="125.94999999999999"/>
    <x v="1"/>
  </r>
  <r>
    <n v="637"/>
    <s v="Christopher Bryant"/>
    <x v="2"/>
    <n v="0.06"/>
    <n v="160.97999999999999"/>
    <n v="35.020000000000003"/>
    <x v="0"/>
    <x v="1"/>
    <x v="0"/>
    <x v="10"/>
    <s v="Jumbo Box"/>
    <s v="Rush Hierlooms Collection Rich Wood Bookcases"/>
    <n v="0.72"/>
    <s v="United States"/>
    <s v="West"/>
    <x v="8"/>
    <s v="Santa Clara"/>
    <n v="95051"/>
    <x v="78"/>
    <d v="2015-03-24T00:00:00"/>
    <x v="844"/>
    <n v="8"/>
    <n v="1232.01"/>
    <n v="87953"/>
    <n v="160.91999999999999"/>
    <x v="2"/>
  </r>
  <r>
    <n v="640"/>
    <s v="Neal Wolfe"/>
    <x v="2"/>
    <n v="0.06"/>
    <n v="160.97999999999999"/>
    <n v="35.020000000000003"/>
    <x v="0"/>
    <x v="1"/>
    <x v="0"/>
    <x v="10"/>
    <s v="Jumbo Box"/>
    <s v="Rush Hierlooms Collection Rich Wood Bookcases"/>
    <n v="0.72"/>
    <s v="United States"/>
    <s v="West"/>
    <x v="4"/>
    <s v="Seattle"/>
    <n v="98119"/>
    <x v="78"/>
    <d v="2015-03-24T00:00:00"/>
    <x v="844"/>
    <n v="30"/>
    <n v="4620.05"/>
    <n v="11077"/>
    <n v="160.91999999999999"/>
    <x v="2"/>
  </r>
  <r>
    <n v="314"/>
    <s v="Ruby Gibbons"/>
    <x v="4"/>
    <n v="0.04"/>
    <n v="1637.53"/>
    <n v="24.49"/>
    <x v="1"/>
    <x v="3"/>
    <x v="2"/>
    <x v="16"/>
    <s v="Medium Box"/>
    <s v="High Speed Automatic Electric Letter Opener"/>
    <n v="0.81"/>
    <s v="United States"/>
    <s v="Central"/>
    <x v="10"/>
    <s v="Forest Park"/>
    <n v="60130"/>
    <x v="78"/>
    <d v="2015-03-22T00:00:00"/>
    <x v="845"/>
    <n v="2"/>
    <n v="3206.94"/>
    <n v="89166"/>
    <n v="1637.49"/>
    <x v="1"/>
  </r>
  <r>
    <n v="315"/>
    <s v="Benjamin Kaufman"/>
    <x v="4"/>
    <n v="0.01"/>
    <n v="19.98"/>
    <n v="4"/>
    <x v="1"/>
    <x v="3"/>
    <x v="1"/>
    <x v="1"/>
    <s v="Small Box"/>
    <s v="Belkin 105-Key Black Keyboard"/>
    <n v="0.68"/>
    <s v="United States"/>
    <s v="East"/>
    <x v="35"/>
    <s v="Belchertown"/>
    <n v="1007"/>
    <x v="78"/>
    <d v="2015-03-20T00:00:00"/>
    <x v="846"/>
    <n v="2"/>
    <n v="43.08"/>
    <n v="89166"/>
    <n v="19.97"/>
    <x v="3"/>
  </r>
  <r>
    <n v="669"/>
    <s v="Amy Shea"/>
    <x v="4"/>
    <n v="0.09"/>
    <n v="2.89"/>
    <n v="0.5"/>
    <x v="1"/>
    <x v="2"/>
    <x v="2"/>
    <x v="13"/>
    <s v="Small Box"/>
    <s v="Avery 498"/>
    <n v="0.38"/>
    <s v="United States"/>
    <s v="Central"/>
    <x v="20"/>
    <s v="Ottumwa"/>
    <n v="52501"/>
    <x v="78"/>
    <d v="2015-03-22T00:00:00"/>
    <x v="847"/>
    <n v="22"/>
    <n v="58.67"/>
    <n v="88475"/>
    <n v="2.8000000000000003"/>
    <x v="1"/>
  </r>
  <r>
    <n v="669"/>
    <s v="Amy Shea"/>
    <x v="4"/>
    <n v="0.02"/>
    <n v="48.91"/>
    <n v="5.81"/>
    <x v="1"/>
    <x v="2"/>
    <x v="2"/>
    <x v="7"/>
    <s v="Small Box"/>
    <s v="Xerox 1891"/>
    <n v="0.38"/>
    <s v="United States"/>
    <s v="Central"/>
    <x v="20"/>
    <s v="Ottumwa"/>
    <n v="52501"/>
    <x v="78"/>
    <d v="2015-03-21T00:00:00"/>
    <x v="848"/>
    <n v="2"/>
    <n v="101.06"/>
    <n v="88475"/>
    <n v="48.889999999999993"/>
    <x v="1"/>
  </r>
  <r>
    <n v="1679"/>
    <s v="Jeanne Nguyen"/>
    <x v="4"/>
    <n v="7.0000000000000007E-2"/>
    <n v="13.73"/>
    <n v="6.85"/>
    <x v="1"/>
    <x v="1"/>
    <x v="0"/>
    <x v="11"/>
    <s v="Wrap Bag"/>
    <s v="DAX Wood Document Frame."/>
    <n v="0.54"/>
    <s v="United States"/>
    <s v="East"/>
    <x v="27"/>
    <s v="Fairborn"/>
    <n v="45324"/>
    <x v="78"/>
    <d v="2015-03-21T00:00:00"/>
    <x v="849"/>
    <n v="21"/>
    <n v="276.64"/>
    <n v="86646"/>
    <n v="13.66"/>
    <x v="3"/>
  </r>
  <r>
    <n v="2794"/>
    <s v="Connie Bunn"/>
    <x v="4"/>
    <n v="0.06"/>
    <n v="2.61"/>
    <n v="0.5"/>
    <x v="1"/>
    <x v="3"/>
    <x v="2"/>
    <x v="13"/>
    <s v="Small Box"/>
    <s v="Avery 479"/>
    <n v="0.39"/>
    <s v="United States"/>
    <s v="Central"/>
    <x v="20"/>
    <s v="Marshalltown"/>
    <n v="50158"/>
    <x v="78"/>
    <d v="2015-03-22T00:00:00"/>
    <x v="850"/>
    <n v="2"/>
    <n v="5.21"/>
    <n v="87554"/>
    <n v="2.5499999999999998"/>
    <x v="1"/>
  </r>
  <r>
    <n v="3360"/>
    <s v="Daniel Huff"/>
    <x v="3"/>
    <n v="0.02"/>
    <n v="9.11"/>
    <n v="2.15"/>
    <x v="1"/>
    <x v="2"/>
    <x v="2"/>
    <x v="7"/>
    <s v="Wrap Bag"/>
    <s v="Black Print Carbonless Snap-Off® Rapid Letter, 8 1/2&quot; x 7&quot;"/>
    <n v="0.4"/>
    <s v="United States"/>
    <s v="Central"/>
    <x v="30"/>
    <s v="West Allis"/>
    <n v="53214"/>
    <x v="78"/>
    <d v="2015-03-22T00:00:00"/>
    <x v="851"/>
    <n v="3"/>
    <n v="27.37"/>
    <n v="91435"/>
    <n v="9.09"/>
    <x v="1"/>
  </r>
  <r>
    <n v="3361"/>
    <s v="Oscar Kenney"/>
    <x v="3"/>
    <n v="0.06"/>
    <n v="12.64"/>
    <n v="4.9800000000000004"/>
    <x v="1"/>
    <x v="2"/>
    <x v="0"/>
    <x v="11"/>
    <s v="Small Pack"/>
    <s v="Nu-Dell Executive Frame"/>
    <n v="0.48"/>
    <s v="United States"/>
    <s v="Central"/>
    <x v="30"/>
    <s v="West Bend"/>
    <n v="53095"/>
    <x v="78"/>
    <d v="2015-03-22T00:00:00"/>
    <x v="852"/>
    <n v="8"/>
    <n v="98.16"/>
    <n v="91435"/>
    <n v="12.58"/>
    <x v="1"/>
  </r>
  <r>
    <n v="691"/>
    <s v="Alicia Curtis"/>
    <x v="1"/>
    <n v="0.09"/>
    <n v="6.48"/>
    <n v="6.35"/>
    <x v="1"/>
    <x v="2"/>
    <x v="2"/>
    <x v="7"/>
    <s v="Small Box"/>
    <s v="Xerox 200"/>
    <n v="0.37"/>
    <s v="United States"/>
    <s v="West"/>
    <x v="4"/>
    <s v="Tacoma"/>
    <n v="98408"/>
    <x v="79"/>
    <d v="2015-03-22T00:00:00"/>
    <x v="853"/>
    <n v="8"/>
    <n v="49.81"/>
    <n v="89915"/>
    <n v="6.3900000000000006"/>
    <x v="2"/>
  </r>
  <r>
    <n v="1471"/>
    <s v="Danielle Daniel"/>
    <x v="1"/>
    <n v="0.03"/>
    <n v="420.98"/>
    <n v="19.989999999999998"/>
    <x v="1"/>
    <x v="2"/>
    <x v="2"/>
    <x v="5"/>
    <s v="Small Box"/>
    <s v="GBC DocuBind 200 Manual Binding Machine"/>
    <n v="0.35"/>
    <s v="United States"/>
    <s v="East"/>
    <x v="27"/>
    <s v="Westerville"/>
    <n v="43081"/>
    <x v="79"/>
    <d v="2015-03-22T00:00:00"/>
    <x v="854"/>
    <n v="10"/>
    <n v="4410.1899999999996"/>
    <n v="87077"/>
    <n v="420.95000000000005"/>
    <x v="3"/>
  </r>
  <r>
    <n v="2601"/>
    <s v="Malcolm French"/>
    <x v="2"/>
    <n v="0.05"/>
    <n v="5.74"/>
    <n v="5.3"/>
    <x v="1"/>
    <x v="3"/>
    <x v="2"/>
    <x v="16"/>
    <s v="Small Pack"/>
    <s v="Acme Kleencut® Forged Steel Scissors"/>
    <n v="0.55000000000000004"/>
    <s v="United States"/>
    <s v="East"/>
    <x v="47"/>
    <s v="Merrimack"/>
    <n v="3054"/>
    <x v="79"/>
    <d v="2015-03-26T00:00:00"/>
    <x v="855"/>
    <n v="7"/>
    <n v="42.02"/>
    <n v="87382"/>
    <n v="5.69"/>
    <x v="3"/>
  </r>
  <r>
    <n v="3275"/>
    <s v="Tamara Dickinson"/>
    <x v="2"/>
    <n v="0.02"/>
    <n v="13.48"/>
    <n v="4.51"/>
    <x v="1"/>
    <x v="2"/>
    <x v="2"/>
    <x v="6"/>
    <s v="Small Box"/>
    <s v="Tenex Personal Project File with Scoop Front Design, Black"/>
    <n v="0.59"/>
    <s v="United States"/>
    <s v="West"/>
    <x v="4"/>
    <s v="Mount Vernon"/>
    <n v="98273"/>
    <x v="79"/>
    <d v="2015-03-23T00:00:00"/>
    <x v="856"/>
    <n v="9"/>
    <n v="127.12"/>
    <n v="86233"/>
    <n v="13.46"/>
    <x v="2"/>
  </r>
  <r>
    <n v="247"/>
    <s v="Marshall Brandt Briggs"/>
    <x v="4"/>
    <n v="0.09"/>
    <n v="2.88"/>
    <n v="0.99"/>
    <x v="1"/>
    <x v="3"/>
    <x v="2"/>
    <x v="13"/>
    <s v="Small Box"/>
    <s v="Avery 514"/>
    <n v="0.36"/>
    <s v="United States"/>
    <s v="South"/>
    <x v="34"/>
    <s v="Maryville"/>
    <n v="37804"/>
    <x v="79"/>
    <d v="2015-03-23T00:00:00"/>
    <x v="857"/>
    <n v="10"/>
    <n v="28.73"/>
    <n v="89140"/>
    <n v="2.79"/>
    <x v="0"/>
  </r>
  <r>
    <n v="1185"/>
    <s v="Lee Xu"/>
    <x v="4"/>
    <n v="0"/>
    <n v="6783.02"/>
    <n v="24.49"/>
    <x v="1"/>
    <x v="1"/>
    <x v="1"/>
    <x v="3"/>
    <s v="Large Box"/>
    <s v="Polycom ViewStation™ ISDN Videoconferencing Unit"/>
    <n v="0.39"/>
    <s v="United States"/>
    <s v="South"/>
    <x v="16"/>
    <s v="Madison"/>
    <n v="35756"/>
    <x v="79"/>
    <d v="2015-03-22T00:00:00"/>
    <x v="858"/>
    <n v="3"/>
    <n v="20552.55"/>
    <n v="85938"/>
    <n v="6783.02"/>
    <x v="0"/>
  </r>
  <r>
    <n v="3258"/>
    <s v="Gretchen Best Wilkins"/>
    <x v="3"/>
    <n v="0.02"/>
    <n v="55.94"/>
    <n v="6.55"/>
    <x v="1"/>
    <x v="1"/>
    <x v="1"/>
    <x v="1"/>
    <s v="Small Box"/>
    <s v="Fellowes Smart Design 104-Key Enhanced Keyboard, PS/2 Adapter, Platinum"/>
    <n v="0.68"/>
    <s v="United States"/>
    <s v="West"/>
    <x v="4"/>
    <s v="Lynnwood"/>
    <n v="98037"/>
    <x v="79"/>
    <d v="2015-03-23T00:00:00"/>
    <x v="859"/>
    <n v="11"/>
    <n v="646.88"/>
    <n v="88824"/>
    <n v="55.919999999999995"/>
    <x v="2"/>
  </r>
  <r>
    <n v="87"/>
    <s v="Norman Shields"/>
    <x v="1"/>
    <n v="0.09"/>
    <n v="4.91"/>
    <n v="0.5"/>
    <x v="1"/>
    <x v="3"/>
    <x v="2"/>
    <x v="13"/>
    <s v="Small Box"/>
    <s v="Avery 493"/>
    <n v="0.36"/>
    <s v="United States"/>
    <s v="West"/>
    <x v="8"/>
    <s v="Vacaville"/>
    <n v="95687"/>
    <x v="80"/>
    <d v="2015-03-23T00:00:00"/>
    <x v="860"/>
    <n v="9"/>
    <n v="41.82"/>
    <n v="90597"/>
    <n v="4.82"/>
    <x v="2"/>
  </r>
  <r>
    <n v="87"/>
    <s v="Norman Shields"/>
    <x v="1"/>
    <n v="0.01"/>
    <n v="296.18"/>
    <n v="54.12"/>
    <x v="0"/>
    <x v="3"/>
    <x v="0"/>
    <x v="0"/>
    <s v="Jumbo Box"/>
    <s v="Hon 94000 Series Round Tables"/>
    <n v="0.76"/>
    <s v="United States"/>
    <s v="West"/>
    <x v="8"/>
    <s v="Vacaville"/>
    <n v="95687"/>
    <x v="80"/>
    <d v="2015-03-25T00:00:00"/>
    <x v="861"/>
    <n v="9"/>
    <n v="2875.72"/>
    <n v="90597"/>
    <n v="296.17"/>
    <x v="2"/>
  </r>
  <r>
    <n v="2014"/>
    <s v="Cathy Simon"/>
    <x v="1"/>
    <n v="7.0000000000000007E-2"/>
    <n v="39.479999999999997"/>
    <n v="1.99"/>
    <x v="1"/>
    <x v="2"/>
    <x v="1"/>
    <x v="1"/>
    <s v="Small Pack"/>
    <s v="80 Minute CD-R Spindle, 100/Pack - Staples"/>
    <n v="0.54"/>
    <s v="United States"/>
    <s v="Central"/>
    <x v="20"/>
    <s v="Council Bluffs"/>
    <n v="51503"/>
    <x v="80"/>
    <d v="2015-03-24T00:00:00"/>
    <x v="862"/>
    <n v="4"/>
    <n v="151.27000000000001"/>
    <n v="88367"/>
    <n v="39.409999999999997"/>
    <x v="1"/>
  </r>
  <r>
    <n v="2014"/>
    <s v="Cathy Simon"/>
    <x v="1"/>
    <n v="0"/>
    <n v="4.91"/>
    <n v="0.5"/>
    <x v="1"/>
    <x v="2"/>
    <x v="2"/>
    <x v="13"/>
    <s v="Small Box"/>
    <s v="Avery 493"/>
    <n v="0.36"/>
    <s v="United States"/>
    <s v="Central"/>
    <x v="20"/>
    <s v="Council Bluffs"/>
    <n v="51503"/>
    <x v="80"/>
    <d v="2015-03-24T00:00:00"/>
    <x v="863"/>
    <n v="2"/>
    <n v="10.51"/>
    <n v="88367"/>
    <n v="4.91"/>
    <x v="1"/>
  </r>
  <r>
    <n v="949"/>
    <s v="Ernest Oh"/>
    <x v="2"/>
    <n v="0.02"/>
    <n v="48.04"/>
    <n v="5.09"/>
    <x v="1"/>
    <x v="1"/>
    <x v="2"/>
    <x v="7"/>
    <s v="Small Box"/>
    <s v="Xerox 1910"/>
    <n v="0.37"/>
    <s v="United States"/>
    <s v="West"/>
    <x v="8"/>
    <s v="Los Angeles"/>
    <n v="90049"/>
    <x v="80"/>
    <d v="2015-03-26T00:00:00"/>
    <x v="864"/>
    <n v="18"/>
    <n v="881.32"/>
    <n v="8257"/>
    <n v="48.019999999999996"/>
    <x v="2"/>
  </r>
  <r>
    <n v="950"/>
    <s v="Jane Shah"/>
    <x v="2"/>
    <n v="0.05"/>
    <n v="1500.97"/>
    <n v="29.7"/>
    <x v="0"/>
    <x v="1"/>
    <x v="1"/>
    <x v="3"/>
    <s v="Jumbo Drum"/>
    <s v="Epson DFX5000+ Dot Matrix Printer"/>
    <n v="0.56999999999999995"/>
    <s v="United States"/>
    <s v="Central"/>
    <x v="7"/>
    <s v="Prior Lake"/>
    <n v="55372"/>
    <x v="80"/>
    <d v="2015-03-22T00:00:00"/>
    <x v="865"/>
    <n v="1"/>
    <n v="1497.22"/>
    <n v="89084"/>
    <n v="1500.92"/>
    <x v="1"/>
  </r>
  <r>
    <n v="950"/>
    <s v="Jane Shah"/>
    <x v="2"/>
    <n v="0.02"/>
    <n v="48.04"/>
    <n v="5.09"/>
    <x v="1"/>
    <x v="1"/>
    <x v="2"/>
    <x v="7"/>
    <s v="Small Box"/>
    <s v="Xerox 1910"/>
    <n v="0.37"/>
    <s v="United States"/>
    <s v="Central"/>
    <x v="7"/>
    <s v="Prior Lake"/>
    <n v="55372"/>
    <x v="80"/>
    <d v="2015-03-26T00:00:00"/>
    <x v="866"/>
    <n v="5"/>
    <n v="244.81"/>
    <n v="89084"/>
    <n v="48.019999999999996"/>
    <x v="1"/>
  </r>
  <r>
    <n v="950"/>
    <s v="Jane Shah"/>
    <x v="2"/>
    <n v="0.03"/>
    <n v="4.28"/>
    <n v="1.6"/>
    <x v="1"/>
    <x v="1"/>
    <x v="2"/>
    <x v="2"/>
    <s v="Wrap Bag"/>
    <s v="Newell 320"/>
    <n v="0.57999999999999996"/>
    <s v="United States"/>
    <s v="Central"/>
    <x v="7"/>
    <s v="Prior Lake"/>
    <n v="55372"/>
    <x v="80"/>
    <d v="2015-03-29T00:00:00"/>
    <x v="867"/>
    <n v="1"/>
    <n v="4.55"/>
    <n v="89084"/>
    <n v="4.25"/>
    <x v="1"/>
  </r>
  <r>
    <n v="1938"/>
    <s v="Franklin Spencer"/>
    <x v="4"/>
    <n v="0.1"/>
    <n v="152.47999999999999"/>
    <n v="4"/>
    <x v="2"/>
    <x v="3"/>
    <x v="1"/>
    <x v="1"/>
    <s v="Small Box"/>
    <s v="Adesso Programmable 142-Key Keyboard"/>
    <n v="0.79"/>
    <s v="United States"/>
    <s v="Central"/>
    <x v="38"/>
    <s v="Emporia"/>
    <n v="66801"/>
    <x v="80"/>
    <d v="2015-03-23T00:00:00"/>
    <x v="868"/>
    <n v="4"/>
    <n v="558.16999999999996"/>
    <n v="88870"/>
    <n v="152.38"/>
    <x v="1"/>
  </r>
  <r>
    <n v="1940"/>
    <s v="Eileen McDonald"/>
    <x v="4"/>
    <n v="0.08"/>
    <n v="6.84"/>
    <n v="8.3699999999999992"/>
    <x v="1"/>
    <x v="3"/>
    <x v="2"/>
    <x v="16"/>
    <s v="Small Pack"/>
    <s v="Acme Design Line 8&quot; Stainless Steel Bent Scissors w/Champagne Handles, 3-1/8&quot; Cut"/>
    <n v="0.57999999999999996"/>
    <s v="United States"/>
    <s v="West"/>
    <x v="15"/>
    <s v="Draper"/>
    <n v="84020"/>
    <x v="80"/>
    <d v="2015-03-24T00:00:00"/>
    <x v="869"/>
    <n v="1"/>
    <n v="8.39"/>
    <n v="88870"/>
    <n v="6.76"/>
    <x v="2"/>
  </r>
  <r>
    <n v="959"/>
    <s v="Sally House"/>
    <x v="3"/>
    <n v="0.01"/>
    <n v="145.44999999999999"/>
    <n v="17.850000000000001"/>
    <x v="0"/>
    <x v="3"/>
    <x v="1"/>
    <x v="3"/>
    <s v="Jumbo Drum"/>
    <s v="Panasonic KX-P1150 Dot Matrix Printer"/>
    <n v="0.56000000000000005"/>
    <s v="United States"/>
    <s v="Central"/>
    <x v="18"/>
    <s v="Burleson"/>
    <n v="76028"/>
    <x v="80"/>
    <d v="2015-03-23T00:00:00"/>
    <x v="870"/>
    <n v="8"/>
    <n v="1214.03"/>
    <n v="91581"/>
    <n v="145.44"/>
    <x v="1"/>
  </r>
  <r>
    <n v="1553"/>
    <s v="Tara Powers Underwood"/>
    <x v="3"/>
    <n v="0.03"/>
    <n v="12.28"/>
    <n v="6.35"/>
    <x v="1"/>
    <x v="0"/>
    <x v="2"/>
    <x v="7"/>
    <s v="Small Box"/>
    <s v="Staples Premium Bright 1-Part Blank Computer Paper"/>
    <n v="0.38"/>
    <s v="United States"/>
    <s v="South"/>
    <x v="0"/>
    <s v="Greenville"/>
    <n v="38701"/>
    <x v="80"/>
    <d v="2015-03-24T00:00:00"/>
    <x v="91"/>
    <n v="7"/>
    <n v="87.53"/>
    <n v="87484"/>
    <n v="12.25"/>
    <x v="0"/>
  </r>
  <r>
    <n v="2561"/>
    <s v="Laurie Moon"/>
    <x v="3"/>
    <n v="0.03"/>
    <n v="160.97999999999999"/>
    <n v="30"/>
    <x v="0"/>
    <x v="1"/>
    <x v="0"/>
    <x v="9"/>
    <s v="Jumbo Drum"/>
    <s v="Office Star - Mid Back Dual function Ergonomic High Back Chair with 2-Way Adjustable Arms"/>
    <n v="0.62"/>
    <s v="United States"/>
    <s v="East"/>
    <x v="11"/>
    <s v="Ossining"/>
    <n v="10562"/>
    <x v="80"/>
    <d v="2015-03-25T00:00:00"/>
    <x v="871"/>
    <n v="11"/>
    <n v="1828.22"/>
    <n v="86465"/>
    <n v="160.94999999999999"/>
    <x v="3"/>
  </r>
  <r>
    <n v="1976"/>
    <s v="Sherri F Vogel"/>
    <x v="0"/>
    <n v="0.06"/>
    <n v="40.99"/>
    <n v="17.48"/>
    <x v="1"/>
    <x v="1"/>
    <x v="2"/>
    <x v="7"/>
    <s v="Small Box"/>
    <s v="Xerox 1893"/>
    <n v="0.36"/>
    <s v="United States"/>
    <s v="Central"/>
    <x v="25"/>
    <s v="East Lansing"/>
    <n v="48823"/>
    <x v="81"/>
    <d v="2015-03-25T00:00:00"/>
    <x v="872"/>
    <n v="14"/>
    <n v="585.08000000000004"/>
    <n v="89041"/>
    <n v="40.93"/>
    <x v="1"/>
  </r>
  <r>
    <n v="2618"/>
    <s v="Amy Hamrick Melvin"/>
    <x v="0"/>
    <n v="0.1"/>
    <n v="20.27"/>
    <n v="3.99"/>
    <x v="1"/>
    <x v="3"/>
    <x v="2"/>
    <x v="8"/>
    <s v="Small Box"/>
    <s v="Fellowes Mighty 8 Compact Surge Protector"/>
    <n v="0.56999999999999995"/>
    <s v="United States"/>
    <s v="East"/>
    <x v="11"/>
    <s v="New York City"/>
    <n v="10004"/>
    <x v="81"/>
    <d v="2015-03-24T00:00:00"/>
    <x v="873"/>
    <n v="53"/>
    <n v="1051.52"/>
    <n v="53153"/>
    <n v="20.169999999999998"/>
    <x v="3"/>
  </r>
  <r>
    <n v="2620"/>
    <s v="Phyllis Little"/>
    <x v="0"/>
    <n v="0.1"/>
    <n v="20.27"/>
    <n v="3.99"/>
    <x v="1"/>
    <x v="3"/>
    <x v="2"/>
    <x v="8"/>
    <s v="Small Box"/>
    <s v="Fellowes Mighty 8 Compact Surge Protector"/>
    <n v="0.56999999999999995"/>
    <s v="United States"/>
    <s v="South"/>
    <x v="34"/>
    <s v="Bartlett"/>
    <n v="38134"/>
    <x v="81"/>
    <d v="2015-03-24T00:00:00"/>
    <x v="874"/>
    <n v="13"/>
    <n v="257.92"/>
    <n v="88017"/>
    <n v="20.169999999999998"/>
    <x v="0"/>
  </r>
  <r>
    <n v="2618"/>
    <s v="Amy Hamrick Melvin"/>
    <x v="1"/>
    <n v="0.05"/>
    <n v="4.84"/>
    <n v="0.71"/>
    <x v="2"/>
    <x v="3"/>
    <x v="2"/>
    <x v="2"/>
    <s v="Wrap Bag"/>
    <s v="*Staples* Highlighting Markers"/>
    <n v="0.52"/>
    <s v="United States"/>
    <s v="East"/>
    <x v="11"/>
    <s v="New York City"/>
    <n v="10004"/>
    <x v="81"/>
    <d v="2015-03-23T00:00:00"/>
    <x v="875"/>
    <n v="20"/>
    <n v="103.39"/>
    <n v="34017"/>
    <n v="4.79"/>
    <x v="3"/>
  </r>
  <r>
    <n v="2618"/>
    <s v="Amy Hamrick Melvin"/>
    <x v="1"/>
    <n v="0.01"/>
    <n v="14.98"/>
    <n v="7.69"/>
    <x v="1"/>
    <x v="3"/>
    <x v="2"/>
    <x v="6"/>
    <s v="Small Box"/>
    <s v="Super Decoflex Portable Personal File"/>
    <n v="0.56999999999999995"/>
    <s v="United States"/>
    <s v="East"/>
    <x v="11"/>
    <s v="New York City"/>
    <n v="10004"/>
    <x v="81"/>
    <d v="2015-03-25T00:00:00"/>
    <x v="876"/>
    <n v="28"/>
    <n v="435.39"/>
    <n v="34017"/>
    <n v="14.97"/>
    <x v="3"/>
  </r>
  <r>
    <n v="2619"/>
    <s v="Brandon E Shepherd"/>
    <x v="1"/>
    <n v="0.05"/>
    <n v="4.84"/>
    <n v="0.71"/>
    <x v="2"/>
    <x v="3"/>
    <x v="2"/>
    <x v="2"/>
    <s v="Wrap Bag"/>
    <s v="*Staples* Highlighting Markers"/>
    <n v="0.52"/>
    <s v="United States"/>
    <s v="Central"/>
    <x v="46"/>
    <s v="Sioux Falls"/>
    <n v="57103"/>
    <x v="81"/>
    <d v="2015-03-23T00:00:00"/>
    <x v="877"/>
    <n v="5"/>
    <n v="25.85"/>
    <n v="88014"/>
    <n v="4.79"/>
    <x v="1"/>
  </r>
  <r>
    <n v="2958"/>
    <s v="Ellen Sparks"/>
    <x v="2"/>
    <n v="0.06"/>
    <n v="20.99"/>
    <n v="0.99"/>
    <x v="1"/>
    <x v="3"/>
    <x v="1"/>
    <x v="12"/>
    <s v="Wrap Bag"/>
    <s v="Accessory21"/>
    <n v="0.37"/>
    <s v="United States"/>
    <s v="Central"/>
    <x v="30"/>
    <s v="Neenah"/>
    <n v="54956"/>
    <x v="81"/>
    <d v="2015-03-28T00:00:00"/>
    <x v="878"/>
    <n v="18"/>
    <n v="326.02999999999997"/>
    <n v="90265"/>
    <n v="20.93"/>
    <x v="1"/>
  </r>
  <r>
    <n v="1368"/>
    <s v="Patsy Harmon"/>
    <x v="4"/>
    <n v="0.09"/>
    <n v="4.55"/>
    <n v="1.49"/>
    <x v="1"/>
    <x v="1"/>
    <x v="2"/>
    <x v="5"/>
    <s v="Small Box"/>
    <s v="Presstex Flexible Ring Binders"/>
    <n v="0.35"/>
    <s v="United States"/>
    <s v="Central"/>
    <x v="18"/>
    <s v="Lufkin"/>
    <n v="75901"/>
    <x v="81"/>
    <d v="2015-03-25T00:00:00"/>
    <x v="879"/>
    <n v="6"/>
    <n v="25.45"/>
    <n v="90514"/>
    <n v="4.46"/>
    <x v="1"/>
  </r>
  <r>
    <n v="1369"/>
    <s v="Joe D Dean"/>
    <x v="4"/>
    <n v="7.0000000000000007E-2"/>
    <n v="9.7799999999999994"/>
    <n v="5.76"/>
    <x v="2"/>
    <x v="1"/>
    <x v="2"/>
    <x v="15"/>
    <s v="Small Box"/>
    <s v="Staples #10 Laser &amp; Inkjet Envelopes, 4 1/8&quot; x 9 1/2&quot;, 100/Box"/>
    <n v="0.35"/>
    <s v="United States"/>
    <s v="Central"/>
    <x v="18"/>
    <s v="Mansfield"/>
    <n v="76063"/>
    <x v="81"/>
    <d v="2015-03-25T00:00:00"/>
    <x v="880"/>
    <n v="11"/>
    <n v="110.72"/>
    <n v="90514"/>
    <n v="9.7099999999999991"/>
    <x v="1"/>
  </r>
  <r>
    <n v="2395"/>
    <s v="Beverly Roberts"/>
    <x v="3"/>
    <n v="0.04"/>
    <n v="60.97"/>
    <n v="4.5"/>
    <x v="1"/>
    <x v="3"/>
    <x v="2"/>
    <x v="8"/>
    <s v="Small Box"/>
    <s v="Tripp Lite Isotel 6 Outlet Surge Protector with Fax/Modem Protection"/>
    <n v="0.56000000000000005"/>
    <s v="United States"/>
    <s v="South"/>
    <x v="5"/>
    <s v="Savannah"/>
    <n v="31401"/>
    <x v="81"/>
    <d v="2015-03-24T00:00:00"/>
    <x v="881"/>
    <n v="15"/>
    <n v="904.31"/>
    <n v="86952"/>
    <n v="60.93"/>
    <x v="0"/>
  </r>
  <r>
    <n v="3381"/>
    <s v="Christopher Norton Patterson"/>
    <x v="3"/>
    <n v="0.05"/>
    <n v="11.97"/>
    <n v="5.81"/>
    <x v="1"/>
    <x v="3"/>
    <x v="2"/>
    <x v="2"/>
    <s v="Small Pack"/>
    <s v="Staples SlimLine Pencil Sharpener"/>
    <n v="0.6"/>
    <s v="United States"/>
    <s v="South"/>
    <x v="5"/>
    <s v="Macon"/>
    <n v="31204"/>
    <x v="81"/>
    <d v="2015-03-25T00:00:00"/>
    <x v="882"/>
    <n v="2"/>
    <n v="25.31"/>
    <n v="88836"/>
    <n v="11.92"/>
    <x v="0"/>
  </r>
  <r>
    <n v="618"/>
    <s v="Robert Cowan"/>
    <x v="0"/>
    <n v="0.06"/>
    <n v="17.98"/>
    <n v="4"/>
    <x v="1"/>
    <x v="1"/>
    <x v="1"/>
    <x v="1"/>
    <s v="Small Box"/>
    <s v="Belkin 107-key enhanced keyboard, USB/PS/2 interface"/>
    <n v="0.79"/>
    <s v="United States"/>
    <s v="West"/>
    <x v="3"/>
    <s v="Pueblo West"/>
    <n v="81007"/>
    <x v="82"/>
    <d v="2015-03-25T00:00:00"/>
    <x v="883"/>
    <n v="4"/>
    <n v="70.06"/>
    <n v="88197"/>
    <n v="17.920000000000002"/>
    <x v="2"/>
  </r>
  <r>
    <n v="3309"/>
    <s v="Edwin Chung"/>
    <x v="0"/>
    <n v="0.1"/>
    <n v="6.64"/>
    <n v="54.95"/>
    <x v="1"/>
    <x v="0"/>
    <x v="0"/>
    <x v="11"/>
    <s v="Small Pack"/>
    <s v="G.E. Longer-Life Indoor Recessed Floodlight Bulbs"/>
    <n v="0.37"/>
    <s v="United States"/>
    <s v="East"/>
    <x v="35"/>
    <s v="Natick"/>
    <n v="1760"/>
    <x v="82"/>
    <d v="2015-03-26T00:00:00"/>
    <x v="884"/>
    <n v="4"/>
    <n v="25.31"/>
    <n v="90460"/>
    <n v="6.54"/>
    <x v="3"/>
  </r>
  <r>
    <n v="3310"/>
    <s v="Tiffany Grossman Hardin"/>
    <x v="0"/>
    <n v="0.05"/>
    <n v="90.48"/>
    <n v="19.989999999999998"/>
    <x v="1"/>
    <x v="0"/>
    <x v="2"/>
    <x v="15"/>
    <s v="Small Box"/>
    <s v="Tyvek® Side-Opening Peel &amp; Seel® Expanding Envelopes"/>
    <n v="0.4"/>
    <s v="United States"/>
    <s v="East"/>
    <x v="35"/>
    <s v="Sandwich"/>
    <n v="2563"/>
    <x v="82"/>
    <d v="2015-03-25T00:00:00"/>
    <x v="885"/>
    <n v="4"/>
    <n v="369.78"/>
    <n v="90460"/>
    <n v="90.43"/>
    <x v="3"/>
  </r>
  <r>
    <n v="1689"/>
    <s v="Larry Church"/>
    <x v="1"/>
    <n v="0"/>
    <n v="48.91"/>
    <n v="35"/>
    <x v="1"/>
    <x v="3"/>
    <x v="2"/>
    <x v="6"/>
    <s v="Large Box"/>
    <s v="Tennsco Industrial Shelving"/>
    <n v="0.83"/>
    <s v="United States"/>
    <s v="Central"/>
    <x v="2"/>
    <s v="Highland"/>
    <n v="46322"/>
    <x v="82"/>
    <d v="2015-03-25T00:00:00"/>
    <x v="886"/>
    <n v="10"/>
    <n v="514.79"/>
    <n v="91077"/>
    <n v="48.91"/>
    <x v="1"/>
  </r>
  <r>
    <n v="2308"/>
    <s v="Laurence Cummings"/>
    <x v="2"/>
    <n v="0.08"/>
    <n v="9.48"/>
    <n v="7.29"/>
    <x v="1"/>
    <x v="0"/>
    <x v="0"/>
    <x v="11"/>
    <s v="Small Pack"/>
    <s v="DAX Two-Tone Rosewood/Black Document Frame, Desktop, 5 x 7"/>
    <n v="0.45"/>
    <s v="United States"/>
    <s v="South"/>
    <x v="12"/>
    <s v="Lehigh Acres"/>
    <n v="33971"/>
    <x v="82"/>
    <d v="2015-03-26T00:00:00"/>
    <x v="887"/>
    <n v="2"/>
    <n v="20.22"/>
    <n v="90557"/>
    <n v="9.4"/>
    <x v="0"/>
  </r>
  <r>
    <n v="2308"/>
    <s v="Laurence Cummings"/>
    <x v="2"/>
    <n v="0.03"/>
    <n v="193.17"/>
    <n v="19.989999999999998"/>
    <x v="1"/>
    <x v="0"/>
    <x v="2"/>
    <x v="6"/>
    <s v="Small Box"/>
    <s v="Fellowes Staxonsteel® Drawer Files"/>
    <n v="0.71"/>
    <s v="United States"/>
    <s v="South"/>
    <x v="12"/>
    <s v="Lehigh Acres"/>
    <n v="33971"/>
    <x v="82"/>
    <d v="2015-03-28T00:00:00"/>
    <x v="888"/>
    <n v="8"/>
    <n v="1548.97"/>
    <n v="90557"/>
    <n v="193.14"/>
    <x v="0"/>
  </r>
  <r>
    <n v="1060"/>
    <s v="Gene Gilliam"/>
    <x v="4"/>
    <n v="0.09"/>
    <n v="138.75"/>
    <n v="52.42"/>
    <x v="0"/>
    <x v="0"/>
    <x v="0"/>
    <x v="0"/>
    <s v="Jumbo Box"/>
    <s v="Balt Split Level Computer Training Table"/>
    <n v="0.74"/>
    <s v="United States"/>
    <s v="South"/>
    <x v="5"/>
    <s v="Atlanta"/>
    <n v="30318"/>
    <x v="82"/>
    <d v="2015-03-25T00:00:00"/>
    <x v="889"/>
    <n v="23"/>
    <n v="2527.79"/>
    <n v="58628"/>
    <n v="138.66"/>
    <x v="0"/>
  </r>
  <r>
    <n v="1062"/>
    <s v="Willie Robinson"/>
    <x v="4"/>
    <n v="0.09"/>
    <n v="138.75"/>
    <n v="52.42"/>
    <x v="0"/>
    <x v="0"/>
    <x v="0"/>
    <x v="0"/>
    <s v="Jumbo Box"/>
    <s v="Balt Split Level Computer Training Table"/>
    <n v="0.74"/>
    <s v="United States"/>
    <s v="East"/>
    <x v="11"/>
    <s v="Coram"/>
    <n v="11727"/>
    <x v="82"/>
    <d v="2015-03-25T00:00:00"/>
    <x v="890"/>
    <n v="6"/>
    <n v="659.42"/>
    <n v="91354"/>
    <n v="138.66"/>
    <x v="3"/>
  </r>
  <r>
    <n v="1254"/>
    <s v="Anne Bland"/>
    <x v="4"/>
    <n v="0.06"/>
    <n v="3.95"/>
    <n v="2"/>
    <x v="1"/>
    <x v="2"/>
    <x v="2"/>
    <x v="14"/>
    <s v="Wrap Bag"/>
    <s v="Advantus Map Pennant Flags and Round Head Tacks"/>
    <n v="0.53"/>
    <s v="United States"/>
    <s v="Central"/>
    <x v="18"/>
    <s v="Channelview"/>
    <n v="77530"/>
    <x v="82"/>
    <d v="2015-03-25T00:00:00"/>
    <x v="891"/>
    <n v="5"/>
    <n v="19.66"/>
    <n v="89984"/>
    <n v="3.89"/>
    <x v="1"/>
  </r>
  <r>
    <n v="2256"/>
    <s v="Lloyd Levin"/>
    <x v="4"/>
    <n v="7.0000000000000007E-2"/>
    <n v="70.98"/>
    <n v="30"/>
    <x v="0"/>
    <x v="3"/>
    <x v="0"/>
    <x v="9"/>
    <s v="Jumbo Drum"/>
    <s v="Novimex Turbo Task Chair"/>
    <n v="0.73"/>
    <s v="United States"/>
    <s v="South"/>
    <x v="9"/>
    <s v="New Bern"/>
    <n v="28560"/>
    <x v="82"/>
    <d v="2015-03-26T00:00:00"/>
    <x v="892"/>
    <n v="20"/>
    <n v="1373.47"/>
    <n v="87964"/>
    <n v="70.910000000000011"/>
    <x v="0"/>
  </r>
  <r>
    <n v="2330"/>
    <s v="Kara Foster"/>
    <x v="4"/>
    <n v="0.06"/>
    <n v="28.53"/>
    <n v="1.49"/>
    <x v="1"/>
    <x v="2"/>
    <x v="2"/>
    <x v="5"/>
    <s v="Small Box"/>
    <s v="Lock-Up Easel 'Spel-Binder'"/>
    <n v="0.38"/>
    <s v="United States"/>
    <s v="Central"/>
    <x v="20"/>
    <s v="Marion"/>
    <n v="52302"/>
    <x v="82"/>
    <d v="2015-03-27T00:00:00"/>
    <x v="893"/>
    <n v="5"/>
    <n v="134.09"/>
    <n v="90964"/>
    <n v="28.470000000000002"/>
    <x v="1"/>
  </r>
  <r>
    <n v="3143"/>
    <s v="Neil Song"/>
    <x v="4"/>
    <n v="0.02"/>
    <n v="15.42"/>
    <n v="5.41"/>
    <x v="1"/>
    <x v="1"/>
    <x v="2"/>
    <x v="6"/>
    <s v="Small Box"/>
    <s v="Decoflex Hanging Personal Folder File"/>
    <n v="0.59"/>
    <s v="United States"/>
    <s v="Central"/>
    <x v="18"/>
    <s v="Pflugerville"/>
    <n v="78660"/>
    <x v="82"/>
    <d v="2015-03-25T00:00:00"/>
    <x v="894"/>
    <n v="2"/>
    <n v="33.840000000000003"/>
    <n v="86368"/>
    <n v="15.4"/>
    <x v="1"/>
  </r>
  <r>
    <n v="2430"/>
    <s v="Kimberly Reilly"/>
    <x v="3"/>
    <n v="0.1"/>
    <n v="14.28"/>
    <n v="2.99"/>
    <x v="1"/>
    <x v="2"/>
    <x v="2"/>
    <x v="5"/>
    <s v="Small Box"/>
    <s v="Avery Premier Heavy-Duty Binder with Round Locking Rings"/>
    <n v="0.39"/>
    <s v="United States"/>
    <s v="Central"/>
    <x v="18"/>
    <s v="Killeen"/>
    <n v="76541"/>
    <x v="82"/>
    <d v="2015-03-25T00:00:00"/>
    <x v="895"/>
    <n v="11"/>
    <n v="152.05000000000001"/>
    <n v="91108"/>
    <n v="14.18"/>
    <x v="1"/>
  </r>
  <r>
    <n v="880"/>
    <s v="Ellen Beck"/>
    <x v="0"/>
    <n v="7.0000000000000007E-2"/>
    <n v="5.68"/>
    <n v="1.39"/>
    <x v="1"/>
    <x v="0"/>
    <x v="2"/>
    <x v="15"/>
    <s v="Small Box"/>
    <s v="Staples Standard Envelopes"/>
    <n v="0.38"/>
    <s v="United States"/>
    <s v="West"/>
    <x v="41"/>
    <s v="Scottsdale"/>
    <n v="85254"/>
    <x v="83"/>
    <d v="2015-03-27T00:00:00"/>
    <x v="896"/>
    <n v="5"/>
    <n v="27.02"/>
    <n v="86153"/>
    <n v="5.6099999999999994"/>
    <x v="2"/>
  </r>
  <r>
    <n v="880"/>
    <s v="Ellen Beck"/>
    <x v="0"/>
    <n v="0.06"/>
    <n v="22.84"/>
    <n v="11.54"/>
    <x v="1"/>
    <x v="0"/>
    <x v="2"/>
    <x v="7"/>
    <s v="Small Box"/>
    <s v="Xerox 1964"/>
    <n v="0.39"/>
    <s v="United States"/>
    <s v="West"/>
    <x v="41"/>
    <s v="Scottsdale"/>
    <n v="85254"/>
    <x v="83"/>
    <d v="2015-03-27T00:00:00"/>
    <x v="897"/>
    <n v="1"/>
    <n v="27.67"/>
    <n v="86153"/>
    <n v="22.78"/>
    <x v="2"/>
  </r>
  <r>
    <n v="1241"/>
    <s v="Bradley Schroeder"/>
    <x v="0"/>
    <n v="0.06"/>
    <n v="200.97"/>
    <n v="15.59"/>
    <x v="0"/>
    <x v="0"/>
    <x v="1"/>
    <x v="3"/>
    <s v="Jumbo Drum"/>
    <s v="Hewlett-Packard Deskjet 6122 Color Inkjet Printer"/>
    <n v="0.36"/>
    <s v="United States"/>
    <s v="South"/>
    <x v="16"/>
    <s v="Auburn"/>
    <n v="36830"/>
    <x v="83"/>
    <d v="2015-03-25T00:00:00"/>
    <x v="898"/>
    <n v="7"/>
    <n v="1348.83"/>
    <n v="90881"/>
    <n v="200.91"/>
    <x v="0"/>
  </r>
  <r>
    <n v="1648"/>
    <s v="Nina Bowles"/>
    <x v="0"/>
    <n v="0.08"/>
    <n v="46.89"/>
    <n v="5.0999999999999996"/>
    <x v="1"/>
    <x v="3"/>
    <x v="2"/>
    <x v="8"/>
    <s v="Medium Box"/>
    <s v="Bionaire Personal Warm Mist Humidifier/Vaporizer"/>
    <n v="0.46"/>
    <s v="United States"/>
    <s v="Central"/>
    <x v="10"/>
    <s v="Woodstock"/>
    <n v="60098"/>
    <x v="83"/>
    <d v="2015-03-27T00:00:00"/>
    <x v="899"/>
    <n v="17"/>
    <n v="735.7"/>
    <n v="91043"/>
    <n v="46.81"/>
    <x v="1"/>
  </r>
  <r>
    <n v="1648"/>
    <s v="Nina Bowles"/>
    <x v="0"/>
    <n v="0.05"/>
    <n v="12.98"/>
    <n v="3.14"/>
    <x v="1"/>
    <x v="3"/>
    <x v="2"/>
    <x v="16"/>
    <s v="Small Pack"/>
    <s v="Acme® 8&quot; Straight Scissors"/>
    <n v="0.6"/>
    <s v="United States"/>
    <s v="Central"/>
    <x v="10"/>
    <s v="Woodstock"/>
    <n v="60098"/>
    <x v="83"/>
    <d v="2015-03-25T00:00:00"/>
    <x v="900"/>
    <n v="18"/>
    <n v="225.59"/>
    <n v="91043"/>
    <n v="12.93"/>
    <x v="1"/>
  </r>
  <r>
    <n v="1829"/>
    <s v="Suzanne Cochran"/>
    <x v="0"/>
    <n v="0.01"/>
    <n v="10.64"/>
    <n v="5.16"/>
    <x v="2"/>
    <x v="3"/>
    <x v="0"/>
    <x v="11"/>
    <s v="Small Box"/>
    <s v="Eldon Expressions Punched Metal &amp; Wood Desk Accessories, Pewter &amp; Cherry"/>
    <n v="0.56999999999999995"/>
    <s v="United States"/>
    <s v="Central"/>
    <x v="20"/>
    <s v="Cedar Rapids"/>
    <n v="52402"/>
    <x v="83"/>
    <d v="2015-03-27T00:00:00"/>
    <x v="901"/>
    <n v="5"/>
    <n v="58.52"/>
    <n v="86957"/>
    <n v="10.63"/>
    <x v="1"/>
  </r>
  <r>
    <n v="2201"/>
    <s v="David Hoyle"/>
    <x v="0"/>
    <n v="0.17"/>
    <n v="14.89"/>
    <n v="13.56"/>
    <x v="1"/>
    <x v="0"/>
    <x v="0"/>
    <x v="11"/>
    <s v="Large Box"/>
    <s v="Tensor Computer Mounted Lamp"/>
    <n v="0.57999999999999996"/>
    <s v="United States"/>
    <s v="Central"/>
    <x v="7"/>
    <s v="Bloomington"/>
    <n v="55420"/>
    <x v="83"/>
    <d v="2015-03-27T00:00:00"/>
    <x v="902"/>
    <n v="1"/>
    <n v="27.96"/>
    <n v="86054"/>
    <n v="14.72"/>
    <x v="1"/>
  </r>
  <r>
    <n v="3100"/>
    <s v="Gladys Holloway"/>
    <x v="0"/>
    <n v="7.0000000000000007E-2"/>
    <n v="35.99"/>
    <n v="5"/>
    <x v="1"/>
    <x v="1"/>
    <x v="1"/>
    <x v="12"/>
    <s v="Wrap Bag"/>
    <s v="Accessory17"/>
    <n v="0.82"/>
    <s v="United States"/>
    <s v="South"/>
    <x v="12"/>
    <s v="Oakland Park"/>
    <n v="33334"/>
    <x v="83"/>
    <d v="2015-03-27T00:00:00"/>
    <x v="903"/>
    <n v="1"/>
    <n v="31.71"/>
    <n v="89988"/>
    <n v="35.92"/>
    <x v="0"/>
  </r>
  <r>
    <n v="693"/>
    <s v="Richard McClure"/>
    <x v="2"/>
    <n v="0.02"/>
    <n v="500.98"/>
    <n v="41.44"/>
    <x v="0"/>
    <x v="0"/>
    <x v="0"/>
    <x v="10"/>
    <s v="Jumbo Box"/>
    <s v="DMI Eclipse Executive Suite Bookcases"/>
    <n v="0.66"/>
    <s v="United States"/>
    <s v="West"/>
    <x v="3"/>
    <s v="Thornton"/>
    <n v="80229"/>
    <x v="83"/>
    <d v="2015-03-25T00:00:00"/>
    <x v="904"/>
    <n v="7"/>
    <n v="3722.41"/>
    <n v="87811"/>
    <n v="500.96000000000004"/>
    <x v="2"/>
  </r>
  <r>
    <n v="1557"/>
    <s v="James Nicholson"/>
    <x v="2"/>
    <n v="0.09"/>
    <n v="60.98"/>
    <n v="49"/>
    <x v="1"/>
    <x v="1"/>
    <x v="2"/>
    <x v="8"/>
    <s v="Large Box"/>
    <s v="Euro Pro Shark Stick Mini Vacuum"/>
    <n v="0.59"/>
    <s v="United States"/>
    <s v="South"/>
    <x v="21"/>
    <s v="Annandale"/>
    <n v="22003"/>
    <x v="83"/>
    <d v="2015-04-02T00:00:00"/>
    <x v="905"/>
    <n v="15"/>
    <n v="879.62"/>
    <n v="87426"/>
    <n v="60.889999999999993"/>
    <x v="0"/>
  </r>
  <r>
    <n v="1557"/>
    <s v="James Nicholson"/>
    <x v="2"/>
    <n v="0.05"/>
    <n v="29.89"/>
    <n v="1.99"/>
    <x v="1"/>
    <x v="1"/>
    <x v="1"/>
    <x v="1"/>
    <s v="Small Pack"/>
    <s v="Verbatim DVD-RAM, 5.2GB, Rewritable, Type 1, DS"/>
    <n v="0.5"/>
    <s v="United States"/>
    <s v="South"/>
    <x v="21"/>
    <s v="Annandale"/>
    <n v="22003"/>
    <x v="83"/>
    <d v="2015-03-27T00:00:00"/>
    <x v="906"/>
    <n v="12"/>
    <n v="361.19"/>
    <n v="87426"/>
    <n v="29.84"/>
    <x v="0"/>
  </r>
  <r>
    <n v="1699"/>
    <s v="Joseph Hurst"/>
    <x v="2"/>
    <n v="0.05"/>
    <n v="3.98"/>
    <n v="5.26"/>
    <x v="1"/>
    <x v="0"/>
    <x v="2"/>
    <x v="5"/>
    <s v="Small Box"/>
    <s v="Ibico Presentation Index for Binding Systems"/>
    <n v="0.38"/>
    <s v="United States"/>
    <s v="East"/>
    <x v="28"/>
    <s v="Levittown"/>
    <n v="19057"/>
    <x v="83"/>
    <d v="2015-03-29T00:00:00"/>
    <x v="907"/>
    <n v="12"/>
    <n v="49.44"/>
    <n v="87345"/>
    <n v="3.93"/>
    <x v="3"/>
  </r>
  <r>
    <n v="1699"/>
    <s v="Joseph Hurst"/>
    <x v="2"/>
    <n v="0.01"/>
    <n v="6.48"/>
    <n v="5.4"/>
    <x v="1"/>
    <x v="0"/>
    <x v="2"/>
    <x v="7"/>
    <s v="Small Box"/>
    <s v="Xerox 207"/>
    <n v="0.37"/>
    <s v="United States"/>
    <s v="East"/>
    <x v="28"/>
    <s v="Levittown"/>
    <n v="19057"/>
    <x v="83"/>
    <d v="2015-03-25T00:00:00"/>
    <x v="908"/>
    <n v="2"/>
    <n v="14.29"/>
    <n v="87345"/>
    <n v="6.4700000000000006"/>
    <x v="3"/>
  </r>
  <r>
    <n v="290"/>
    <s v="Sara O'Connor"/>
    <x v="3"/>
    <n v="0.04"/>
    <n v="4.9800000000000004"/>
    <n v="4.62"/>
    <x v="1"/>
    <x v="0"/>
    <x v="1"/>
    <x v="1"/>
    <s v="Small Pack"/>
    <s v="Imation 3.5&quot;, DISKETTE 44766 HGHLD3.52HD/FM, 10/Pack"/>
    <n v="0.64"/>
    <s v="United States"/>
    <s v="West"/>
    <x v="3"/>
    <s v="Loveland"/>
    <n v="80538"/>
    <x v="83"/>
    <d v="2015-03-26T00:00:00"/>
    <x v="909"/>
    <n v="20"/>
    <n v="102.54"/>
    <n v="90837"/>
    <n v="4.9400000000000004"/>
    <x v="2"/>
  </r>
  <r>
    <n v="2287"/>
    <s v="Samuel Newman"/>
    <x v="3"/>
    <n v="0.01"/>
    <n v="18.97"/>
    <n v="9.0299999999999994"/>
    <x v="1"/>
    <x v="3"/>
    <x v="2"/>
    <x v="7"/>
    <s v="Small Box"/>
    <s v="Computer Printout Paper with Letter-Trim Perforations"/>
    <n v="0.37"/>
    <s v="United States"/>
    <s v="South"/>
    <x v="23"/>
    <s v="Summerville"/>
    <n v="29483"/>
    <x v="83"/>
    <d v="2015-03-25T00:00:00"/>
    <x v="910"/>
    <n v="8"/>
    <n v="164.67"/>
    <n v="90146"/>
    <n v="18.959999999999997"/>
    <x v="0"/>
  </r>
  <r>
    <n v="2287"/>
    <s v="Samuel Newman"/>
    <x v="3"/>
    <n v="0.03"/>
    <n v="12.28"/>
    <n v="4.8600000000000003"/>
    <x v="1"/>
    <x v="3"/>
    <x v="2"/>
    <x v="7"/>
    <s v="Small Box"/>
    <s v="Xerox 1933"/>
    <n v="0.38"/>
    <s v="United States"/>
    <s v="South"/>
    <x v="23"/>
    <s v="Summerville"/>
    <n v="29483"/>
    <x v="83"/>
    <d v="2015-03-26T00:00:00"/>
    <x v="911"/>
    <n v="6"/>
    <n v="72.739999999999995"/>
    <n v="90146"/>
    <n v="12.25"/>
    <x v="0"/>
  </r>
  <r>
    <n v="2287"/>
    <s v="Samuel Newman"/>
    <x v="3"/>
    <n v="0.05"/>
    <n v="34.99"/>
    <n v="7.73"/>
    <x v="2"/>
    <x v="3"/>
    <x v="2"/>
    <x v="2"/>
    <s v="Small Box"/>
    <s v="Hunt Boston® Vacuum Mount KS Pencil Sharpener"/>
    <n v="0.59"/>
    <s v="United States"/>
    <s v="South"/>
    <x v="23"/>
    <s v="Summerville"/>
    <n v="29483"/>
    <x v="83"/>
    <d v="2015-03-27T00:00:00"/>
    <x v="910"/>
    <n v="12"/>
    <n v="418.75"/>
    <n v="90146"/>
    <n v="34.940000000000005"/>
    <x v="0"/>
  </r>
  <r>
    <n v="2833"/>
    <s v="Tim Connolly"/>
    <x v="3"/>
    <n v="0.03"/>
    <n v="140.97999999999999"/>
    <n v="36.090000000000003"/>
    <x v="0"/>
    <x v="0"/>
    <x v="0"/>
    <x v="10"/>
    <s v="Jumbo Box"/>
    <s v="Sauder Forest Hills Library, Woodland Oak Finish"/>
    <n v="0.77"/>
    <s v="United States"/>
    <s v="Central"/>
    <x v="7"/>
    <s v="Inver Grove Heights"/>
    <n v="55076"/>
    <x v="83"/>
    <d v="2015-03-27T00:00:00"/>
    <x v="912"/>
    <n v="4"/>
    <n v="608.80999999999995"/>
    <n v="91030"/>
    <n v="140.94999999999999"/>
    <x v="1"/>
  </r>
  <r>
    <n v="2833"/>
    <s v="Tim Connolly"/>
    <x v="3"/>
    <n v="0.08"/>
    <n v="65.989999999999995"/>
    <n v="8.99"/>
    <x v="1"/>
    <x v="0"/>
    <x v="1"/>
    <x v="12"/>
    <s v="Small Box"/>
    <s v="Talkabout T8367"/>
    <n v="0.56000000000000005"/>
    <s v="United States"/>
    <s v="Central"/>
    <x v="7"/>
    <s v="Inver Grove Heights"/>
    <n v="55076"/>
    <x v="83"/>
    <d v="2015-03-26T00:00:00"/>
    <x v="913"/>
    <n v="15"/>
    <n v="808.61"/>
    <n v="91030"/>
    <n v="65.91"/>
    <x v="1"/>
  </r>
  <r>
    <n v="1767"/>
    <s v="Robert Rollins"/>
    <x v="0"/>
    <n v="0.01"/>
    <n v="50.98"/>
    <n v="6.5"/>
    <x v="1"/>
    <x v="2"/>
    <x v="1"/>
    <x v="1"/>
    <s v="Small Box"/>
    <s v="Microsoft Natural Multimedia Keyboard"/>
    <n v="0.73"/>
    <s v="United States"/>
    <s v="South"/>
    <x v="5"/>
    <s v="Newnan"/>
    <n v="30265"/>
    <x v="84"/>
    <d v="2015-03-27T00:00:00"/>
    <x v="914"/>
    <n v="16"/>
    <n v="818.49"/>
    <n v="89211"/>
    <n v="50.97"/>
    <x v="0"/>
  </r>
  <r>
    <n v="2114"/>
    <s v="Paige Mason"/>
    <x v="0"/>
    <n v="0.08"/>
    <n v="6.68"/>
    <n v="1.5"/>
    <x v="1"/>
    <x v="3"/>
    <x v="2"/>
    <x v="2"/>
    <s v="Wrap Bag"/>
    <s v="Sanford Liquid Accent Highlighters"/>
    <n v="0.48"/>
    <s v="United States"/>
    <s v="South"/>
    <x v="21"/>
    <s v="Norfolk"/>
    <n v="23518"/>
    <x v="84"/>
    <d v="2015-03-28T00:00:00"/>
    <x v="915"/>
    <n v="10"/>
    <n v="66.12"/>
    <n v="88403"/>
    <n v="6.6"/>
    <x v="0"/>
  </r>
  <r>
    <n v="3379"/>
    <s v="Annette McIntyre"/>
    <x v="0"/>
    <n v="0"/>
    <n v="19.98"/>
    <n v="5.97"/>
    <x v="2"/>
    <x v="3"/>
    <x v="2"/>
    <x v="7"/>
    <s v="Small Box"/>
    <s v="Xerox 1936"/>
    <n v="0.38"/>
    <s v="United States"/>
    <s v="South"/>
    <x v="5"/>
    <s v="Kennesaw"/>
    <n v="30144"/>
    <x v="84"/>
    <d v="2015-03-29T00:00:00"/>
    <x v="916"/>
    <n v="12"/>
    <n v="249.07"/>
    <n v="88837"/>
    <n v="19.98"/>
    <x v="0"/>
  </r>
  <r>
    <n v="2124"/>
    <s v="Paige Powers"/>
    <x v="1"/>
    <n v="0.03"/>
    <n v="124.49"/>
    <n v="51.94"/>
    <x v="0"/>
    <x v="3"/>
    <x v="0"/>
    <x v="0"/>
    <s v="Jumbo Box"/>
    <s v="Bevis 36 x 72 Conference Tables"/>
    <n v="0.63"/>
    <s v="United States"/>
    <s v="South"/>
    <x v="1"/>
    <s v="West Memphis"/>
    <n v="72301"/>
    <x v="84"/>
    <d v="2015-03-27T00:00:00"/>
    <x v="917"/>
    <n v="21"/>
    <n v="2761.94"/>
    <n v="89666"/>
    <n v="124.46"/>
    <x v="0"/>
  </r>
  <r>
    <n v="2066"/>
    <s v="Claudia Webb"/>
    <x v="4"/>
    <n v="0.09"/>
    <n v="20.89"/>
    <n v="11.52"/>
    <x v="1"/>
    <x v="2"/>
    <x v="2"/>
    <x v="6"/>
    <s v="Small Box"/>
    <s v="Iris® 3-Drawer Stacking Bin, Black"/>
    <n v="0.83"/>
    <s v="United States"/>
    <s v="South"/>
    <x v="9"/>
    <s v="Indian Trail"/>
    <n v="28079"/>
    <x v="84"/>
    <d v="2015-03-27T00:00:00"/>
    <x v="918"/>
    <n v="7"/>
    <n v="146.5"/>
    <n v="85833"/>
    <n v="20.8"/>
    <x v="0"/>
  </r>
  <r>
    <n v="2419"/>
    <s v="Sandra Faulkner"/>
    <x v="3"/>
    <n v="7.0000000000000007E-2"/>
    <n v="225.04"/>
    <n v="11.79"/>
    <x v="1"/>
    <x v="1"/>
    <x v="2"/>
    <x v="8"/>
    <s v="Medium Box"/>
    <s v="Holmes Harmony HEPA Air Purifier for 17 x 20 Room"/>
    <n v="0.42"/>
    <s v="United States"/>
    <s v="South"/>
    <x v="21"/>
    <s v="Portsmouth"/>
    <n v="23701"/>
    <x v="84"/>
    <d v="2015-03-26T00:00:00"/>
    <x v="919"/>
    <n v="5"/>
    <n v="1130.1500000000001"/>
    <n v="86751"/>
    <n v="224.97"/>
    <x v="0"/>
  </r>
  <r>
    <n v="2419"/>
    <s v="Sandra Faulkner"/>
    <x v="3"/>
    <n v="0.03"/>
    <n v="7.84"/>
    <n v="4.71"/>
    <x v="1"/>
    <x v="1"/>
    <x v="2"/>
    <x v="5"/>
    <s v="Small Box"/>
    <s v="XtraLife® ClearVue™ Slant-D® Ring Binders by Cardinal"/>
    <n v="0.35"/>
    <s v="United States"/>
    <s v="South"/>
    <x v="21"/>
    <s v="Portsmouth"/>
    <n v="23701"/>
    <x v="84"/>
    <d v="2015-03-29T00:00:00"/>
    <x v="920"/>
    <n v="7"/>
    <n v="54.37"/>
    <n v="86751"/>
    <n v="7.81"/>
    <x v="0"/>
  </r>
  <r>
    <n v="2773"/>
    <s v="Christina Zhu"/>
    <x v="3"/>
    <n v="0.1"/>
    <n v="5.18"/>
    <n v="5.74"/>
    <x v="1"/>
    <x v="3"/>
    <x v="2"/>
    <x v="5"/>
    <s v="Small Box"/>
    <s v="Wilson Jones Impact Binders"/>
    <n v="0.36"/>
    <s v="United States"/>
    <s v="West"/>
    <x v="8"/>
    <s v="Dublin"/>
    <n v="94568"/>
    <x v="84"/>
    <d v="2015-03-28T00:00:00"/>
    <x v="921"/>
    <n v="2"/>
    <n v="10.96"/>
    <n v="91584"/>
    <n v="5.08"/>
    <x v="2"/>
  </r>
  <r>
    <n v="2059"/>
    <s v="Nathan Newton"/>
    <x v="0"/>
    <n v="0.1"/>
    <n v="9.85"/>
    <n v="4.82"/>
    <x v="1"/>
    <x v="3"/>
    <x v="2"/>
    <x v="2"/>
    <s v="Wrap Bag"/>
    <s v="Lumber Crayons"/>
    <n v="0.47"/>
    <s v="United States"/>
    <s v="South"/>
    <x v="9"/>
    <s v="High Point"/>
    <n v="27260"/>
    <x v="85"/>
    <d v="2015-03-28T00:00:00"/>
    <x v="922"/>
    <n v="12"/>
    <n v="114.91"/>
    <n v="88041"/>
    <n v="9.75"/>
    <x v="0"/>
  </r>
  <r>
    <n v="2059"/>
    <s v="Nathan Newton"/>
    <x v="0"/>
    <n v="0.04"/>
    <n v="125.99"/>
    <n v="7.69"/>
    <x v="1"/>
    <x v="3"/>
    <x v="1"/>
    <x v="12"/>
    <s v="Small Box"/>
    <s v="Timeport L7089"/>
    <n v="0.57999999999999996"/>
    <s v="United States"/>
    <s v="South"/>
    <x v="9"/>
    <s v="High Point"/>
    <n v="27260"/>
    <x v="85"/>
    <d v="2015-03-28T00:00:00"/>
    <x v="923"/>
    <n v="9"/>
    <n v="934.52"/>
    <n v="88041"/>
    <n v="125.94999999999999"/>
    <x v="0"/>
  </r>
  <r>
    <n v="32"/>
    <s v="Matthew Berman"/>
    <x v="1"/>
    <n v="0.01"/>
    <n v="17.98"/>
    <n v="8.51"/>
    <x v="1"/>
    <x v="3"/>
    <x v="1"/>
    <x v="3"/>
    <s v="Medium Box"/>
    <s v="Canon P1-DHIII Palm Printing Calculator"/>
    <n v="0.4"/>
    <s v="United States"/>
    <s v="West"/>
    <x v="14"/>
    <s v="Grants Pass"/>
    <n v="97526"/>
    <x v="85"/>
    <d v="2015-03-28T00:00:00"/>
    <x v="924"/>
    <n v="2"/>
    <n v="40.17"/>
    <n v="89200"/>
    <n v="17.97"/>
    <x v="2"/>
  </r>
  <r>
    <n v="234"/>
    <s v="Don Cameron"/>
    <x v="1"/>
    <n v="0.03"/>
    <n v="28.53"/>
    <n v="1.49"/>
    <x v="1"/>
    <x v="0"/>
    <x v="2"/>
    <x v="5"/>
    <s v="Small Box"/>
    <s v="Lock-Up Easel 'Spel-Binder'"/>
    <n v="0.38"/>
    <s v="United States"/>
    <s v="Central"/>
    <x v="20"/>
    <s v="Newton"/>
    <n v="50208"/>
    <x v="85"/>
    <d v="2015-03-29T00:00:00"/>
    <x v="925"/>
    <n v="7"/>
    <n v="197.59"/>
    <n v="90238"/>
    <n v="28.5"/>
    <x v="1"/>
  </r>
  <r>
    <n v="234"/>
    <s v="Don Cameron"/>
    <x v="1"/>
    <n v="0.01"/>
    <n v="15.28"/>
    <n v="1.99"/>
    <x v="1"/>
    <x v="0"/>
    <x v="1"/>
    <x v="1"/>
    <s v="Small Pack"/>
    <s v="Memorex 4.7GB DVD+R, 3/Pack"/>
    <n v="0.42"/>
    <s v="United States"/>
    <s v="Central"/>
    <x v="20"/>
    <s v="Newton"/>
    <n v="50208"/>
    <x v="85"/>
    <d v="2015-03-29T00:00:00"/>
    <x v="926"/>
    <n v="2"/>
    <n v="33.04"/>
    <n v="90238"/>
    <n v="15.27"/>
    <x v="1"/>
  </r>
  <r>
    <n v="920"/>
    <s v="Jessie Kelly"/>
    <x v="2"/>
    <n v="0.1"/>
    <n v="15.98"/>
    <n v="4"/>
    <x v="1"/>
    <x v="3"/>
    <x v="1"/>
    <x v="1"/>
    <s v="Small Box"/>
    <s v="Logitech Access Keyboard"/>
    <n v="0.37"/>
    <s v="United States"/>
    <s v="West"/>
    <x v="8"/>
    <s v="Redlands"/>
    <n v="92374"/>
    <x v="85"/>
    <d v="2015-04-01T00:00:00"/>
    <x v="927"/>
    <n v="9"/>
    <n v="134.38"/>
    <n v="90491"/>
    <n v="15.88"/>
    <x v="2"/>
  </r>
  <r>
    <n v="696"/>
    <s v="Johnny Reid"/>
    <x v="4"/>
    <n v="0.06"/>
    <n v="8.1199999999999992"/>
    <n v="2.83"/>
    <x v="1"/>
    <x v="3"/>
    <x v="1"/>
    <x v="1"/>
    <s v="Small Pack"/>
    <s v="Imation Neon Mac Format Diskettes, 10/Pack"/>
    <n v="0.77"/>
    <s v="United States"/>
    <s v="Central"/>
    <x v="2"/>
    <s v="Crown Point"/>
    <n v="46307"/>
    <x v="85"/>
    <d v="2015-03-28T00:00:00"/>
    <x v="928"/>
    <n v="10"/>
    <n v="78.540000000000006"/>
    <n v="89847"/>
    <n v="8.0599999999999987"/>
    <x v="1"/>
  </r>
  <r>
    <n v="696"/>
    <s v="Johnny Reid"/>
    <x v="4"/>
    <n v="0.05"/>
    <n v="51.65"/>
    <n v="18.45"/>
    <x v="1"/>
    <x v="3"/>
    <x v="0"/>
    <x v="11"/>
    <s v="Medium Box"/>
    <s v="Deflect-o EconoMat Nonstudded, No Bevel Mat"/>
    <n v="0.65"/>
    <s v="United States"/>
    <s v="Central"/>
    <x v="2"/>
    <s v="Crown Point"/>
    <n v="46307"/>
    <x v="85"/>
    <d v="2015-03-28T00:00:00"/>
    <x v="929"/>
    <n v="12"/>
    <n v="605.1"/>
    <n v="89847"/>
    <n v="51.6"/>
    <x v="1"/>
  </r>
  <r>
    <n v="697"/>
    <s v="Adam G Sawyer"/>
    <x v="4"/>
    <n v="0.1"/>
    <n v="175.99"/>
    <n v="8.99"/>
    <x v="1"/>
    <x v="3"/>
    <x v="1"/>
    <x v="12"/>
    <s v="Small Box"/>
    <s v="2180"/>
    <n v="0.56999999999999995"/>
    <s v="United States"/>
    <s v="Central"/>
    <x v="2"/>
    <s v="East Chicago"/>
    <n v="46312"/>
    <x v="85"/>
    <d v="2015-03-28T00:00:00"/>
    <x v="930"/>
    <n v="10"/>
    <n v="1346.32"/>
    <n v="89847"/>
    <n v="175.89000000000001"/>
    <x v="1"/>
  </r>
  <r>
    <n v="698"/>
    <s v="Nelson Hensley"/>
    <x v="4"/>
    <n v="0.06"/>
    <n v="8.1199999999999992"/>
    <n v="2.83"/>
    <x v="1"/>
    <x v="3"/>
    <x v="1"/>
    <x v="1"/>
    <s v="Small Pack"/>
    <s v="Imation Neon Mac Format Diskettes, 10/Pack"/>
    <n v="0.77"/>
    <s v="United States"/>
    <s v="West"/>
    <x v="4"/>
    <s v="Seattle"/>
    <n v="98105"/>
    <x v="85"/>
    <d v="2015-03-28T00:00:00"/>
    <x v="928"/>
    <n v="41"/>
    <n v="322.02999999999997"/>
    <n v="32869"/>
    <n v="8.0599999999999987"/>
    <x v="2"/>
  </r>
  <r>
    <n v="698"/>
    <s v="Nelson Hensley"/>
    <x v="4"/>
    <n v="0.05"/>
    <n v="51.65"/>
    <n v="18.45"/>
    <x v="1"/>
    <x v="3"/>
    <x v="0"/>
    <x v="11"/>
    <s v="Medium Box"/>
    <s v="Deflect-o EconoMat Nonstudded, No Bevel Mat"/>
    <n v="0.65"/>
    <s v="United States"/>
    <s v="West"/>
    <x v="4"/>
    <s v="Seattle"/>
    <n v="98105"/>
    <x v="85"/>
    <d v="2015-03-28T00:00:00"/>
    <x v="929"/>
    <n v="49"/>
    <n v="2470.84"/>
    <n v="32869"/>
    <n v="51.6"/>
    <x v="2"/>
  </r>
  <r>
    <n v="698"/>
    <s v="Nelson Hensley"/>
    <x v="4"/>
    <n v="0.1"/>
    <n v="175.99"/>
    <n v="8.99"/>
    <x v="1"/>
    <x v="3"/>
    <x v="1"/>
    <x v="12"/>
    <s v="Small Box"/>
    <s v="2180"/>
    <n v="0.56999999999999995"/>
    <s v="United States"/>
    <s v="West"/>
    <x v="4"/>
    <s v="Seattle"/>
    <n v="98105"/>
    <x v="85"/>
    <d v="2015-03-28T00:00:00"/>
    <x v="931"/>
    <n v="39"/>
    <n v="5250.66"/>
    <n v="32869"/>
    <n v="175.89000000000001"/>
    <x v="2"/>
  </r>
  <r>
    <n v="1625"/>
    <s v="Molly Browning"/>
    <x v="4"/>
    <n v="0.08"/>
    <n v="213.45"/>
    <n v="14.7"/>
    <x v="0"/>
    <x v="2"/>
    <x v="1"/>
    <x v="3"/>
    <s v="Jumbo Drum"/>
    <s v="Panasonic KX-P2130 Dot Matrix Printer"/>
    <n v="0.59"/>
    <s v="United States"/>
    <s v="East"/>
    <x v="11"/>
    <s v="Glen Cove"/>
    <n v="11542"/>
    <x v="85"/>
    <d v="2015-03-29T00:00:00"/>
    <x v="932"/>
    <n v="12"/>
    <n v="2427.1799999999998"/>
    <n v="90600"/>
    <n v="213.36999999999998"/>
    <x v="3"/>
  </r>
  <r>
    <n v="1625"/>
    <s v="Molly Browning"/>
    <x v="4"/>
    <n v="0.1"/>
    <n v="55.98"/>
    <n v="13.88"/>
    <x v="1"/>
    <x v="2"/>
    <x v="2"/>
    <x v="7"/>
    <s v="Small Box"/>
    <s v="Xerox 1882"/>
    <n v="0.36"/>
    <s v="United States"/>
    <s v="East"/>
    <x v="11"/>
    <s v="Glen Cove"/>
    <n v="11542"/>
    <x v="85"/>
    <d v="2015-03-29T00:00:00"/>
    <x v="933"/>
    <n v="8"/>
    <n v="434.85"/>
    <n v="90600"/>
    <n v="55.879999999999995"/>
    <x v="3"/>
  </r>
  <r>
    <n v="1625"/>
    <s v="Molly Browning"/>
    <x v="4"/>
    <n v="0"/>
    <n v="16.059999999999999"/>
    <n v="8.34"/>
    <x v="1"/>
    <x v="2"/>
    <x v="2"/>
    <x v="6"/>
    <s v="Small Box"/>
    <s v="Letter/Legal File Tote with Clear Snap-On Lid, Black Granite"/>
    <n v="0.59"/>
    <s v="United States"/>
    <s v="East"/>
    <x v="11"/>
    <s v="Glen Cove"/>
    <n v="11542"/>
    <x v="85"/>
    <d v="2015-03-28T00:00:00"/>
    <x v="934"/>
    <n v="1"/>
    <n v="19.16"/>
    <n v="90600"/>
    <n v="16.059999999999999"/>
    <x v="3"/>
  </r>
  <r>
    <n v="1917"/>
    <s v="Tracy Buckley"/>
    <x v="4"/>
    <n v="0.08"/>
    <n v="18.7"/>
    <n v="8.99"/>
    <x v="1"/>
    <x v="2"/>
    <x v="0"/>
    <x v="11"/>
    <s v="Small Pack"/>
    <s v="Executive Impressions 13-1/2&quot; Indoor/Outdoor Wall Clock"/>
    <n v="0.47"/>
    <s v="United States"/>
    <s v="South"/>
    <x v="1"/>
    <s v="North Little Rock"/>
    <n v="72113"/>
    <x v="85"/>
    <d v="2015-03-28T00:00:00"/>
    <x v="935"/>
    <n v="7"/>
    <n v="132.22999999999999"/>
    <n v="85894"/>
    <n v="18.62"/>
    <x v="0"/>
  </r>
  <r>
    <n v="1072"/>
    <s v="Marion Owens"/>
    <x v="3"/>
    <n v="0.01"/>
    <n v="150.88999999999999"/>
    <n v="60.2"/>
    <x v="0"/>
    <x v="3"/>
    <x v="0"/>
    <x v="9"/>
    <s v="Jumbo Drum"/>
    <s v="Global Leather &amp; Oak Executive Chair, Burgundy"/>
    <n v="0.77"/>
    <s v="United States"/>
    <s v="East"/>
    <x v="28"/>
    <s v="Bethlehem"/>
    <n v="18018"/>
    <x v="85"/>
    <d v="2015-03-30T00:00:00"/>
    <x v="936"/>
    <n v="3"/>
    <n v="473.53"/>
    <n v="89631"/>
    <n v="150.88"/>
    <x v="3"/>
  </r>
  <r>
    <n v="1481"/>
    <s v="Marvin MacDonald"/>
    <x v="3"/>
    <n v="7.0000000000000007E-2"/>
    <n v="8.9499999999999993"/>
    <n v="2.0099999999999998"/>
    <x v="1"/>
    <x v="3"/>
    <x v="2"/>
    <x v="7"/>
    <s v="Wrap Bag"/>
    <s v="Recycled Desk Saver Line &quot;While You Were Out&quot; Book, 5 1/2&quot; X 4&quot;"/>
    <n v="0.39"/>
    <s v="United States"/>
    <s v="West"/>
    <x v="8"/>
    <s v="Los Angeles"/>
    <n v="90049"/>
    <x v="85"/>
    <d v="2015-03-28T00:00:00"/>
    <x v="937"/>
    <n v="36"/>
    <n v="307.64999999999998"/>
    <n v="53953"/>
    <n v="8.879999999999999"/>
    <x v="2"/>
  </r>
  <r>
    <n v="1482"/>
    <s v="Michael Tanner"/>
    <x v="3"/>
    <n v="7.0000000000000007E-2"/>
    <n v="8.9499999999999993"/>
    <n v="2.0099999999999998"/>
    <x v="1"/>
    <x v="3"/>
    <x v="2"/>
    <x v="7"/>
    <s v="Wrap Bag"/>
    <s v="Recycled Desk Saver Line &quot;While You Were Out&quot; Book, 5 1/2&quot; X 4&quot;"/>
    <n v="0.39"/>
    <s v="United States"/>
    <s v="Central"/>
    <x v="25"/>
    <s v="Bay City"/>
    <n v="48708"/>
    <x v="85"/>
    <d v="2015-03-28T00:00:00"/>
    <x v="938"/>
    <n v="9"/>
    <n v="76.91"/>
    <n v="91362"/>
    <n v="8.879999999999999"/>
    <x v="1"/>
  </r>
  <r>
    <n v="3354"/>
    <s v="Sara Faulkner"/>
    <x v="3"/>
    <n v="0.04"/>
    <n v="3.69"/>
    <n v="0.5"/>
    <x v="1"/>
    <x v="3"/>
    <x v="2"/>
    <x v="13"/>
    <s v="Small Box"/>
    <s v="Avery 487"/>
    <n v="0.38"/>
    <s v="United States"/>
    <s v="West"/>
    <x v="8"/>
    <s v="Calexico"/>
    <n v="92231"/>
    <x v="85"/>
    <d v="2015-03-29T00:00:00"/>
    <x v="939"/>
    <n v="19"/>
    <n v="68.88"/>
    <n v="88590"/>
    <n v="3.65"/>
    <x v="2"/>
  </r>
  <r>
    <n v="2668"/>
    <s v="Carlos Hanson"/>
    <x v="1"/>
    <n v="0.04"/>
    <n v="10.4"/>
    <n v="5.4"/>
    <x v="1"/>
    <x v="3"/>
    <x v="0"/>
    <x v="11"/>
    <s v="Small Pack"/>
    <s v="Executive Impressions 8-1/2&quot; Career Panel/Partition Cubicle Clock"/>
    <n v="0.51"/>
    <s v="United States"/>
    <s v="Central"/>
    <x v="46"/>
    <s v="Rapid City"/>
    <n v="57701"/>
    <x v="86"/>
    <d v="2015-03-29T00:00:00"/>
    <x v="940"/>
    <n v="12"/>
    <n v="130.74"/>
    <n v="87830"/>
    <n v="10.360000000000001"/>
    <x v="1"/>
  </r>
  <r>
    <n v="2668"/>
    <s v="Carlos Hanson"/>
    <x v="1"/>
    <n v="0.08"/>
    <n v="4.28"/>
    <n v="4.79"/>
    <x v="1"/>
    <x v="3"/>
    <x v="2"/>
    <x v="7"/>
    <s v="Small Box"/>
    <s v="Xerox 1962"/>
    <n v="0.4"/>
    <s v="United States"/>
    <s v="Central"/>
    <x v="46"/>
    <s v="Rapid City"/>
    <n v="57701"/>
    <x v="86"/>
    <d v="2015-03-30T00:00:00"/>
    <x v="941"/>
    <n v="12"/>
    <n v="49.87"/>
    <n v="87830"/>
    <n v="4.2"/>
    <x v="1"/>
  </r>
  <r>
    <n v="2968"/>
    <s v="Miriam Bowman"/>
    <x v="1"/>
    <n v="0.06"/>
    <n v="363.25"/>
    <n v="19.989999999999998"/>
    <x v="1"/>
    <x v="0"/>
    <x v="2"/>
    <x v="8"/>
    <s v="Small Box"/>
    <s v="Hoover WindTunnel™ Plus Canister Vacuum"/>
    <n v="0.56999999999999995"/>
    <s v="United States"/>
    <s v="South"/>
    <x v="12"/>
    <s v="Hollywood"/>
    <n v="33021"/>
    <x v="86"/>
    <d v="2015-03-30T00:00:00"/>
    <x v="942"/>
    <n v="1"/>
    <n v="344.87"/>
    <n v="86086"/>
    <n v="363.19"/>
    <x v="0"/>
  </r>
  <r>
    <n v="800"/>
    <s v="Cheryl Guthrie"/>
    <x v="2"/>
    <n v="0.04"/>
    <n v="50.98"/>
    <n v="6.5"/>
    <x v="1"/>
    <x v="1"/>
    <x v="1"/>
    <x v="1"/>
    <s v="Small Box"/>
    <s v="Microsoft Natural Multimedia Keyboard"/>
    <n v="0.73"/>
    <s v="United States"/>
    <s v="West"/>
    <x v="15"/>
    <s v="Roy"/>
    <n v="84067"/>
    <x v="86"/>
    <d v="2015-04-03T00:00:00"/>
    <x v="943"/>
    <n v="11"/>
    <n v="568.25"/>
    <n v="89910"/>
    <n v="50.94"/>
    <x v="2"/>
  </r>
  <r>
    <n v="800"/>
    <s v="Cheryl Guthrie"/>
    <x v="2"/>
    <n v="0.02"/>
    <n v="6.48"/>
    <n v="5.14"/>
    <x v="1"/>
    <x v="1"/>
    <x v="2"/>
    <x v="7"/>
    <s v="Small Box"/>
    <s v="Xerox 23"/>
    <n v="0.37"/>
    <s v="United States"/>
    <s v="West"/>
    <x v="15"/>
    <s v="Roy"/>
    <n v="84067"/>
    <x v="86"/>
    <d v="2015-03-30T00:00:00"/>
    <x v="944"/>
    <n v="19"/>
    <n v="126.66"/>
    <n v="89910"/>
    <n v="6.4600000000000009"/>
    <x v="2"/>
  </r>
  <r>
    <n v="1738"/>
    <s v="Dean Solomon"/>
    <x v="4"/>
    <n v="0.08"/>
    <n v="175.99"/>
    <n v="4.99"/>
    <x v="1"/>
    <x v="3"/>
    <x v="1"/>
    <x v="12"/>
    <s v="Small Box"/>
    <s v="5165"/>
    <n v="0.59"/>
    <s v="United States"/>
    <s v="South"/>
    <x v="9"/>
    <s v="Gastonia"/>
    <n v="28052"/>
    <x v="86"/>
    <d v="2015-03-28T00:00:00"/>
    <x v="945"/>
    <n v="10"/>
    <n v="1486.34"/>
    <n v="85865"/>
    <n v="175.91"/>
    <x v="0"/>
  </r>
  <r>
    <n v="2880"/>
    <s v="Grace Black"/>
    <x v="4"/>
    <n v="0.05"/>
    <n v="6.68"/>
    <n v="6.93"/>
    <x v="1"/>
    <x v="0"/>
    <x v="2"/>
    <x v="7"/>
    <s v="Small Box"/>
    <s v="HP Office Paper (20Lb. and 87 Bright)"/>
    <n v="0.37"/>
    <s v="United States"/>
    <s v="South"/>
    <x v="12"/>
    <s v="North Miami Beach"/>
    <n v="33160"/>
    <x v="86"/>
    <d v="2015-03-29T00:00:00"/>
    <x v="946"/>
    <n v="11"/>
    <n v="77.2"/>
    <n v="88626"/>
    <n v="6.63"/>
    <x v="0"/>
  </r>
  <r>
    <n v="152"/>
    <s v="Kent Kerr"/>
    <x v="1"/>
    <n v="0.01"/>
    <n v="65.989999999999995"/>
    <n v="8.99"/>
    <x v="1"/>
    <x v="1"/>
    <x v="1"/>
    <x v="12"/>
    <s v="Small Box"/>
    <s v="StarTAC Analog"/>
    <n v="0.6"/>
    <s v="United States"/>
    <s v="South"/>
    <x v="34"/>
    <s v="Knoxville"/>
    <n v="37918"/>
    <x v="87"/>
    <d v="2015-04-01T00:00:00"/>
    <x v="947"/>
    <n v="5"/>
    <n v="292.23"/>
    <n v="89524"/>
    <n v="65.97999999999999"/>
    <x v="0"/>
  </r>
  <r>
    <n v="2338"/>
    <s v="Lynn Hines"/>
    <x v="1"/>
    <n v="0.1"/>
    <n v="6.75"/>
    <n v="2.99"/>
    <x v="1"/>
    <x v="2"/>
    <x v="2"/>
    <x v="5"/>
    <s v="Small Box"/>
    <s v="Wilson Jones DublLock® D-Ring Binders"/>
    <n v="0.35"/>
    <s v="United States"/>
    <s v="East"/>
    <x v="36"/>
    <s v="College Park"/>
    <n v="20740"/>
    <x v="87"/>
    <d v="2015-03-29T00:00:00"/>
    <x v="948"/>
    <n v="15"/>
    <n v="96.13"/>
    <n v="91481"/>
    <n v="6.65"/>
    <x v="3"/>
  </r>
  <r>
    <n v="2530"/>
    <s v="Janet Zhang"/>
    <x v="1"/>
    <n v="0.04"/>
    <n v="40.98"/>
    <n v="6.5"/>
    <x v="1"/>
    <x v="0"/>
    <x v="1"/>
    <x v="1"/>
    <s v="Small Box"/>
    <s v="Targus USB Numeric Keypad"/>
    <n v="0.74"/>
    <s v="United States"/>
    <s v="West"/>
    <x v="8"/>
    <s v="Apple Valley"/>
    <n v="92307"/>
    <x v="87"/>
    <d v="2015-03-30T00:00:00"/>
    <x v="949"/>
    <n v="7"/>
    <n v="277.07"/>
    <n v="87451"/>
    <n v="40.94"/>
    <x v="2"/>
  </r>
  <r>
    <n v="2534"/>
    <s v="Mitchell Goldberg"/>
    <x v="1"/>
    <n v="0.05"/>
    <n v="35.99"/>
    <n v="3.3"/>
    <x v="1"/>
    <x v="0"/>
    <x v="1"/>
    <x v="12"/>
    <s v="Small Pack"/>
    <s v="Accessory9"/>
    <n v="0.39"/>
    <s v="United States"/>
    <s v="East"/>
    <x v="29"/>
    <s v="Bangor"/>
    <n v="4401"/>
    <x v="87"/>
    <d v="2015-03-31T00:00:00"/>
    <x v="950"/>
    <n v="5"/>
    <n v="149.66999999999999"/>
    <n v="87451"/>
    <n v="35.940000000000005"/>
    <x v="3"/>
  </r>
  <r>
    <n v="3151"/>
    <s v="Glenda Hunter"/>
    <x v="1"/>
    <n v="0.01"/>
    <n v="99.23"/>
    <n v="8.99"/>
    <x v="1"/>
    <x v="3"/>
    <x v="0"/>
    <x v="11"/>
    <s v="Small Pack"/>
    <s v="GE 48&quot; Fluorescent Tube, Cool White Energy Saver, 34 Watts, 30/Box"/>
    <n v="0.35"/>
    <s v="United States"/>
    <s v="West"/>
    <x v="8"/>
    <s v="Twentynine Palms"/>
    <n v="92277"/>
    <x v="87"/>
    <d v="2015-04-02T00:00:00"/>
    <x v="951"/>
    <n v="1"/>
    <n v="99.22"/>
    <n v="88548"/>
    <n v="99.22"/>
    <x v="2"/>
  </r>
  <r>
    <n v="2430"/>
    <s v="Kimberly Reilly"/>
    <x v="2"/>
    <n v="0.03"/>
    <n v="140.99"/>
    <n v="4.2"/>
    <x v="1"/>
    <x v="2"/>
    <x v="1"/>
    <x v="12"/>
    <s v="Small Box"/>
    <s v="7160"/>
    <n v="0.59"/>
    <s v="United States"/>
    <s v="Central"/>
    <x v="18"/>
    <s v="Killeen"/>
    <n v="76541"/>
    <x v="87"/>
    <d v="2015-04-06T00:00:00"/>
    <x v="952"/>
    <n v="2"/>
    <n v="246.44"/>
    <n v="91110"/>
    <n v="140.96"/>
    <x v="1"/>
  </r>
  <r>
    <n v="1028"/>
    <s v="Marguerite Rodgers"/>
    <x v="4"/>
    <n v="7.0000000000000007E-2"/>
    <n v="7.08"/>
    <n v="2.35"/>
    <x v="2"/>
    <x v="0"/>
    <x v="2"/>
    <x v="2"/>
    <s v="Wrap Bag"/>
    <s v="SANFORD Major Accent™ Highlighters"/>
    <n v="0.47"/>
    <s v="United States"/>
    <s v="East"/>
    <x v="11"/>
    <s v="Commack"/>
    <n v="11725"/>
    <x v="87"/>
    <d v="2015-03-30T00:00:00"/>
    <x v="953"/>
    <n v="13"/>
    <n v="93.82"/>
    <n v="89006"/>
    <n v="7.01"/>
    <x v="3"/>
  </r>
  <r>
    <n v="1129"/>
    <s v="Pam Patton"/>
    <x v="3"/>
    <n v="0.05"/>
    <n v="5.78"/>
    <n v="7.64"/>
    <x v="2"/>
    <x v="3"/>
    <x v="2"/>
    <x v="7"/>
    <s v="Small Box"/>
    <s v="HP Office Recycled Paper (20Lb. and 87 Bright)"/>
    <n v="0.36"/>
    <s v="United States"/>
    <s v="East"/>
    <x v="35"/>
    <s v="Boston"/>
    <n v="2118"/>
    <x v="87"/>
    <d v="2015-03-31T00:00:00"/>
    <x v="954"/>
    <n v="29"/>
    <n v="177.41"/>
    <n v="49125"/>
    <n v="5.73"/>
    <x v="3"/>
  </r>
  <r>
    <n v="1237"/>
    <s v="Eva Simpson"/>
    <x v="3"/>
    <n v="0.02"/>
    <n v="7.38"/>
    <n v="5.21"/>
    <x v="1"/>
    <x v="3"/>
    <x v="0"/>
    <x v="11"/>
    <s v="Small Box"/>
    <s v="Eldon® Expressions™ Wood Desk Accessories, Oak"/>
    <n v="0.56000000000000005"/>
    <s v="United States"/>
    <s v="Central"/>
    <x v="18"/>
    <s v="Carrollton"/>
    <n v="75007"/>
    <x v="87"/>
    <d v="2015-03-30T00:00:00"/>
    <x v="955"/>
    <n v="3"/>
    <n v="24.52"/>
    <n v="86076"/>
    <n v="7.36"/>
    <x v="1"/>
  </r>
  <r>
    <n v="3399"/>
    <s v="Marvin Reid"/>
    <x v="3"/>
    <n v="0.08"/>
    <n v="11.97"/>
    <n v="5.81"/>
    <x v="1"/>
    <x v="0"/>
    <x v="2"/>
    <x v="2"/>
    <s v="Small Pack"/>
    <s v="Staples SlimLine Pencil Sharpener"/>
    <n v="0.6"/>
    <s v="United States"/>
    <s v="Central"/>
    <x v="10"/>
    <s v="Des Plaines"/>
    <n v="60016"/>
    <x v="87"/>
    <d v="2015-03-31T00:00:00"/>
    <x v="956"/>
    <n v="5"/>
    <n v="59.98"/>
    <n v="87534"/>
    <n v="11.89"/>
    <x v="1"/>
  </r>
  <r>
    <n v="2351"/>
    <s v="Faye Silver"/>
    <x v="0"/>
    <n v="0.08"/>
    <n v="6.48"/>
    <n v="7.49"/>
    <x v="1"/>
    <x v="3"/>
    <x v="2"/>
    <x v="7"/>
    <s v="Small Box"/>
    <s v="Xerox 220"/>
    <n v="0.37"/>
    <s v="United States"/>
    <s v="East"/>
    <x v="36"/>
    <s v="Crofton"/>
    <n v="21114"/>
    <x v="88"/>
    <d v="2015-04-02T00:00:00"/>
    <x v="957"/>
    <n v="13"/>
    <n v="80.86"/>
    <n v="86163"/>
    <n v="6.4"/>
    <x v="3"/>
  </r>
  <r>
    <n v="3154"/>
    <s v="Faye Manning"/>
    <x v="0"/>
    <n v="0.04"/>
    <n v="21.38"/>
    <n v="8.99"/>
    <x v="1"/>
    <x v="3"/>
    <x v="2"/>
    <x v="2"/>
    <s v="Small Pack"/>
    <s v="Boston 1730 StandUp Electric Pencil Sharpener"/>
    <n v="0.59"/>
    <s v="United States"/>
    <s v="South"/>
    <x v="12"/>
    <s v="Saint Petersburg"/>
    <n v="33710"/>
    <x v="88"/>
    <d v="2015-03-30T00:00:00"/>
    <x v="958"/>
    <n v="21"/>
    <n v="443.66"/>
    <n v="86901"/>
    <n v="21.34"/>
    <x v="0"/>
  </r>
  <r>
    <n v="3252"/>
    <s v="Milton Harrell"/>
    <x v="0"/>
    <n v="0.01"/>
    <n v="11.34"/>
    <n v="5.01"/>
    <x v="1"/>
    <x v="0"/>
    <x v="2"/>
    <x v="7"/>
    <s v="Small Box"/>
    <s v="Xerox 188"/>
    <n v="0.36"/>
    <s v="United States"/>
    <s v="East"/>
    <x v="11"/>
    <s v="Rotterdam"/>
    <n v="12306"/>
    <x v="88"/>
    <d v="2015-04-01T00:00:00"/>
    <x v="959"/>
    <n v="1"/>
    <n v="14.52"/>
    <n v="87296"/>
    <n v="11.33"/>
    <x v="3"/>
  </r>
  <r>
    <n v="84"/>
    <s v="Helen Stein"/>
    <x v="1"/>
    <n v="0.08"/>
    <n v="896.99"/>
    <n v="19.989999999999998"/>
    <x v="1"/>
    <x v="3"/>
    <x v="2"/>
    <x v="5"/>
    <s v="Small Box"/>
    <s v="GBC DocuBind TL300 Electric Binding System"/>
    <n v="0.38"/>
    <s v="United States"/>
    <s v="East"/>
    <x v="27"/>
    <s v="Cincinnati"/>
    <n v="45231"/>
    <x v="88"/>
    <d v="2015-04-02T00:00:00"/>
    <x v="960"/>
    <n v="13"/>
    <n v="10728"/>
    <n v="87366"/>
    <n v="896.91"/>
    <x v="3"/>
  </r>
  <r>
    <n v="1527"/>
    <s v="Neil Parker"/>
    <x v="2"/>
    <n v="0.03"/>
    <n v="65.989999999999995"/>
    <n v="5.26"/>
    <x v="1"/>
    <x v="2"/>
    <x v="1"/>
    <x v="12"/>
    <s v="Small Box"/>
    <s v="8860"/>
    <n v="0.56000000000000005"/>
    <s v="United States"/>
    <s v="South"/>
    <x v="16"/>
    <s v="Decatur"/>
    <n v="35601"/>
    <x v="88"/>
    <d v="2015-04-09T00:00:00"/>
    <x v="961"/>
    <n v="23"/>
    <n v="1316.03"/>
    <n v="86814"/>
    <n v="65.959999999999994"/>
    <x v="0"/>
  </r>
  <r>
    <n v="3205"/>
    <s v="Alvin Mullins"/>
    <x v="2"/>
    <n v="7.0000000000000007E-2"/>
    <n v="5.98"/>
    <n v="0.96"/>
    <x v="1"/>
    <x v="1"/>
    <x v="2"/>
    <x v="2"/>
    <s v="Wrap Bag"/>
    <s v="Newell 315"/>
    <n v="0.6"/>
    <s v="United States"/>
    <s v="West"/>
    <x v="37"/>
    <s v="Rexburg"/>
    <n v="83440"/>
    <x v="88"/>
    <d v="2015-04-03T00:00:00"/>
    <x v="962"/>
    <n v="10"/>
    <n v="56.4"/>
    <n v="87933"/>
    <n v="5.91"/>
    <x v="2"/>
  </r>
  <r>
    <n v="3206"/>
    <s v="Dana Rankin"/>
    <x v="2"/>
    <n v="0.01"/>
    <n v="39.979999999999997"/>
    <n v="4"/>
    <x v="1"/>
    <x v="1"/>
    <x v="1"/>
    <x v="1"/>
    <s v="Small Box"/>
    <s v="Microsoft Natural Keyboard Elite"/>
    <n v="0.7"/>
    <s v="United States"/>
    <s v="West"/>
    <x v="37"/>
    <s v="Twin Falls"/>
    <n v="83301"/>
    <x v="88"/>
    <d v="2015-04-04T00:00:00"/>
    <x v="963"/>
    <n v="6"/>
    <n v="257.52"/>
    <n v="87933"/>
    <n v="39.97"/>
    <x v="2"/>
  </r>
  <r>
    <n v="193"/>
    <s v="Danny Hong"/>
    <x v="4"/>
    <n v="7.0000000000000007E-2"/>
    <n v="6.54"/>
    <n v="5.27"/>
    <x v="1"/>
    <x v="3"/>
    <x v="2"/>
    <x v="5"/>
    <s v="Small Box"/>
    <s v="Wilson Jones® Four-Pocket Poly Binders"/>
    <n v="0.36"/>
    <s v="United States"/>
    <s v="West"/>
    <x v="15"/>
    <s v="Layton"/>
    <n v="84041"/>
    <x v="88"/>
    <d v="2015-04-01T00:00:00"/>
    <x v="964"/>
    <n v="21"/>
    <n v="140.30000000000001"/>
    <n v="90432"/>
    <n v="6.47"/>
    <x v="2"/>
  </r>
  <r>
    <n v="194"/>
    <s v="Tammy Goldman"/>
    <x v="4"/>
    <n v="0.09"/>
    <n v="3.29"/>
    <n v="1.35"/>
    <x v="1"/>
    <x v="3"/>
    <x v="2"/>
    <x v="14"/>
    <s v="Wrap Bag"/>
    <s v="Acco® Hot Clips™ Clips to Go"/>
    <n v="0.4"/>
    <s v="United States"/>
    <s v="West"/>
    <x v="15"/>
    <s v="Lehi"/>
    <n v="84043"/>
    <x v="88"/>
    <d v="2015-04-01T00:00:00"/>
    <x v="965"/>
    <n v="23"/>
    <n v="71.55"/>
    <n v="90432"/>
    <n v="3.2"/>
    <x v="2"/>
  </r>
  <r>
    <n v="271"/>
    <s v="Sam Rouse"/>
    <x v="4"/>
    <n v="0.1"/>
    <n v="80.97"/>
    <n v="30.06"/>
    <x v="0"/>
    <x v="0"/>
    <x v="1"/>
    <x v="3"/>
    <s v="Jumbo Box"/>
    <s v="Hewlett-Packard Deskjet 940 REFURBISHED Color Inkjet Printer"/>
    <n v="0.4"/>
    <s v="United States"/>
    <s v="South"/>
    <x v="5"/>
    <s v="Forest Park"/>
    <n v="30297"/>
    <x v="88"/>
    <d v="2015-03-31T00:00:00"/>
    <x v="966"/>
    <n v="12"/>
    <n v="899.81"/>
    <n v="88940"/>
    <n v="80.87"/>
    <x v="0"/>
  </r>
  <r>
    <n v="1314"/>
    <s v="Keith Marsh"/>
    <x v="4"/>
    <n v="0.04"/>
    <n v="5.34"/>
    <n v="2.99"/>
    <x v="1"/>
    <x v="2"/>
    <x v="2"/>
    <x v="5"/>
    <s v="Small Box"/>
    <s v="Wilson Jones 14 Line Acrylic Coated Pressboard Data Binders"/>
    <n v="0.38"/>
    <s v="United States"/>
    <s v="West"/>
    <x v="8"/>
    <s v="Los Angeles"/>
    <n v="90058"/>
    <x v="88"/>
    <d v="2015-04-01T00:00:00"/>
    <x v="967"/>
    <n v="45"/>
    <n v="240.6"/>
    <n v="22755"/>
    <n v="5.3"/>
    <x v="2"/>
  </r>
  <r>
    <n v="1314"/>
    <s v="Keith Marsh"/>
    <x v="4"/>
    <n v="0.06"/>
    <n v="55.99"/>
    <n v="5"/>
    <x v="1"/>
    <x v="2"/>
    <x v="1"/>
    <x v="12"/>
    <s v="Small Pack"/>
    <s v="Accessory6"/>
    <n v="0.8"/>
    <s v="United States"/>
    <s v="West"/>
    <x v="8"/>
    <s v="Los Angeles"/>
    <n v="90058"/>
    <x v="88"/>
    <d v="2015-04-01T00:00:00"/>
    <x v="968"/>
    <n v="5"/>
    <n v="236.88"/>
    <n v="22755"/>
    <n v="55.93"/>
    <x v="2"/>
  </r>
  <r>
    <n v="1315"/>
    <s v="Adam Saunders Gray"/>
    <x v="4"/>
    <n v="0"/>
    <n v="4.91"/>
    <n v="5.68"/>
    <x v="1"/>
    <x v="2"/>
    <x v="2"/>
    <x v="5"/>
    <s v="Small Box"/>
    <s v="Acco Pressboard Covers with Storage Hooks, 14 7/8&quot; x 11&quot;, Light Blue"/>
    <n v="0.36"/>
    <s v="United States"/>
    <s v="West"/>
    <x v="3"/>
    <s v="Colorado Springs"/>
    <n v="80906"/>
    <x v="88"/>
    <d v="2015-03-31T00:00:00"/>
    <x v="969"/>
    <n v="9"/>
    <n v="48.3"/>
    <n v="87602"/>
    <n v="4.91"/>
    <x v="2"/>
  </r>
  <r>
    <n v="1316"/>
    <s v="Marion Lindsey"/>
    <x v="4"/>
    <n v="0.04"/>
    <n v="5.34"/>
    <n v="2.99"/>
    <x v="1"/>
    <x v="2"/>
    <x v="2"/>
    <x v="5"/>
    <s v="Small Box"/>
    <s v="Wilson Jones 14 Line Acrylic Coated Pressboard Data Binders"/>
    <n v="0.38"/>
    <s v="United States"/>
    <s v="West"/>
    <x v="3"/>
    <s v="Commerce City"/>
    <n v="80022"/>
    <x v="88"/>
    <d v="2015-04-01T00:00:00"/>
    <x v="967"/>
    <n v="11"/>
    <n v="58.81"/>
    <n v="87602"/>
    <n v="5.3"/>
    <x v="2"/>
  </r>
  <r>
    <n v="1316"/>
    <s v="Marion Lindsey"/>
    <x v="4"/>
    <n v="0.06"/>
    <n v="55.99"/>
    <n v="5"/>
    <x v="1"/>
    <x v="2"/>
    <x v="1"/>
    <x v="12"/>
    <s v="Small Pack"/>
    <s v="Accessory6"/>
    <n v="0.8"/>
    <s v="United States"/>
    <s v="West"/>
    <x v="3"/>
    <s v="Commerce City"/>
    <n v="80022"/>
    <x v="88"/>
    <d v="2015-04-01T00:00:00"/>
    <x v="968"/>
    <n v="1"/>
    <n v="47.38"/>
    <n v="87602"/>
    <n v="55.93"/>
    <x v="2"/>
  </r>
  <r>
    <n v="1840"/>
    <s v="Clifford Webb"/>
    <x v="3"/>
    <n v="7.0000000000000007E-2"/>
    <n v="40.98"/>
    <n v="2.99"/>
    <x v="1"/>
    <x v="2"/>
    <x v="2"/>
    <x v="5"/>
    <s v="Small Box"/>
    <s v="Avery Trapezoid Ring Binder, 3&quot; Capacity, Black, 1040 sheets"/>
    <n v="0.36"/>
    <s v="United States"/>
    <s v="East"/>
    <x v="35"/>
    <s v="Townsend"/>
    <n v="1469"/>
    <x v="88"/>
    <d v="2015-04-01T00:00:00"/>
    <x v="970"/>
    <n v="13"/>
    <n v="535.08000000000004"/>
    <n v="86599"/>
    <n v="40.909999999999997"/>
    <x v="3"/>
  </r>
  <r>
    <n v="2066"/>
    <s v="Claudia Webb"/>
    <x v="0"/>
    <n v="0.09"/>
    <n v="20.99"/>
    <n v="4.8099999999999996"/>
    <x v="2"/>
    <x v="2"/>
    <x v="1"/>
    <x v="12"/>
    <s v="Medium Box"/>
    <s v="1726 Digital Answering Machine"/>
    <n v="0.57999999999999996"/>
    <s v="United States"/>
    <s v="South"/>
    <x v="9"/>
    <s v="Indian Trail"/>
    <n v="28079"/>
    <x v="89"/>
    <d v="2015-04-01T00:00:00"/>
    <x v="971"/>
    <n v="2"/>
    <n v="38.979999999999997"/>
    <n v="85834"/>
    <n v="20.9"/>
    <x v="0"/>
  </r>
  <r>
    <n v="3177"/>
    <s v="Laurie Petty"/>
    <x v="0"/>
    <n v="0.06"/>
    <n v="1.68"/>
    <n v="1"/>
    <x v="1"/>
    <x v="1"/>
    <x v="2"/>
    <x v="2"/>
    <s v="Wrap Bag"/>
    <s v="Prang Dustless Chalk Sticks"/>
    <n v="0.35"/>
    <s v="United States"/>
    <s v="South"/>
    <x v="12"/>
    <s v="Jupiter"/>
    <n v="33458"/>
    <x v="89"/>
    <d v="2015-04-02T00:00:00"/>
    <x v="972"/>
    <n v="5"/>
    <n v="8.65"/>
    <n v="90819"/>
    <n v="1.6199999999999999"/>
    <x v="0"/>
  </r>
  <r>
    <n v="1083"/>
    <s v="Hazel Dale"/>
    <x v="3"/>
    <n v="7.0000000000000007E-2"/>
    <n v="55.99"/>
    <n v="5"/>
    <x v="2"/>
    <x v="3"/>
    <x v="1"/>
    <x v="12"/>
    <s v="Small Pack"/>
    <s v="Accessory36"/>
    <n v="0.83"/>
    <s v="United States"/>
    <s v="Central"/>
    <x v="10"/>
    <s v="Springfield"/>
    <n v="62701"/>
    <x v="89"/>
    <d v="2015-04-02T00:00:00"/>
    <x v="973"/>
    <n v="1"/>
    <n v="54.08"/>
    <n v="88460"/>
    <n v="55.92"/>
    <x v="1"/>
  </r>
  <r>
    <n v="3224"/>
    <s v="Claudia White"/>
    <x v="0"/>
    <n v="0.06"/>
    <n v="60.98"/>
    <n v="30"/>
    <x v="0"/>
    <x v="0"/>
    <x v="0"/>
    <x v="9"/>
    <s v="Jumbo Drum"/>
    <s v="Novimex Fabric Task Chair"/>
    <n v="0.7"/>
    <s v="United States"/>
    <s v="South"/>
    <x v="34"/>
    <s v="Gallatin"/>
    <n v="37066"/>
    <x v="90"/>
    <d v="2015-04-02T00:00:00"/>
    <x v="974"/>
    <n v="2"/>
    <n v="125.9"/>
    <n v="86508"/>
    <n v="60.919999999999995"/>
    <x v="0"/>
  </r>
  <r>
    <n v="623"/>
    <s v="Jenny Petty"/>
    <x v="1"/>
    <n v="0.05"/>
    <n v="6.48"/>
    <n v="8.4"/>
    <x v="1"/>
    <x v="2"/>
    <x v="2"/>
    <x v="7"/>
    <s v="Small Box"/>
    <s v="Xerox 212"/>
    <n v="0.37"/>
    <s v="United States"/>
    <s v="East"/>
    <x v="47"/>
    <s v="Manchester"/>
    <n v="3101"/>
    <x v="90"/>
    <d v="2015-04-03T00:00:00"/>
    <x v="975"/>
    <n v="21"/>
    <n v="136.99"/>
    <n v="91433"/>
    <n v="6.4300000000000006"/>
    <x v="3"/>
  </r>
  <r>
    <n v="624"/>
    <s v="Terry Klein"/>
    <x v="1"/>
    <n v="0.05"/>
    <n v="55.99"/>
    <n v="5"/>
    <x v="1"/>
    <x v="2"/>
    <x v="1"/>
    <x v="12"/>
    <s v="Small Pack"/>
    <s v="Accessory6"/>
    <n v="0.8"/>
    <s v="United States"/>
    <s v="East"/>
    <x v="42"/>
    <s v="Rutland"/>
    <n v="5701"/>
    <x v="90"/>
    <d v="2015-04-01T00:00:00"/>
    <x v="976"/>
    <n v="2"/>
    <n v="99.36"/>
    <n v="91433"/>
    <n v="55.940000000000005"/>
    <x v="3"/>
  </r>
  <r>
    <n v="1849"/>
    <s v="Michelle Steele"/>
    <x v="1"/>
    <n v="0.09"/>
    <n v="35.99"/>
    <n v="1.1000000000000001"/>
    <x v="1"/>
    <x v="1"/>
    <x v="1"/>
    <x v="12"/>
    <s v="Small Box"/>
    <s v="Accessory35"/>
    <n v="0.55000000000000004"/>
    <s v="United States"/>
    <s v="South"/>
    <x v="16"/>
    <s v="Enterprise"/>
    <n v="36330"/>
    <x v="90"/>
    <d v="2015-04-03T00:00:00"/>
    <x v="977"/>
    <n v="8"/>
    <n v="222.71"/>
    <n v="89697"/>
    <n v="35.9"/>
    <x v="0"/>
  </r>
  <r>
    <n v="1849"/>
    <s v="Michelle Steele"/>
    <x v="1"/>
    <n v="0.01"/>
    <n v="125.99"/>
    <n v="2.5"/>
    <x v="1"/>
    <x v="1"/>
    <x v="1"/>
    <x v="12"/>
    <s v="Small Box"/>
    <s v="i2000"/>
    <n v="0.6"/>
    <s v="United States"/>
    <s v="South"/>
    <x v="16"/>
    <s v="Enterprise"/>
    <n v="36330"/>
    <x v="90"/>
    <d v="2015-04-02T00:00:00"/>
    <x v="978"/>
    <n v="2"/>
    <n v="220.52"/>
    <n v="89697"/>
    <n v="125.97999999999999"/>
    <x v="0"/>
  </r>
  <r>
    <n v="3246"/>
    <s v="Wanda Harris"/>
    <x v="2"/>
    <n v="0.06"/>
    <n v="5.18"/>
    <n v="2.04"/>
    <x v="1"/>
    <x v="0"/>
    <x v="2"/>
    <x v="7"/>
    <s v="Wrap Bag"/>
    <s v="Array® Memo Cubes"/>
    <n v="0.36"/>
    <s v="United States"/>
    <s v="East"/>
    <x v="47"/>
    <s v="Hudson"/>
    <n v="3051"/>
    <x v="90"/>
    <d v="2015-04-01T00:00:00"/>
    <x v="979"/>
    <n v="4"/>
    <n v="21.86"/>
    <n v="88330"/>
    <n v="5.12"/>
    <x v="3"/>
  </r>
  <r>
    <n v="568"/>
    <s v="Peter McConnell"/>
    <x v="4"/>
    <n v="0.08"/>
    <n v="67.28"/>
    <n v="19.989999999999998"/>
    <x v="2"/>
    <x v="1"/>
    <x v="2"/>
    <x v="5"/>
    <s v="Small Box"/>
    <s v="Catalog Binders with Expanding Posts"/>
    <n v="0.4"/>
    <s v="United States"/>
    <s v="South"/>
    <x v="0"/>
    <s v="Columbus"/>
    <n v="39701"/>
    <x v="90"/>
    <d v="2015-04-03T00:00:00"/>
    <x v="980"/>
    <n v="16"/>
    <n v="1066.54"/>
    <n v="88882"/>
    <n v="67.2"/>
    <x v="0"/>
  </r>
  <r>
    <n v="3306"/>
    <s v="Claire Warren"/>
    <x v="4"/>
    <n v="0.06"/>
    <n v="11.33"/>
    <n v="6.12"/>
    <x v="1"/>
    <x v="0"/>
    <x v="2"/>
    <x v="8"/>
    <s v="Medium Box"/>
    <s v="Holmes Replacement Filter for HEPA Air Cleaner, Medium Room"/>
    <n v="0.42"/>
    <s v="United States"/>
    <s v="East"/>
    <x v="22"/>
    <s v="New London"/>
    <n v="6320"/>
    <x v="90"/>
    <d v="2015-04-03T00:00:00"/>
    <x v="981"/>
    <n v="1"/>
    <n v="17.62"/>
    <n v="90461"/>
    <n v="11.27"/>
    <x v="3"/>
  </r>
  <r>
    <n v="2859"/>
    <s v="Brad H Blake"/>
    <x v="3"/>
    <n v="0.03"/>
    <n v="142.86000000000001"/>
    <n v="19.989999999999998"/>
    <x v="1"/>
    <x v="3"/>
    <x v="2"/>
    <x v="6"/>
    <s v="Small Box"/>
    <s v="Letter Size Cart"/>
    <n v="0.56000000000000005"/>
    <s v="United States"/>
    <s v="South"/>
    <x v="12"/>
    <s v="Gainesville"/>
    <n v="32601"/>
    <x v="90"/>
    <d v="2015-04-03T00:00:00"/>
    <x v="982"/>
    <n v="23"/>
    <n v="3292.02"/>
    <n v="88281"/>
    <n v="142.83000000000001"/>
    <x v="0"/>
  </r>
  <r>
    <n v="197"/>
    <s v="Samantha Weaver"/>
    <x v="0"/>
    <n v="0"/>
    <n v="161.55000000000001"/>
    <n v="19.989999999999998"/>
    <x v="1"/>
    <x v="0"/>
    <x v="2"/>
    <x v="6"/>
    <s v="Small Box"/>
    <s v="Fellowes Super Stor/Drawer® Files"/>
    <n v="0.66"/>
    <s v="United States"/>
    <s v="Central"/>
    <x v="38"/>
    <s v="Overland Park"/>
    <n v="66212"/>
    <x v="91"/>
    <d v="2015-04-04T00:00:00"/>
    <x v="983"/>
    <n v="19"/>
    <n v="3108.98"/>
    <n v="88921"/>
    <n v="161.55000000000001"/>
    <x v="1"/>
  </r>
  <r>
    <n v="198"/>
    <s v="Leroy Blanchard"/>
    <x v="0"/>
    <n v="0"/>
    <n v="161.55000000000001"/>
    <n v="19.989999999999998"/>
    <x v="1"/>
    <x v="0"/>
    <x v="2"/>
    <x v="6"/>
    <s v="Small Box"/>
    <s v="Fellowes Super Stor/Drawer® Files"/>
    <n v="0.66"/>
    <s v="United States"/>
    <s v="Central"/>
    <x v="25"/>
    <s v="Detroit"/>
    <n v="48138"/>
    <x v="91"/>
    <d v="2015-04-04T00:00:00"/>
    <x v="984"/>
    <n v="77"/>
    <n v="12599.55"/>
    <n v="51072"/>
    <n v="161.55000000000001"/>
    <x v="1"/>
  </r>
  <r>
    <n v="2667"/>
    <s v="Pat Baker"/>
    <x v="1"/>
    <n v="0.04"/>
    <n v="90.24"/>
    <n v="0.99"/>
    <x v="1"/>
    <x v="2"/>
    <x v="2"/>
    <x v="8"/>
    <s v="Small Box"/>
    <s v="Kensington 6 Outlet MasterPiece® HOMEOFFICE Power Control Center"/>
    <n v="0.56000000000000005"/>
    <s v="United States"/>
    <s v="East"/>
    <x v="27"/>
    <s v="Lakewood"/>
    <n v="44107"/>
    <x v="91"/>
    <d v="2015-04-04T00:00:00"/>
    <x v="985"/>
    <n v="4"/>
    <n v="356.92"/>
    <n v="87831"/>
    <n v="90.199999999999989"/>
    <x v="3"/>
  </r>
  <r>
    <n v="2667"/>
    <s v="Pat Baker"/>
    <x v="1"/>
    <n v="0.09"/>
    <n v="47.9"/>
    <n v="5.86"/>
    <x v="2"/>
    <x v="2"/>
    <x v="2"/>
    <x v="7"/>
    <s v="Small Box"/>
    <s v="Xerox 1938"/>
    <n v="0.37"/>
    <s v="United States"/>
    <s v="East"/>
    <x v="27"/>
    <s v="Lakewood"/>
    <n v="44107"/>
    <x v="91"/>
    <d v="2015-04-04T00:00:00"/>
    <x v="986"/>
    <n v="3"/>
    <n v="136.16"/>
    <n v="87831"/>
    <n v="47.809999999999995"/>
    <x v="3"/>
  </r>
  <r>
    <n v="228"/>
    <s v="Colleen Andrews"/>
    <x v="4"/>
    <n v="0.03"/>
    <n v="60.89"/>
    <n v="32.409999999999997"/>
    <x v="0"/>
    <x v="0"/>
    <x v="0"/>
    <x v="9"/>
    <s v="Jumbo Drum"/>
    <s v="Global Push Button Manager's Chair, Indigo"/>
    <n v="0.56000000000000005"/>
    <s v="United States"/>
    <s v="South"/>
    <x v="9"/>
    <s v="Mint Hill"/>
    <n v="28227"/>
    <x v="91"/>
    <d v="2015-04-03T00:00:00"/>
    <x v="987"/>
    <n v="7"/>
    <n v="450.49"/>
    <n v="88527"/>
    <n v="60.86"/>
    <x v="0"/>
  </r>
  <r>
    <n v="2957"/>
    <s v="Francis I Davis"/>
    <x v="4"/>
    <n v="0.1"/>
    <n v="37.94"/>
    <n v="5.08"/>
    <x v="2"/>
    <x v="3"/>
    <x v="2"/>
    <x v="7"/>
    <s v="Wrap Bag"/>
    <s v="Snap-A-Way® Black Print Carbonless Ruled Speed Letter, Triplicate"/>
    <n v="0.38"/>
    <s v="United States"/>
    <s v="Central"/>
    <x v="30"/>
    <s v="Milwaukee"/>
    <n v="53209"/>
    <x v="91"/>
    <d v="2015-04-04T00:00:00"/>
    <x v="988"/>
    <n v="4"/>
    <n v="137.76"/>
    <n v="90264"/>
    <n v="37.839999999999996"/>
    <x v="1"/>
  </r>
  <r>
    <n v="1112"/>
    <s v="Luis Kerr"/>
    <x v="3"/>
    <n v="0.03"/>
    <n v="300.98"/>
    <n v="54.92"/>
    <x v="0"/>
    <x v="3"/>
    <x v="0"/>
    <x v="10"/>
    <s v="Jumbo Box"/>
    <s v="Atlantic Metals Mobile 5-Shelf Bookcases, Custom Colors"/>
    <n v="0.55000000000000004"/>
    <s v="United States"/>
    <s v="West"/>
    <x v="8"/>
    <s v="Yucaipa"/>
    <n v="92399"/>
    <x v="91"/>
    <d v="2015-04-04T00:00:00"/>
    <x v="989"/>
    <n v="12"/>
    <n v="3527.82"/>
    <n v="90832"/>
    <n v="300.95000000000005"/>
    <x v="2"/>
  </r>
  <r>
    <n v="1112"/>
    <s v="Luis Kerr"/>
    <x v="3"/>
    <n v="0.02"/>
    <n v="2550.14"/>
    <n v="29.7"/>
    <x v="0"/>
    <x v="3"/>
    <x v="1"/>
    <x v="3"/>
    <s v="Jumbo Drum"/>
    <s v="Epson DFX-8500 Dot Matrix Printer"/>
    <n v="0.56999999999999995"/>
    <s v="United States"/>
    <s v="West"/>
    <x v="8"/>
    <s v="Yucaipa"/>
    <n v="92399"/>
    <x v="91"/>
    <d v="2015-04-04T00:00:00"/>
    <x v="990"/>
    <n v="2"/>
    <n v="4698.21"/>
    <n v="90832"/>
    <n v="2550.12"/>
    <x v="2"/>
  </r>
  <r>
    <n v="1777"/>
    <s v="Miriam Greenberg"/>
    <x v="3"/>
    <n v="0.03"/>
    <n v="19.989999999999998"/>
    <n v="11.17"/>
    <x v="1"/>
    <x v="3"/>
    <x v="0"/>
    <x v="11"/>
    <s v="Large Box"/>
    <s v="Telescoping Adjustable Floor Lamp"/>
    <n v="0.6"/>
    <s v="United States"/>
    <s v="Central"/>
    <x v="2"/>
    <s v="Valparaiso"/>
    <n v="46383"/>
    <x v="91"/>
    <d v="2015-04-03T00:00:00"/>
    <x v="991"/>
    <n v="12"/>
    <n v="251.61"/>
    <n v="89942"/>
    <n v="19.959999999999997"/>
    <x v="1"/>
  </r>
  <r>
    <n v="2014"/>
    <s v="Cathy Simon"/>
    <x v="0"/>
    <n v="0.06"/>
    <n v="6.48"/>
    <n v="7.49"/>
    <x v="1"/>
    <x v="2"/>
    <x v="2"/>
    <x v="7"/>
    <s v="Small Box"/>
    <s v="Xerox 220"/>
    <n v="0.37"/>
    <s v="United States"/>
    <s v="Central"/>
    <x v="20"/>
    <s v="Council Bluffs"/>
    <n v="51503"/>
    <x v="92"/>
    <d v="2015-04-04T00:00:00"/>
    <x v="992"/>
    <n v="12"/>
    <n v="74.930000000000007"/>
    <n v="88368"/>
    <n v="6.4200000000000008"/>
    <x v="1"/>
  </r>
  <r>
    <n v="911"/>
    <s v="Marsha P Joyner"/>
    <x v="1"/>
    <n v="0.01"/>
    <n v="59.76"/>
    <n v="9.7100000000000009"/>
    <x v="1"/>
    <x v="3"/>
    <x v="2"/>
    <x v="6"/>
    <s v="Small Box"/>
    <s v="Advantus 10-Drawer Portable Organizer, Chrome Metal Frame, Smoke Drawers"/>
    <n v="0.56999999999999995"/>
    <s v="United States"/>
    <s v="East"/>
    <x v="44"/>
    <s v="Wheeling"/>
    <n v="26003"/>
    <x v="92"/>
    <d v="2015-04-06T00:00:00"/>
    <x v="993"/>
    <n v="8"/>
    <n v="513.52"/>
    <n v="90186"/>
    <n v="59.75"/>
    <x v="3"/>
  </r>
  <r>
    <n v="2685"/>
    <s v="Kathryn Wolfe"/>
    <x v="1"/>
    <n v="0"/>
    <n v="7.38"/>
    <n v="11.51"/>
    <x v="1"/>
    <x v="0"/>
    <x v="2"/>
    <x v="5"/>
    <s v="Small Box"/>
    <s v="GBC Plastic Binding Combs"/>
    <n v="0.36"/>
    <s v="United States"/>
    <s v="East"/>
    <x v="11"/>
    <s v="Plainview"/>
    <n v="11803"/>
    <x v="92"/>
    <d v="2015-04-05T00:00:00"/>
    <x v="994"/>
    <n v="2"/>
    <n v="17.64"/>
    <n v="89147"/>
    <n v="7.38"/>
    <x v="3"/>
  </r>
  <r>
    <n v="321"/>
    <s v="Arthur Lowe Nash"/>
    <x v="2"/>
    <n v="0.04"/>
    <n v="8.33"/>
    <n v="1.99"/>
    <x v="1"/>
    <x v="1"/>
    <x v="1"/>
    <x v="1"/>
    <s v="Small Pack"/>
    <s v="80 Minute Slim Jewel Case CD-R , 10/Pack - Staples"/>
    <n v="0.52"/>
    <s v="United States"/>
    <s v="East"/>
    <x v="36"/>
    <s v="Potomac"/>
    <n v="20854"/>
    <x v="92"/>
    <d v="2015-04-09T00:00:00"/>
    <x v="995"/>
    <n v="11"/>
    <n v="89.76"/>
    <n v="91057"/>
    <n v="8.2900000000000009"/>
    <x v="3"/>
  </r>
  <r>
    <n v="975"/>
    <s v="Francis Evans"/>
    <x v="2"/>
    <n v="0.1"/>
    <n v="2.2200000000000002"/>
    <n v="5"/>
    <x v="1"/>
    <x v="3"/>
    <x v="2"/>
    <x v="8"/>
    <s v="Small Box"/>
    <s v="Hoover Replacement Belt for Commercial Guardsman Heavy-Duty Upright Vacuum"/>
    <n v="0.55000000000000004"/>
    <s v="United States"/>
    <s v="East"/>
    <x v="35"/>
    <s v="Boston"/>
    <n v="2108"/>
    <x v="92"/>
    <d v="2015-04-09T00:00:00"/>
    <x v="996"/>
    <n v="3"/>
    <n v="8.8000000000000007"/>
    <n v="87260"/>
    <n v="2.12"/>
    <x v="3"/>
  </r>
  <r>
    <n v="1918"/>
    <s v="Hannah Tyson"/>
    <x v="2"/>
    <n v="0.1"/>
    <n v="10.44"/>
    <n v="5.75"/>
    <x v="2"/>
    <x v="2"/>
    <x v="2"/>
    <x v="5"/>
    <s v="Small Box"/>
    <s v="Avery® 3 1/2&quot; Diskette Storage Pages, 10/Pack"/>
    <n v="0.39"/>
    <s v="United States"/>
    <s v="South"/>
    <x v="1"/>
    <s v="Paragould"/>
    <n v="72450"/>
    <x v="92"/>
    <d v="2015-04-11T00:00:00"/>
    <x v="997"/>
    <n v="17"/>
    <n v="168.04"/>
    <n v="85898"/>
    <n v="10.34"/>
    <x v="0"/>
  </r>
  <r>
    <n v="2548"/>
    <s v="Wayne Bass"/>
    <x v="2"/>
    <n v="0"/>
    <n v="35.99"/>
    <n v="0.99"/>
    <x v="1"/>
    <x v="0"/>
    <x v="1"/>
    <x v="12"/>
    <s v="Small Pack"/>
    <s v="Accessory31"/>
    <n v="0.35"/>
    <s v="United States"/>
    <s v="West"/>
    <x v="8"/>
    <s v="Los Angeles"/>
    <n v="90068"/>
    <x v="92"/>
    <d v="2015-04-11T00:00:00"/>
    <x v="998"/>
    <n v="46"/>
    <n v="1477.57"/>
    <n v="46436"/>
    <n v="35.99"/>
    <x v="2"/>
  </r>
  <r>
    <n v="2551"/>
    <s v="Joan Bowers"/>
    <x v="2"/>
    <n v="0"/>
    <n v="35.99"/>
    <n v="0.99"/>
    <x v="1"/>
    <x v="0"/>
    <x v="1"/>
    <x v="12"/>
    <s v="Small Pack"/>
    <s v="Accessory31"/>
    <n v="0.35"/>
    <s v="United States"/>
    <s v="East"/>
    <x v="28"/>
    <s v="York"/>
    <n v="17403"/>
    <x v="92"/>
    <d v="2015-04-11T00:00:00"/>
    <x v="999"/>
    <n v="12"/>
    <n v="385.45"/>
    <n v="88656"/>
    <n v="35.99"/>
    <x v="3"/>
  </r>
  <r>
    <n v="114"/>
    <s v="Ron Newton"/>
    <x v="4"/>
    <n v="0.01"/>
    <n v="4.91"/>
    <n v="0.5"/>
    <x v="1"/>
    <x v="2"/>
    <x v="2"/>
    <x v="13"/>
    <s v="Small Box"/>
    <s v="Avery 493"/>
    <n v="0.36"/>
    <s v="United States"/>
    <s v="West"/>
    <x v="14"/>
    <s v="Lake Oswego"/>
    <n v="97035"/>
    <x v="92"/>
    <d v="2015-04-06T00:00:00"/>
    <x v="1000"/>
    <n v="12"/>
    <n v="58.33"/>
    <n v="89584"/>
    <n v="4.9000000000000004"/>
    <x v="2"/>
  </r>
  <r>
    <n v="114"/>
    <s v="Ron Newton"/>
    <x v="4"/>
    <n v="0.09"/>
    <n v="4"/>
    <n v="1.3"/>
    <x v="2"/>
    <x v="2"/>
    <x v="2"/>
    <x v="7"/>
    <s v="Wrap Bag"/>
    <s v="EcoTones® Memo Sheets"/>
    <n v="0.37"/>
    <s v="United States"/>
    <s v="West"/>
    <x v="14"/>
    <s v="Lake Oswego"/>
    <n v="97035"/>
    <x v="92"/>
    <d v="2015-04-06T00:00:00"/>
    <x v="1001"/>
    <n v="5"/>
    <n v="20.420000000000002"/>
    <n v="89584"/>
    <n v="3.91"/>
    <x v="2"/>
  </r>
  <r>
    <n v="117"/>
    <s v="Linda Weiss"/>
    <x v="4"/>
    <n v="0.01"/>
    <n v="4.91"/>
    <n v="0.5"/>
    <x v="1"/>
    <x v="2"/>
    <x v="2"/>
    <x v="13"/>
    <s v="Small Box"/>
    <s v="Avery 493"/>
    <n v="0.36"/>
    <s v="United States"/>
    <s v="West"/>
    <x v="4"/>
    <s v="Seattle"/>
    <n v="98103"/>
    <x v="92"/>
    <d v="2015-04-06T00:00:00"/>
    <x v="1002"/>
    <n v="47"/>
    <n v="228.46"/>
    <n v="13959"/>
    <n v="4.9000000000000004"/>
    <x v="2"/>
  </r>
  <r>
    <n v="117"/>
    <s v="Linda Weiss"/>
    <x v="4"/>
    <n v="0.09"/>
    <n v="4"/>
    <n v="1.3"/>
    <x v="2"/>
    <x v="2"/>
    <x v="2"/>
    <x v="7"/>
    <s v="Wrap Bag"/>
    <s v="EcoTones® Memo Sheets"/>
    <n v="0.37"/>
    <s v="United States"/>
    <s v="West"/>
    <x v="4"/>
    <s v="Seattle"/>
    <n v="98103"/>
    <x v="92"/>
    <d v="2015-04-06T00:00:00"/>
    <x v="1003"/>
    <n v="19"/>
    <n v="77.61"/>
    <n v="13959"/>
    <n v="3.91"/>
    <x v="2"/>
  </r>
  <r>
    <n v="1590"/>
    <s v="Lucille Buchanan"/>
    <x v="4"/>
    <n v="0.03"/>
    <n v="19.04"/>
    <n v="6.38"/>
    <x v="2"/>
    <x v="3"/>
    <x v="0"/>
    <x v="11"/>
    <s v="Small Box"/>
    <s v="Eldon Expressions™ Desk Accessory, Wood Photo Frame, Mahogany"/>
    <n v="0.56000000000000005"/>
    <s v="United States"/>
    <s v="East"/>
    <x v="27"/>
    <s v="Willoughby"/>
    <n v="44094"/>
    <x v="92"/>
    <d v="2015-04-04T00:00:00"/>
    <x v="1004"/>
    <n v="7"/>
    <n v="144.03"/>
    <n v="86668"/>
    <n v="19.009999999999998"/>
    <x v="3"/>
  </r>
  <r>
    <n v="1593"/>
    <s v="Ronald O'Neill"/>
    <x v="4"/>
    <n v="0.02"/>
    <n v="5.53"/>
    <n v="6.98"/>
    <x v="1"/>
    <x v="3"/>
    <x v="2"/>
    <x v="5"/>
    <s v="Small Box"/>
    <s v="Avery Durable Poly Binders"/>
    <n v="0.39"/>
    <s v="United States"/>
    <s v="Central"/>
    <x v="19"/>
    <s v="Bartlesville"/>
    <n v="74006"/>
    <x v="92"/>
    <d v="2015-04-06T00:00:00"/>
    <x v="1005"/>
    <n v="8"/>
    <n v="48.81"/>
    <n v="86668"/>
    <n v="5.5100000000000007"/>
    <x v="1"/>
  </r>
  <r>
    <n v="2441"/>
    <s v="Kenneth Capps"/>
    <x v="4"/>
    <n v="0.02"/>
    <n v="63.94"/>
    <n v="14.48"/>
    <x v="1"/>
    <x v="1"/>
    <x v="0"/>
    <x v="11"/>
    <s v="Small Box"/>
    <s v="Howard Miller 16&quot; Diameter Gallery Wall Clock"/>
    <n v="0.46"/>
    <s v="United States"/>
    <s v="South"/>
    <x v="12"/>
    <s v="Melbourne"/>
    <n v="32935"/>
    <x v="92"/>
    <d v="2015-04-04T00:00:00"/>
    <x v="1006"/>
    <n v="11"/>
    <n v="709.7"/>
    <n v="89300"/>
    <n v="63.919999999999995"/>
    <x v="0"/>
  </r>
  <r>
    <n v="2442"/>
    <s v="Natalie Aldridge"/>
    <x v="4"/>
    <n v="0.01"/>
    <n v="5.0199999999999996"/>
    <n v="5.14"/>
    <x v="1"/>
    <x v="1"/>
    <x v="1"/>
    <x v="1"/>
    <s v="Small Pack"/>
    <s v="Imation 3.5, DISKETTE 44766 HGHLD3.52HD/FM, 10/Pack"/>
    <n v="0.79"/>
    <s v="United States"/>
    <s v="South"/>
    <x v="12"/>
    <s v="Merritt Island"/>
    <n v="32953"/>
    <x v="92"/>
    <d v="2015-04-06T00:00:00"/>
    <x v="291"/>
    <n v="5"/>
    <n v="27.42"/>
    <n v="89300"/>
    <n v="5.01"/>
    <x v="0"/>
  </r>
  <r>
    <n v="3400"/>
    <s v="Florence Gold"/>
    <x v="4"/>
    <n v="0.1"/>
    <n v="9.3800000000000008"/>
    <n v="4.93"/>
    <x v="2"/>
    <x v="0"/>
    <x v="0"/>
    <x v="11"/>
    <s v="Small Box"/>
    <s v="Eldon Expressions Punched Metal &amp; Wood Desk Accessories, Black &amp; Cherry"/>
    <n v="0.56999999999999995"/>
    <s v="United States"/>
    <s v="East"/>
    <x v="44"/>
    <s v="Fairmont"/>
    <n v="26554"/>
    <x v="92"/>
    <d v="2015-04-04T00:00:00"/>
    <x v="1007"/>
    <n v="15"/>
    <n v="135.78"/>
    <n v="87537"/>
    <n v="9.2800000000000011"/>
    <x v="3"/>
  </r>
  <r>
    <n v="1733"/>
    <s v="Nina Horne Kelly"/>
    <x v="3"/>
    <n v="0.02"/>
    <n v="60.98"/>
    <n v="49"/>
    <x v="1"/>
    <x v="0"/>
    <x v="2"/>
    <x v="8"/>
    <s v="Large Box"/>
    <s v="Euro Pro Shark Stick Mini Vacuum"/>
    <n v="0.59"/>
    <s v="United States"/>
    <s v="East"/>
    <x v="31"/>
    <s v="Washington"/>
    <n v="20012"/>
    <x v="92"/>
    <d v="2015-04-06T00:00:00"/>
    <x v="1008"/>
    <n v="34"/>
    <n v="2119.54"/>
    <n v="3841"/>
    <n v="60.959999999999994"/>
    <x v="3"/>
  </r>
  <r>
    <n v="1733"/>
    <s v="Nina Horne Kelly"/>
    <x v="3"/>
    <n v="0.02"/>
    <n v="1270.99"/>
    <n v="19.989999999999998"/>
    <x v="1"/>
    <x v="0"/>
    <x v="2"/>
    <x v="5"/>
    <s v="Small Box"/>
    <s v="Fellowes PB500 Electric Punch Plastic Comb Binding Machine with Manual Bind"/>
    <n v="0.35"/>
    <s v="United States"/>
    <s v="East"/>
    <x v="31"/>
    <s v="Washington"/>
    <n v="20012"/>
    <x v="92"/>
    <d v="2015-04-06T00:00:00"/>
    <x v="1009"/>
    <n v="36"/>
    <n v="45737.33"/>
    <n v="3841"/>
    <n v="1270.97"/>
    <x v="3"/>
  </r>
  <r>
    <n v="1734"/>
    <s v="Christopher Meadows"/>
    <x v="3"/>
    <n v="0.02"/>
    <n v="60.98"/>
    <n v="49"/>
    <x v="1"/>
    <x v="0"/>
    <x v="2"/>
    <x v="8"/>
    <s v="Large Box"/>
    <s v="Euro Pro Shark Stick Mini Vacuum"/>
    <n v="0.59"/>
    <s v="United States"/>
    <s v="East"/>
    <x v="11"/>
    <s v="Harrison"/>
    <n v="10528"/>
    <x v="92"/>
    <d v="2015-04-06T00:00:00"/>
    <x v="1010"/>
    <n v="9"/>
    <n v="561.05999999999995"/>
    <n v="88443"/>
    <n v="60.959999999999994"/>
    <x v="3"/>
  </r>
  <r>
    <n v="1734"/>
    <s v="Christopher Meadows"/>
    <x v="3"/>
    <n v="0.02"/>
    <n v="1270.99"/>
    <n v="19.989999999999998"/>
    <x v="1"/>
    <x v="0"/>
    <x v="2"/>
    <x v="5"/>
    <s v="Small Box"/>
    <s v="Fellowes PB500 Electric Punch Plastic Comb Binding Machine with Manual Bind"/>
    <n v="0.35"/>
    <s v="United States"/>
    <s v="East"/>
    <x v="11"/>
    <s v="Harrison"/>
    <n v="10528"/>
    <x v="92"/>
    <d v="2015-04-06T00:00:00"/>
    <x v="1011"/>
    <n v="9"/>
    <n v="11434.33"/>
    <n v="88443"/>
    <n v="1270.97"/>
    <x v="3"/>
  </r>
  <r>
    <n v="1734"/>
    <s v="Christopher Meadows"/>
    <x v="3"/>
    <n v="0.05"/>
    <n v="205.99"/>
    <n v="8.99"/>
    <x v="2"/>
    <x v="0"/>
    <x v="1"/>
    <x v="12"/>
    <s v="Small Box"/>
    <s v="StarTAC 8000"/>
    <n v="0.6"/>
    <s v="United States"/>
    <s v="East"/>
    <x v="11"/>
    <s v="Harrison"/>
    <n v="10528"/>
    <x v="92"/>
    <d v="2015-04-06T00:00:00"/>
    <x v="1012"/>
    <n v="19"/>
    <n v="3229.24"/>
    <n v="88443"/>
    <n v="205.94"/>
    <x v="3"/>
  </r>
  <r>
    <n v="2603"/>
    <s v="Penny Leach"/>
    <x v="0"/>
    <n v="7.0000000000000007E-2"/>
    <n v="200.99"/>
    <n v="4.2"/>
    <x v="1"/>
    <x v="3"/>
    <x v="1"/>
    <x v="12"/>
    <s v="Small Box"/>
    <s v="2160i"/>
    <n v="0.59"/>
    <s v="United States"/>
    <s v="East"/>
    <x v="33"/>
    <s v="Hackensack"/>
    <n v="7601"/>
    <x v="93"/>
    <d v="2015-04-06T00:00:00"/>
    <x v="1013"/>
    <n v="22"/>
    <n v="3705.14"/>
    <n v="87383"/>
    <n v="200.92000000000002"/>
    <x v="3"/>
  </r>
  <r>
    <n v="2604"/>
    <s v="Gina Curry"/>
    <x v="0"/>
    <n v="0.01"/>
    <n v="297.48"/>
    <n v="18.059999999999999"/>
    <x v="0"/>
    <x v="3"/>
    <x v="1"/>
    <x v="3"/>
    <s v="Jumbo Drum"/>
    <s v="Panasonic KX-P3200 Dot Matrix Printer"/>
    <n v="0.6"/>
    <s v="United States"/>
    <s v="East"/>
    <x v="33"/>
    <s v="Iselin"/>
    <n v="8830"/>
    <x v="93"/>
    <d v="2015-04-06T00:00:00"/>
    <x v="1014"/>
    <n v="3"/>
    <n v="945.36"/>
    <n v="87383"/>
    <n v="297.47000000000003"/>
    <x v="3"/>
  </r>
  <r>
    <n v="635"/>
    <s v="Juan Justice"/>
    <x v="1"/>
    <n v="0.01"/>
    <n v="2.08"/>
    <n v="5.33"/>
    <x v="1"/>
    <x v="3"/>
    <x v="0"/>
    <x v="11"/>
    <s v="Small Box"/>
    <s v="Eldon® Wave Desk Accessories"/>
    <n v="0.43"/>
    <s v="United States"/>
    <s v="Central"/>
    <x v="7"/>
    <s v="Saint Paul"/>
    <n v="55106"/>
    <x v="93"/>
    <d v="2015-04-05T00:00:00"/>
    <x v="1015"/>
    <n v="12"/>
    <n v="28.32"/>
    <n v="89284"/>
    <n v="2.0700000000000003"/>
    <x v="1"/>
  </r>
  <r>
    <n v="635"/>
    <s v="Juan Justice"/>
    <x v="1"/>
    <n v="0.03"/>
    <n v="370.98"/>
    <n v="99"/>
    <x v="0"/>
    <x v="3"/>
    <x v="2"/>
    <x v="6"/>
    <s v="Jumbo Drum"/>
    <s v="Sauder Facets Collection Locker/File Cabinet, Sky Alder Finish"/>
    <n v="0.65"/>
    <s v="United States"/>
    <s v="Central"/>
    <x v="7"/>
    <s v="Saint Paul"/>
    <n v="55106"/>
    <x v="93"/>
    <d v="2015-04-06T00:00:00"/>
    <x v="1016"/>
    <n v="6"/>
    <n v="2309.4899999999998"/>
    <n v="89284"/>
    <n v="370.95000000000005"/>
    <x v="1"/>
  </r>
  <r>
    <n v="1246"/>
    <s v="Lois Hansen"/>
    <x v="1"/>
    <n v="0.1"/>
    <n v="22.38"/>
    <n v="15.1"/>
    <x v="1"/>
    <x v="2"/>
    <x v="2"/>
    <x v="5"/>
    <s v="Small Box"/>
    <s v="Avery Flip-Chart Easel Binder, Black"/>
    <n v="0.38"/>
    <s v="United States"/>
    <s v="East"/>
    <x v="11"/>
    <s v="New York City"/>
    <n v="10009"/>
    <x v="93"/>
    <d v="2015-04-06T00:00:00"/>
    <x v="1017"/>
    <n v="26"/>
    <n v="564.98"/>
    <n v="36452"/>
    <n v="22.279999999999998"/>
    <x v="3"/>
  </r>
  <r>
    <n v="1246"/>
    <s v="Lois Hansen"/>
    <x v="1"/>
    <n v="0.04"/>
    <n v="6.98"/>
    <n v="2.83"/>
    <x v="1"/>
    <x v="2"/>
    <x v="0"/>
    <x v="11"/>
    <s v="Small Pack"/>
    <s v="G.E. Halogen Desk Lamp Bulbs"/>
    <n v="0.37"/>
    <s v="United States"/>
    <s v="East"/>
    <x v="11"/>
    <s v="New York City"/>
    <n v="10009"/>
    <x v="93"/>
    <d v="2015-04-07T00:00:00"/>
    <x v="1018"/>
    <n v="18"/>
    <n v="129.47999999999999"/>
    <n v="36452"/>
    <n v="6.94"/>
    <x v="3"/>
  </r>
  <r>
    <n v="1247"/>
    <s v="Henry O'Connell"/>
    <x v="1"/>
    <n v="0.1"/>
    <n v="22.38"/>
    <n v="15.1"/>
    <x v="1"/>
    <x v="2"/>
    <x v="2"/>
    <x v="5"/>
    <s v="Small Box"/>
    <s v="Avery Flip-Chart Easel Binder, Black"/>
    <n v="0.38"/>
    <s v="United States"/>
    <s v="Central"/>
    <x v="18"/>
    <s v="Leander"/>
    <n v="78641"/>
    <x v="93"/>
    <d v="2015-04-06T00:00:00"/>
    <x v="1017"/>
    <n v="7"/>
    <n v="152.11000000000001"/>
    <n v="91555"/>
    <n v="22.279999999999998"/>
    <x v="1"/>
  </r>
  <r>
    <n v="1247"/>
    <s v="Henry O'Connell"/>
    <x v="1"/>
    <n v="0.04"/>
    <n v="6.98"/>
    <n v="2.83"/>
    <x v="1"/>
    <x v="2"/>
    <x v="0"/>
    <x v="11"/>
    <s v="Small Pack"/>
    <s v="G.E. Halogen Desk Lamp Bulbs"/>
    <n v="0.37"/>
    <s v="United States"/>
    <s v="Central"/>
    <x v="18"/>
    <s v="Leander"/>
    <n v="78641"/>
    <x v="93"/>
    <d v="2015-04-07T00:00:00"/>
    <x v="1019"/>
    <n v="5"/>
    <n v="35.97"/>
    <n v="91555"/>
    <n v="6.94"/>
    <x v="1"/>
  </r>
  <r>
    <n v="1459"/>
    <s v="Steve Raynor"/>
    <x v="1"/>
    <n v="0.05"/>
    <n v="85.99"/>
    <n v="0.99"/>
    <x v="1"/>
    <x v="1"/>
    <x v="1"/>
    <x v="12"/>
    <s v="Wrap Bag"/>
    <s v="Accessory34"/>
    <n v="0.55000000000000004"/>
    <s v="United States"/>
    <s v="South"/>
    <x v="23"/>
    <s v="Taylors"/>
    <n v="29687"/>
    <x v="93"/>
    <d v="2015-04-07T00:00:00"/>
    <x v="1020"/>
    <n v="4"/>
    <n v="291.64"/>
    <n v="86734"/>
    <n v="85.94"/>
    <x v="0"/>
  </r>
  <r>
    <n v="1891"/>
    <s v="Gretchen Levine"/>
    <x v="3"/>
    <n v="0.03"/>
    <n v="320.64"/>
    <n v="29.2"/>
    <x v="0"/>
    <x v="2"/>
    <x v="0"/>
    <x v="0"/>
    <s v="Jumbo Box"/>
    <s v="Chromcraft 48&quot; x 96&quot; Racetrack Double Pedestal Table"/>
    <n v="0.66"/>
    <s v="United States"/>
    <s v="East"/>
    <x v="27"/>
    <s v="Lima"/>
    <n v="45801"/>
    <x v="93"/>
    <d v="2015-04-07T00:00:00"/>
    <x v="1021"/>
    <n v="7"/>
    <n v="2233.46"/>
    <n v="90630"/>
    <n v="320.61"/>
    <x v="3"/>
  </r>
  <r>
    <n v="2960"/>
    <s v="Allan Dickinson"/>
    <x v="3"/>
    <n v="0.1"/>
    <n v="36.549999999999997"/>
    <n v="13.89"/>
    <x v="1"/>
    <x v="3"/>
    <x v="2"/>
    <x v="2"/>
    <s v="Wrap Bag"/>
    <s v="Dixon Ticonderoga Core-Lock Colored Pencils, 48-Color Set"/>
    <n v="0.41"/>
    <s v="United States"/>
    <s v="South"/>
    <x v="1"/>
    <s v="Van Buren"/>
    <n v="72956"/>
    <x v="93"/>
    <d v="2015-04-07T00:00:00"/>
    <x v="1022"/>
    <n v="11"/>
    <n v="379.72"/>
    <n v="90646"/>
    <n v="36.449999999999996"/>
    <x v="0"/>
  </r>
  <r>
    <n v="925"/>
    <s v="Ruth Dudley"/>
    <x v="0"/>
    <n v="0.03"/>
    <n v="2.1800000000000002"/>
    <n v="1.38"/>
    <x v="1"/>
    <x v="0"/>
    <x v="2"/>
    <x v="14"/>
    <s v="Wrap Bag"/>
    <s v="Advantus Push Pins"/>
    <n v="0.44"/>
    <s v="United States"/>
    <s v="East"/>
    <x v="29"/>
    <s v="Augusta"/>
    <n v="4330"/>
    <x v="94"/>
    <d v="2015-04-06T00:00:00"/>
    <x v="1023"/>
    <n v="7"/>
    <n v="15.73"/>
    <n v="87134"/>
    <n v="2.1500000000000004"/>
    <x v="3"/>
  </r>
  <r>
    <n v="929"/>
    <s v="Calvin Conway"/>
    <x v="0"/>
    <n v="0.01"/>
    <n v="170.98"/>
    <n v="35.89"/>
    <x v="0"/>
    <x v="0"/>
    <x v="0"/>
    <x v="10"/>
    <s v="Jumbo Box"/>
    <s v="Rush Hierlooms Collection 1&quot; Thick Stackable Bookcases"/>
    <n v="0.66"/>
    <s v="United States"/>
    <s v="East"/>
    <x v="33"/>
    <s v="Old Bridge"/>
    <n v="8857"/>
    <x v="94"/>
    <d v="2015-04-08T00:00:00"/>
    <x v="1024"/>
    <n v="10"/>
    <n v="1719.07"/>
    <n v="87134"/>
    <n v="170.97"/>
    <x v="3"/>
  </r>
  <r>
    <n v="1113"/>
    <s v="Julia Reynolds"/>
    <x v="0"/>
    <n v="0.01"/>
    <n v="2.89"/>
    <n v="0.5"/>
    <x v="1"/>
    <x v="3"/>
    <x v="2"/>
    <x v="13"/>
    <s v="Small Box"/>
    <s v="Avery 498"/>
    <n v="0.38"/>
    <s v="United States"/>
    <s v="West"/>
    <x v="3"/>
    <s v="Arvada"/>
    <n v="80004"/>
    <x v="94"/>
    <d v="2015-04-07T00:00:00"/>
    <x v="1025"/>
    <n v="14"/>
    <n v="43.08"/>
    <n v="90833"/>
    <n v="2.8800000000000003"/>
    <x v="2"/>
  </r>
  <r>
    <n v="1113"/>
    <s v="Julia Reynolds"/>
    <x v="0"/>
    <n v="0"/>
    <n v="55.99"/>
    <n v="5"/>
    <x v="1"/>
    <x v="3"/>
    <x v="1"/>
    <x v="12"/>
    <s v="Small Pack"/>
    <s v="Accessory6"/>
    <n v="0.8"/>
    <s v="United States"/>
    <s v="West"/>
    <x v="3"/>
    <s v="Arvada"/>
    <n v="80004"/>
    <x v="94"/>
    <d v="2015-04-08T00:00:00"/>
    <x v="1026"/>
    <n v="5"/>
    <n v="258.93"/>
    <n v="90833"/>
    <n v="55.99"/>
    <x v="2"/>
  </r>
  <r>
    <n v="2481"/>
    <s v="Kelly Sawyer"/>
    <x v="0"/>
    <n v="7.0000000000000007E-2"/>
    <n v="5.18"/>
    <n v="5.74"/>
    <x v="2"/>
    <x v="3"/>
    <x v="2"/>
    <x v="5"/>
    <s v="Small Box"/>
    <s v="Wilson Jones Impact Binders"/>
    <n v="0.36"/>
    <s v="United States"/>
    <s v="South"/>
    <x v="17"/>
    <s v="Lafayette"/>
    <n v="70506"/>
    <x v="94"/>
    <d v="2015-04-08T00:00:00"/>
    <x v="1027"/>
    <n v="14"/>
    <n v="79.61"/>
    <n v="91000"/>
    <n v="5.1099999999999994"/>
    <x v="0"/>
  </r>
  <r>
    <n v="1618"/>
    <s v="June Roberts"/>
    <x v="1"/>
    <n v="0.09"/>
    <n v="12.88"/>
    <n v="4.59"/>
    <x v="1"/>
    <x v="1"/>
    <x v="2"/>
    <x v="16"/>
    <s v="Wrap Bag"/>
    <s v="Martin-Yale Premier Letter Opener"/>
    <n v="0.82"/>
    <s v="United States"/>
    <s v="Central"/>
    <x v="2"/>
    <s v="Highland"/>
    <n v="46322"/>
    <x v="94"/>
    <d v="2015-04-06T00:00:00"/>
    <x v="1028"/>
    <n v="13"/>
    <n v="158.13"/>
    <n v="90248"/>
    <n v="12.790000000000001"/>
    <x v="1"/>
  </r>
  <r>
    <n v="1620"/>
    <s v="Gerald Petty"/>
    <x v="1"/>
    <n v="0.02"/>
    <n v="45.99"/>
    <n v="4.99"/>
    <x v="2"/>
    <x v="1"/>
    <x v="1"/>
    <x v="12"/>
    <s v="Small Box"/>
    <s v="600 Series Non-Flip"/>
    <n v="0.56999999999999995"/>
    <s v="United States"/>
    <s v="East"/>
    <x v="28"/>
    <s v="Lancaster"/>
    <n v="17602"/>
    <x v="94"/>
    <d v="2015-04-07T00:00:00"/>
    <x v="1029"/>
    <n v="4"/>
    <n v="163.01"/>
    <n v="90248"/>
    <n v="45.97"/>
    <x v="3"/>
  </r>
  <r>
    <n v="3279"/>
    <s v="Ricky Allred"/>
    <x v="1"/>
    <n v="0.06"/>
    <n v="89.83"/>
    <n v="35"/>
    <x v="1"/>
    <x v="2"/>
    <x v="2"/>
    <x v="6"/>
    <s v="Large Box"/>
    <s v="Fellowes Officeware™ Wire Shelving"/>
    <n v="0.83"/>
    <s v="United States"/>
    <s v="South"/>
    <x v="23"/>
    <s v="Columbia"/>
    <n v="29203"/>
    <x v="94"/>
    <d v="2015-04-08T00:00:00"/>
    <x v="1030"/>
    <n v="4"/>
    <n v="366.26"/>
    <n v="90766"/>
    <n v="89.77"/>
    <x v="0"/>
  </r>
  <r>
    <n v="3279"/>
    <s v="Ricky Allred"/>
    <x v="1"/>
    <n v="0.1"/>
    <n v="13.43"/>
    <n v="5.5"/>
    <x v="1"/>
    <x v="2"/>
    <x v="2"/>
    <x v="6"/>
    <s v="Small Box"/>
    <s v="Fellowes Personal Hanging Folder Files, Navy"/>
    <n v="0.56999999999999995"/>
    <s v="United States"/>
    <s v="South"/>
    <x v="23"/>
    <s v="Columbia"/>
    <n v="29203"/>
    <x v="94"/>
    <d v="2015-04-08T00:00:00"/>
    <x v="1031"/>
    <n v="12"/>
    <n v="157.99"/>
    <n v="90766"/>
    <n v="13.33"/>
    <x v="0"/>
  </r>
  <r>
    <n v="3279"/>
    <s v="Ricky Allred"/>
    <x v="1"/>
    <n v="0.01"/>
    <n v="125.99"/>
    <n v="7.69"/>
    <x v="1"/>
    <x v="2"/>
    <x v="1"/>
    <x v="12"/>
    <s v="Small Box"/>
    <s v="Timeport L7089"/>
    <n v="0.57999999999999996"/>
    <s v="United States"/>
    <s v="South"/>
    <x v="23"/>
    <s v="Columbia"/>
    <n v="29203"/>
    <x v="94"/>
    <d v="2015-04-06T00:00:00"/>
    <x v="1032"/>
    <n v="11"/>
    <n v="1212.8800000000001"/>
    <n v="90766"/>
    <n v="125.97999999999999"/>
    <x v="0"/>
  </r>
  <r>
    <n v="2240"/>
    <s v="Maurice Kelly"/>
    <x v="2"/>
    <n v="0.01"/>
    <n v="13.43"/>
    <n v="5.5"/>
    <x v="2"/>
    <x v="3"/>
    <x v="2"/>
    <x v="6"/>
    <s v="Small Box"/>
    <s v="Fellowes Personal Hanging Folder Files, Navy"/>
    <n v="0.56999999999999995"/>
    <s v="United States"/>
    <s v="South"/>
    <x v="12"/>
    <s v="Lakeland"/>
    <n v="33801"/>
    <x v="94"/>
    <d v="2015-04-13T00:00:00"/>
    <x v="1033"/>
    <n v="7"/>
    <n v="99.75"/>
    <n v="89102"/>
    <n v="13.42"/>
    <x v="0"/>
  </r>
  <r>
    <n v="2334"/>
    <s v="Stephanie Hawkins"/>
    <x v="2"/>
    <n v="0.06"/>
    <n v="60.65"/>
    <n v="12.23"/>
    <x v="1"/>
    <x v="1"/>
    <x v="0"/>
    <x v="11"/>
    <s v="Medium Box"/>
    <s v="Tenex Traditional Chairmats for Medium Pile Carpet, Standard Lip, 36&quot; x 48&quot;"/>
    <n v="0.64"/>
    <s v="United States"/>
    <s v="Central"/>
    <x v="30"/>
    <s v="Greenfield"/>
    <n v="53220"/>
    <x v="94"/>
    <d v="2015-04-08T00:00:00"/>
    <x v="1034"/>
    <n v="10"/>
    <n v="618.85"/>
    <n v="89608"/>
    <n v="60.589999999999996"/>
    <x v="1"/>
  </r>
  <r>
    <n v="2874"/>
    <s v="Marian Willis"/>
    <x v="2"/>
    <n v="0.05"/>
    <n v="4.84"/>
    <n v="0.71"/>
    <x v="1"/>
    <x v="2"/>
    <x v="2"/>
    <x v="2"/>
    <s v="Wrap Bag"/>
    <s v="*Staples* Highlighting Markers"/>
    <n v="0.52"/>
    <s v="United States"/>
    <s v="Central"/>
    <x v="13"/>
    <s v="La Vista"/>
    <n v="68128"/>
    <x v="94"/>
    <d v="2015-04-15T00:00:00"/>
    <x v="1035"/>
    <n v="4"/>
    <n v="19.489999999999998"/>
    <n v="89873"/>
    <n v="4.79"/>
    <x v="1"/>
  </r>
  <r>
    <n v="102"/>
    <s v="Caroline Johnston"/>
    <x v="4"/>
    <n v="0.04"/>
    <n v="300.98"/>
    <n v="54.92"/>
    <x v="0"/>
    <x v="1"/>
    <x v="0"/>
    <x v="10"/>
    <s v="Jumbo Box"/>
    <s v="Atlantic Metals Mobile 5-Shelf Bookcases, Custom Colors"/>
    <n v="0.55000000000000004"/>
    <s v="United States"/>
    <s v="East"/>
    <x v="35"/>
    <s v="Boston"/>
    <n v="2129"/>
    <x v="94"/>
    <d v="2015-04-07T00:00:00"/>
    <x v="1036"/>
    <n v="31"/>
    <n v="9459.94"/>
    <n v="42599"/>
    <n v="300.94"/>
    <x v="3"/>
  </r>
  <r>
    <n v="107"/>
    <s v="Lois Hamilton"/>
    <x v="4"/>
    <n v="0.04"/>
    <n v="300.98"/>
    <n v="54.92"/>
    <x v="0"/>
    <x v="1"/>
    <x v="0"/>
    <x v="10"/>
    <s v="Jumbo Box"/>
    <s v="Atlantic Metals Mobile 5-Shelf Bookcases, Custom Colors"/>
    <n v="0.55000000000000004"/>
    <s v="United States"/>
    <s v="East"/>
    <x v="47"/>
    <s v="Dover"/>
    <n v="3820"/>
    <x v="94"/>
    <d v="2015-04-07T00:00:00"/>
    <x v="1037"/>
    <n v="8"/>
    <n v="2441.27"/>
    <n v="88204"/>
    <n v="300.94"/>
    <x v="3"/>
  </r>
  <r>
    <n v="786"/>
    <s v="Jason Bray"/>
    <x v="4"/>
    <n v="0"/>
    <n v="8.34"/>
    <n v="4.82"/>
    <x v="1"/>
    <x v="2"/>
    <x v="2"/>
    <x v="7"/>
    <s v="Small Box"/>
    <s v="Southworth 25% Cotton Antique Laid Paper &amp; Envelopes"/>
    <n v="0.4"/>
    <s v="United States"/>
    <s v="West"/>
    <x v="8"/>
    <s v="Mission Viejo"/>
    <n v="92691"/>
    <x v="94"/>
    <d v="2015-04-07T00:00:00"/>
    <x v="1038"/>
    <n v="9"/>
    <n v="76.23"/>
    <n v="91513"/>
    <n v="8.34"/>
    <x v="2"/>
  </r>
  <r>
    <n v="1730"/>
    <s v="Kerry Wilkerson"/>
    <x v="1"/>
    <n v="0.1"/>
    <n v="65.989999999999995"/>
    <n v="3.99"/>
    <x v="2"/>
    <x v="0"/>
    <x v="1"/>
    <x v="12"/>
    <s v="Small Box"/>
    <s v="StarTAC 7760"/>
    <n v="0.59"/>
    <s v="United States"/>
    <s v="West"/>
    <x v="37"/>
    <s v="Moscow"/>
    <n v="83843"/>
    <x v="95"/>
    <d v="2015-04-09T00:00:00"/>
    <x v="1039"/>
    <n v="5"/>
    <n v="272.86"/>
    <n v="90653"/>
    <n v="65.89"/>
    <x v="2"/>
  </r>
  <r>
    <n v="1957"/>
    <s v="Ted Crowder"/>
    <x v="1"/>
    <n v="0.09"/>
    <n v="77.510000000000005"/>
    <n v="4"/>
    <x v="1"/>
    <x v="1"/>
    <x v="1"/>
    <x v="1"/>
    <s v="Small Box"/>
    <s v="Micro Innovations Media Access Pro Keyboard"/>
    <n v="0.76"/>
    <s v="United States"/>
    <s v="Central"/>
    <x v="6"/>
    <s v="University City"/>
    <n v="63130"/>
    <x v="95"/>
    <d v="2015-04-09T00:00:00"/>
    <x v="1040"/>
    <n v="1"/>
    <n v="77.47"/>
    <n v="89818"/>
    <n v="77.42"/>
    <x v="1"/>
  </r>
  <r>
    <n v="268"/>
    <s v="James Beck"/>
    <x v="2"/>
    <n v="0.02"/>
    <n v="5.58"/>
    <n v="5.3"/>
    <x v="1"/>
    <x v="2"/>
    <x v="2"/>
    <x v="15"/>
    <s v="Small Box"/>
    <s v="Staples Brown Kraft Recycled Clasp Envelopes"/>
    <n v="0.35"/>
    <s v="United States"/>
    <s v="West"/>
    <x v="41"/>
    <s v="Flagstaff"/>
    <n v="86001"/>
    <x v="95"/>
    <d v="2015-04-12T00:00:00"/>
    <x v="1041"/>
    <n v="3"/>
    <n v="18.670000000000002"/>
    <n v="88941"/>
    <n v="5.5600000000000005"/>
    <x v="2"/>
  </r>
  <r>
    <n v="268"/>
    <s v="James Beck"/>
    <x v="2"/>
    <n v="0.03"/>
    <n v="40.89"/>
    <n v="18.98"/>
    <x v="1"/>
    <x v="2"/>
    <x v="0"/>
    <x v="11"/>
    <s v="Small Box"/>
    <s v="Eldon Executive Woodline II Cherry Finish Desk Accessories"/>
    <n v="0.56999999999999995"/>
    <s v="United States"/>
    <s v="West"/>
    <x v="41"/>
    <s v="Flagstaff"/>
    <n v="86001"/>
    <x v="95"/>
    <d v="2015-04-14T00:00:00"/>
    <x v="1042"/>
    <n v="5"/>
    <n v="210.77"/>
    <n v="88941"/>
    <n v="40.86"/>
    <x v="2"/>
  </r>
  <r>
    <n v="272"/>
    <s v="Eleanor Swain"/>
    <x v="2"/>
    <n v="0.02"/>
    <n v="5.58"/>
    <n v="5.3"/>
    <x v="1"/>
    <x v="2"/>
    <x v="2"/>
    <x v="15"/>
    <s v="Small Box"/>
    <s v="Staples Brown Kraft Recycled Clasp Envelopes"/>
    <n v="0.35"/>
    <s v="United States"/>
    <s v="South"/>
    <x v="9"/>
    <s v="Charlotte"/>
    <n v="28204"/>
    <x v="95"/>
    <d v="2015-04-12T00:00:00"/>
    <x v="1043"/>
    <n v="11"/>
    <n v="68.459999999999994"/>
    <n v="5509"/>
    <n v="5.5600000000000005"/>
    <x v="0"/>
  </r>
  <r>
    <n v="272"/>
    <s v="Eleanor Swain"/>
    <x v="2"/>
    <n v="0.03"/>
    <n v="40.89"/>
    <n v="18.98"/>
    <x v="1"/>
    <x v="2"/>
    <x v="0"/>
    <x v="11"/>
    <s v="Small Box"/>
    <s v="Eldon Executive Woodline II Cherry Finish Desk Accessories"/>
    <n v="0.56999999999999995"/>
    <s v="United States"/>
    <s v="South"/>
    <x v="9"/>
    <s v="Charlotte"/>
    <n v="28204"/>
    <x v="95"/>
    <d v="2015-04-14T00:00:00"/>
    <x v="1044"/>
    <n v="21"/>
    <n v="885.23"/>
    <n v="5509"/>
    <n v="40.86"/>
    <x v="0"/>
  </r>
  <r>
    <n v="696"/>
    <s v="Johnny Reid"/>
    <x v="2"/>
    <n v="0.1"/>
    <n v="40.479999999999997"/>
    <n v="19.989999999999998"/>
    <x v="1"/>
    <x v="3"/>
    <x v="1"/>
    <x v="1"/>
    <s v="Small Box"/>
    <s v="Keytronic Designer 104- Key Black Keyboard"/>
    <n v="0.77"/>
    <s v="United States"/>
    <s v="Central"/>
    <x v="2"/>
    <s v="Crown Point"/>
    <n v="46307"/>
    <x v="95"/>
    <d v="2015-04-09T00:00:00"/>
    <x v="1045"/>
    <n v="9"/>
    <n v="355.84"/>
    <n v="89848"/>
    <n v="40.379999999999995"/>
    <x v="1"/>
  </r>
  <r>
    <n v="698"/>
    <s v="Nelson Hensley"/>
    <x v="2"/>
    <n v="0.1"/>
    <n v="40.479999999999997"/>
    <n v="19.989999999999998"/>
    <x v="1"/>
    <x v="3"/>
    <x v="1"/>
    <x v="1"/>
    <s v="Small Box"/>
    <s v="Keytronic Designer 104- Key Black Keyboard"/>
    <n v="0.77"/>
    <s v="United States"/>
    <s v="West"/>
    <x v="4"/>
    <s v="Seattle"/>
    <n v="98105"/>
    <x v="95"/>
    <d v="2015-04-09T00:00:00"/>
    <x v="1045"/>
    <n v="36"/>
    <n v="1423.35"/>
    <n v="8994"/>
    <n v="40.379999999999995"/>
    <x v="2"/>
  </r>
  <r>
    <n v="683"/>
    <s v="Seth Merrill"/>
    <x v="4"/>
    <n v="0.06"/>
    <n v="17.670000000000002"/>
    <n v="8.99"/>
    <x v="2"/>
    <x v="0"/>
    <x v="0"/>
    <x v="11"/>
    <s v="Small Pack"/>
    <s v="Executive Impressions 12&quot; Wall Clock"/>
    <n v="0.47"/>
    <s v="United States"/>
    <s v="Central"/>
    <x v="13"/>
    <s v="Papillion"/>
    <n v="68046"/>
    <x v="95"/>
    <d v="2015-04-08T00:00:00"/>
    <x v="1046"/>
    <n v="4"/>
    <n v="69.959999999999994"/>
    <n v="87765"/>
    <n v="17.610000000000003"/>
    <x v="1"/>
  </r>
  <r>
    <n v="1410"/>
    <s v="Charles Ward"/>
    <x v="4"/>
    <n v="0"/>
    <n v="65.989999999999995"/>
    <n v="5.26"/>
    <x v="1"/>
    <x v="3"/>
    <x v="1"/>
    <x v="12"/>
    <s v="Small Box"/>
    <s v="g520"/>
    <n v="0.59"/>
    <s v="United States"/>
    <s v="West"/>
    <x v="8"/>
    <s v="Moreno Valley"/>
    <n v="92553"/>
    <x v="95"/>
    <d v="2015-04-08T00:00:00"/>
    <x v="1047"/>
    <n v="9"/>
    <n v="536.23"/>
    <n v="87086"/>
    <n v="65.989999999999995"/>
    <x v="2"/>
  </r>
  <r>
    <n v="1413"/>
    <s v="Pamela Wiley"/>
    <x v="4"/>
    <n v="0"/>
    <n v="65.989999999999995"/>
    <n v="5.26"/>
    <x v="1"/>
    <x v="3"/>
    <x v="1"/>
    <x v="12"/>
    <s v="Small Box"/>
    <s v="g520"/>
    <n v="0.59"/>
    <s v="United States"/>
    <s v="East"/>
    <x v="35"/>
    <s v="Boston"/>
    <n v="2113"/>
    <x v="95"/>
    <d v="2015-04-08T00:00:00"/>
    <x v="1048"/>
    <n v="36"/>
    <n v="2144.92"/>
    <n v="10277"/>
    <n v="65.989999999999995"/>
    <x v="3"/>
  </r>
  <r>
    <n v="2196"/>
    <s v="Gene Heath Cross"/>
    <x v="4"/>
    <n v="0.03"/>
    <n v="27.48"/>
    <n v="4"/>
    <x v="1"/>
    <x v="0"/>
    <x v="1"/>
    <x v="1"/>
    <s v="Small Box"/>
    <s v="Belkin MediaBoard 104- Keyboard"/>
    <n v="0.75"/>
    <s v="United States"/>
    <s v="East"/>
    <x v="11"/>
    <s v="Jamestown"/>
    <n v="14701"/>
    <x v="95"/>
    <d v="2015-04-08T00:00:00"/>
    <x v="1049"/>
    <n v="11"/>
    <n v="294.97000000000003"/>
    <n v="89175"/>
    <n v="27.45"/>
    <x v="3"/>
  </r>
  <r>
    <n v="2196"/>
    <s v="Gene Heath Cross"/>
    <x v="4"/>
    <n v="0.1"/>
    <n v="179.99"/>
    <n v="19.989999999999998"/>
    <x v="1"/>
    <x v="0"/>
    <x v="1"/>
    <x v="1"/>
    <s v="Small Box"/>
    <s v="Motorola SB4200 Cable Modem"/>
    <n v="0.48"/>
    <s v="United States"/>
    <s v="East"/>
    <x v="11"/>
    <s v="Jamestown"/>
    <n v="14701"/>
    <x v="95"/>
    <d v="2015-04-08T00:00:00"/>
    <x v="1050"/>
    <n v="14"/>
    <n v="2458.0500000000002"/>
    <n v="89175"/>
    <n v="179.89000000000001"/>
    <x v="3"/>
  </r>
  <r>
    <n v="2196"/>
    <s v="Gene Heath Cross"/>
    <x v="4"/>
    <n v="0.1"/>
    <n v="140.85"/>
    <n v="19.989999999999998"/>
    <x v="1"/>
    <x v="0"/>
    <x v="2"/>
    <x v="6"/>
    <s v="Small Box"/>
    <s v="Fellowes Strictly Business® Drawer File, Letter/Legal Size"/>
    <n v="0.73"/>
    <s v="United States"/>
    <s v="East"/>
    <x v="11"/>
    <s v="Jamestown"/>
    <n v="14701"/>
    <x v="95"/>
    <d v="2015-04-09T00:00:00"/>
    <x v="1051"/>
    <n v="19"/>
    <n v="2465.75"/>
    <n v="89175"/>
    <n v="140.75"/>
    <x v="3"/>
  </r>
  <r>
    <n v="2073"/>
    <s v="Evan Kelley"/>
    <x v="3"/>
    <n v="0.05"/>
    <n v="291.73"/>
    <n v="48.8"/>
    <x v="0"/>
    <x v="1"/>
    <x v="0"/>
    <x v="9"/>
    <s v="Jumbo Drum"/>
    <s v="Hon 4070 Series Pagoda™ Armless Upholstered Stacking Chairs"/>
    <n v="0.56000000000000005"/>
    <s v="United States"/>
    <s v="Central"/>
    <x v="25"/>
    <s v="Garden City"/>
    <n v="48135"/>
    <x v="95"/>
    <d v="2015-04-09T00:00:00"/>
    <x v="1052"/>
    <n v="6"/>
    <n v="1818.41"/>
    <n v="88557"/>
    <n v="291.68"/>
    <x v="1"/>
  </r>
  <r>
    <n v="2539"/>
    <s v="Max Hubbard"/>
    <x v="3"/>
    <n v="0.08"/>
    <n v="12.53"/>
    <n v="0.5"/>
    <x v="1"/>
    <x v="2"/>
    <x v="2"/>
    <x v="13"/>
    <s v="Small Box"/>
    <s v="Avery 485"/>
    <n v="0.38"/>
    <s v="United States"/>
    <s v="South"/>
    <x v="12"/>
    <s v="Winter Park"/>
    <n v="32789"/>
    <x v="95"/>
    <d v="2015-04-08T00:00:00"/>
    <x v="1053"/>
    <n v="5"/>
    <n v="61.1"/>
    <n v="91017"/>
    <n v="12.45"/>
    <x v="0"/>
  </r>
  <r>
    <n v="2540"/>
    <s v="Helen Ferguson"/>
    <x v="3"/>
    <n v="0.02"/>
    <n v="178.47"/>
    <n v="19.989999999999998"/>
    <x v="1"/>
    <x v="2"/>
    <x v="2"/>
    <x v="6"/>
    <s v="Small Box"/>
    <s v="Hot File® 7-Pocket, Floor Stand"/>
    <n v="0.55000000000000004"/>
    <s v="United States"/>
    <s v="South"/>
    <x v="12"/>
    <s v="Winter Springs"/>
    <n v="32708"/>
    <x v="95"/>
    <d v="2015-04-08T00:00:00"/>
    <x v="1054"/>
    <n v="1"/>
    <n v="193.81"/>
    <n v="91017"/>
    <n v="178.45"/>
    <x v="0"/>
  </r>
  <r>
    <n v="15"/>
    <s v="Timothy Reese"/>
    <x v="0"/>
    <n v="0"/>
    <n v="4.42"/>
    <n v="4.99"/>
    <x v="1"/>
    <x v="0"/>
    <x v="2"/>
    <x v="15"/>
    <s v="Small Box"/>
    <s v="Grip Seal Envelopes"/>
    <n v="0.38"/>
    <s v="United States"/>
    <s v="East"/>
    <x v="11"/>
    <s v="Smithtown"/>
    <n v="11787"/>
    <x v="96"/>
    <d v="2015-04-09T00:00:00"/>
    <x v="1055"/>
    <n v="7"/>
    <n v="33.47"/>
    <n v="86837"/>
    <n v="4.42"/>
    <x v="3"/>
  </r>
  <r>
    <n v="1935"/>
    <s v="Diana Coble Hubbard"/>
    <x v="0"/>
    <n v="0.01"/>
    <n v="42.98"/>
    <n v="4.62"/>
    <x v="2"/>
    <x v="3"/>
    <x v="2"/>
    <x v="8"/>
    <s v="Small Box"/>
    <s v="Belkin F9M820V08 8 Outlet Surge"/>
    <n v="0.56000000000000005"/>
    <s v="United States"/>
    <s v="Central"/>
    <x v="18"/>
    <s v="Grand Prairie"/>
    <n v="75051"/>
    <x v="96"/>
    <d v="2015-04-10T00:00:00"/>
    <x v="1056"/>
    <n v="9"/>
    <n v="413.73"/>
    <n v="86686"/>
    <n v="42.97"/>
    <x v="1"/>
  </r>
  <r>
    <n v="2655"/>
    <s v="Benjamin Lam"/>
    <x v="0"/>
    <n v="7.0000000000000007E-2"/>
    <n v="2.94"/>
    <n v="0.81"/>
    <x v="1"/>
    <x v="3"/>
    <x v="2"/>
    <x v="2"/>
    <s v="Wrap Bag"/>
    <s v="Prang Colored Pencils"/>
    <n v="0.4"/>
    <s v="United States"/>
    <s v="South"/>
    <x v="5"/>
    <s v="Atlanta"/>
    <n v="30318"/>
    <x v="96"/>
    <d v="2015-04-09T00:00:00"/>
    <x v="1057"/>
    <n v="10"/>
    <n v="29.88"/>
    <n v="86064"/>
    <n v="2.87"/>
    <x v="0"/>
  </r>
  <r>
    <n v="3098"/>
    <s v="Lorraine Boykin"/>
    <x v="0"/>
    <n v="0.05"/>
    <n v="35.44"/>
    <n v="5.09"/>
    <x v="1"/>
    <x v="1"/>
    <x v="2"/>
    <x v="7"/>
    <s v="Small Box"/>
    <s v="Xerox 1932"/>
    <n v="0.38"/>
    <s v="United States"/>
    <s v="East"/>
    <x v="11"/>
    <s v="Shirley"/>
    <n v="11967"/>
    <x v="96"/>
    <d v="2015-04-09T00:00:00"/>
    <x v="1058"/>
    <n v="10"/>
    <n v="348.08"/>
    <n v="89314"/>
    <n v="35.39"/>
    <x v="3"/>
  </r>
  <r>
    <n v="1614"/>
    <s v="Wayne Lutz"/>
    <x v="2"/>
    <n v="0.06"/>
    <n v="40.97"/>
    <n v="1.99"/>
    <x v="1"/>
    <x v="1"/>
    <x v="1"/>
    <x v="1"/>
    <s v="Small Pack"/>
    <s v="TDK 4.7GB DVD-R Spindle, 15/Pack"/>
    <n v="0.42"/>
    <s v="United States"/>
    <s v="East"/>
    <x v="35"/>
    <s v="Hopkinton"/>
    <n v="1748"/>
    <x v="96"/>
    <d v="2015-04-12T00:00:00"/>
    <x v="1059"/>
    <n v="12"/>
    <n v="494.49"/>
    <n v="87823"/>
    <n v="40.909999999999997"/>
    <x v="3"/>
  </r>
  <r>
    <n v="1018"/>
    <s v="Meredith Humphrey"/>
    <x v="4"/>
    <n v="0.05"/>
    <n v="35.89"/>
    <n v="14.72"/>
    <x v="1"/>
    <x v="2"/>
    <x v="2"/>
    <x v="15"/>
    <s v="Small Box"/>
    <s v="Jet-Pak Recycled Peel 'N' Seal Padded Mailers"/>
    <n v="0.4"/>
    <s v="United States"/>
    <s v="South"/>
    <x v="9"/>
    <s v="Cary"/>
    <n v="27511"/>
    <x v="96"/>
    <d v="2015-04-09T00:00:00"/>
    <x v="1060"/>
    <n v="19"/>
    <n v="680.39"/>
    <n v="88391"/>
    <n v="35.840000000000003"/>
    <x v="0"/>
  </r>
  <r>
    <n v="1018"/>
    <s v="Meredith Humphrey"/>
    <x v="4"/>
    <n v="0"/>
    <n v="11.48"/>
    <n v="5.43"/>
    <x v="1"/>
    <x v="2"/>
    <x v="2"/>
    <x v="7"/>
    <s v="Small Box"/>
    <s v="Personal Creations™ Ink Jet Cards and Labels"/>
    <n v="0.36"/>
    <s v="United States"/>
    <s v="South"/>
    <x v="9"/>
    <s v="Cary"/>
    <n v="27511"/>
    <x v="96"/>
    <d v="2015-04-08T00:00:00"/>
    <x v="1061"/>
    <n v="6"/>
    <n v="75.52"/>
    <n v="88391"/>
    <n v="11.48"/>
    <x v="0"/>
  </r>
  <r>
    <n v="2561"/>
    <s v="Laurie Moon"/>
    <x v="3"/>
    <n v="7.0000000000000007E-2"/>
    <n v="3.98"/>
    <n v="5.26"/>
    <x v="1"/>
    <x v="1"/>
    <x v="2"/>
    <x v="5"/>
    <s v="Small Box"/>
    <s v="Ibico Presentation Index for Binding Systems"/>
    <n v="0.38"/>
    <s v="United States"/>
    <s v="East"/>
    <x v="11"/>
    <s v="Ossining"/>
    <n v="10562"/>
    <x v="96"/>
    <d v="2015-04-10T00:00:00"/>
    <x v="1062"/>
    <n v="7"/>
    <n v="29.77"/>
    <n v="86466"/>
    <n v="3.91"/>
    <x v="3"/>
  </r>
  <r>
    <n v="2561"/>
    <s v="Laurie Moon"/>
    <x v="3"/>
    <n v="7.0000000000000007E-2"/>
    <n v="12.22"/>
    <n v="2.85"/>
    <x v="1"/>
    <x v="1"/>
    <x v="0"/>
    <x v="11"/>
    <s v="Small Pack"/>
    <s v="Aluminum Document Frame"/>
    <n v="0.55000000000000004"/>
    <s v="United States"/>
    <s v="East"/>
    <x v="11"/>
    <s v="Ossining"/>
    <n v="10562"/>
    <x v="96"/>
    <d v="2015-04-08T00:00:00"/>
    <x v="1063"/>
    <n v="12"/>
    <n v="147.19"/>
    <n v="86466"/>
    <n v="12.15"/>
    <x v="3"/>
  </r>
  <r>
    <n v="2563"/>
    <s v="Karen Warren"/>
    <x v="3"/>
    <n v="0.08"/>
    <n v="4.55"/>
    <n v="1.49"/>
    <x v="1"/>
    <x v="2"/>
    <x v="2"/>
    <x v="5"/>
    <s v="Small Box"/>
    <s v="Presstex Flexible Ring Binders"/>
    <n v="0.35"/>
    <s v="United States"/>
    <s v="Central"/>
    <x v="7"/>
    <s v="Fridley"/>
    <n v="55432"/>
    <x v="96"/>
    <d v="2015-04-09T00:00:00"/>
    <x v="1064"/>
    <n v="9"/>
    <n v="39.17"/>
    <n v="91447"/>
    <n v="4.47"/>
    <x v="1"/>
  </r>
  <r>
    <n v="2699"/>
    <s v="Marcia Greenberg"/>
    <x v="3"/>
    <n v="0.04"/>
    <n v="70.98"/>
    <n v="26.74"/>
    <x v="0"/>
    <x v="3"/>
    <x v="0"/>
    <x v="10"/>
    <s v="Jumbo Box"/>
    <s v="Hon Metal Bookcases, Black"/>
    <n v="0.6"/>
    <s v="United States"/>
    <s v="West"/>
    <x v="41"/>
    <s v="Bullhead City"/>
    <n v="86442"/>
    <x v="96"/>
    <d v="2015-04-10T00:00:00"/>
    <x v="1065"/>
    <n v="19"/>
    <n v="1345.33"/>
    <n v="87679"/>
    <n v="70.94"/>
    <x v="2"/>
  </r>
  <r>
    <n v="123"/>
    <s v="Shawn Stern"/>
    <x v="0"/>
    <n v="0.06"/>
    <n v="8.57"/>
    <n v="6.14"/>
    <x v="1"/>
    <x v="2"/>
    <x v="2"/>
    <x v="16"/>
    <s v="Small Pack"/>
    <s v="Acme® Office Executive Series Stainless Steel Trimmers"/>
    <n v="0.59"/>
    <s v="United States"/>
    <s v="South"/>
    <x v="21"/>
    <s v="Tysons Corner"/>
    <n v="22102"/>
    <x v="97"/>
    <d v="2015-04-10T00:00:00"/>
    <x v="1066"/>
    <n v="11"/>
    <n v="94.97"/>
    <n v="90669"/>
    <n v="8.51"/>
    <x v="0"/>
  </r>
  <r>
    <n v="1186"/>
    <s v="Glenda Herbert"/>
    <x v="0"/>
    <n v="7.0000000000000007E-2"/>
    <n v="400.97"/>
    <n v="48.26"/>
    <x v="0"/>
    <x v="1"/>
    <x v="1"/>
    <x v="3"/>
    <s v="Jumbo Box"/>
    <s v="Hewlett-Packard Deskjet 1220Cse Color Inkjet Printer"/>
    <n v="0.36"/>
    <s v="United States"/>
    <s v="West"/>
    <x v="8"/>
    <s v="Huntington Beach"/>
    <n v="92646"/>
    <x v="97"/>
    <d v="2015-04-10T00:00:00"/>
    <x v="1067"/>
    <n v="10"/>
    <n v="3741.39"/>
    <n v="85939"/>
    <n v="400.90000000000003"/>
    <x v="2"/>
  </r>
  <r>
    <n v="1233"/>
    <s v="Gary Hester"/>
    <x v="0"/>
    <n v="0.1"/>
    <n v="120.98"/>
    <n v="9.07"/>
    <x v="2"/>
    <x v="1"/>
    <x v="2"/>
    <x v="5"/>
    <s v="Small Box"/>
    <s v="GBC VeloBinder Electric Binding Machine"/>
    <n v="0.35"/>
    <s v="United States"/>
    <s v="Central"/>
    <x v="18"/>
    <s v="Flower Mound"/>
    <n v="75028"/>
    <x v="97"/>
    <d v="2015-04-11T00:00:00"/>
    <x v="1068"/>
    <n v="5"/>
    <n v="568.24"/>
    <n v="89375"/>
    <n v="120.88000000000001"/>
    <x v="1"/>
  </r>
  <r>
    <n v="1233"/>
    <s v="Gary Hester"/>
    <x v="0"/>
    <n v="0.02"/>
    <n v="152.47999999999999"/>
    <n v="6.5"/>
    <x v="2"/>
    <x v="1"/>
    <x v="1"/>
    <x v="1"/>
    <s v="Small Box"/>
    <s v="Adesso Programmable 142-Key Keyboard"/>
    <n v="0.74"/>
    <s v="United States"/>
    <s v="Central"/>
    <x v="18"/>
    <s v="Flower Mound"/>
    <n v="75028"/>
    <x v="97"/>
    <d v="2015-04-11T00:00:00"/>
    <x v="1069"/>
    <n v="1"/>
    <n v="162.91"/>
    <n v="89375"/>
    <n v="152.45999999999998"/>
    <x v="1"/>
  </r>
  <r>
    <n v="1178"/>
    <s v="Sandy Hunt"/>
    <x v="1"/>
    <n v="0.03"/>
    <n v="4.4800000000000004"/>
    <n v="49"/>
    <x v="1"/>
    <x v="1"/>
    <x v="2"/>
    <x v="8"/>
    <s v="Large Box"/>
    <s v="Hoover Portapower™ Portable Vacuum"/>
    <n v="0.6"/>
    <s v="United States"/>
    <s v="South"/>
    <x v="12"/>
    <s v="Altamonte Springs"/>
    <n v="32701"/>
    <x v="97"/>
    <d v="2015-04-11T00:00:00"/>
    <x v="1070"/>
    <n v="2"/>
    <n v="21.46"/>
    <n v="89787"/>
    <n v="4.45"/>
    <x v="0"/>
  </r>
  <r>
    <n v="1178"/>
    <s v="Sandy Hunt"/>
    <x v="1"/>
    <n v="0.06"/>
    <n v="350.99"/>
    <n v="39"/>
    <x v="0"/>
    <x v="1"/>
    <x v="0"/>
    <x v="9"/>
    <s v="Jumbo Drum"/>
    <s v="Global Leather Executive Chair"/>
    <n v="0.55000000000000004"/>
    <s v="United States"/>
    <s v="South"/>
    <x v="12"/>
    <s v="Altamonte Springs"/>
    <n v="32701"/>
    <x v="97"/>
    <d v="2015-04-11T00:00:00"/>
    <x v="1071"/>
    <n v="10"/>
    <n v="3506.78"/>
    <n v="89787"/>
    <n v="350.93"/>
    <x v="0"/>
  </r>
  <r>
    <n v="1178"/>
    <s v="Sandy Hunt"/>
    <x v="1"/>
    <n v="0.09"/>
    <n v="40.98"/>
    <n v="6.5"/>
    <x v="2"/>
    <x v="1"/>
    <x v="1"/>
    <x v="1"/>
    <s v="Small Box"/>
    <s v="Targus USB Numeric Keypad"/>
    <n v="0.74"/>
    <s v="United States"/>
    <s v="South"/>
    <x v="12"/>
    <s v="Altamonte Springs"/>
    <n v="32701"/>
    <x v="97"/>
    <d v="2015-04-11T00:00:00"/>
    <x v="1072"/>
    <n v="7"/>
    <n v="267.69"/>
    <n v="89787"/>
    <n v="40.889999999999993"/>
    <x v="0"/>
  </r>
  <r>
    <n v="1250"/>
    <s v="Kara Patton"/>
    <x v="1"/>
    <n v="0"/>
    <n v="3.89"/>
    <n v="7.01"/>
    <x v="1"/>
    <x v="3"/>
    <x v="2"/>
    <x v="5"/>
    <s v="Small Box"/>
    <s v="Avery Binder Labels"/>
    <n v="0.37"/>
    <s v="United States"/>
    <s v="Central"/>
    <x v="10"/>
    <s v="Carpentersville"/>
    <n v="60110"/>
    <x v="97"/>
    <d v="2015-04-09T00:00:00"/>
    <x v="1073"/>
    <n v="21"/>
    <n v="85.64"/>
    <n v="87877"/>
    <n v="3.89"/>
    <x v="1"/>
  </r>
  <r>
    <n v="1250"/>
    <s v="Kara Patton"/>
    <x v="1"/>
    <n v="0.09"/>
    <n v="120.98"/>
    <n v="30"/>
    <x v="0"/>
    <x v="3"/>
    <x v="0"/>
    <x v="9"/>
    <s v="Jumbo Drum"/>
    <s v="Hon Every-Day® Chair Series Swivel Task Chairs"/>
    <n v="0.64"/>
    <s v="United States"/>
    <s v="Central"/>
    <x v="10"/>
    <s v="Carpentersville"/>
    <n v="60110"/>
    <x v="97"/>
    <d v="2015-04-11T00:00:00"/>
    <x v="1074"/>
    <n v="22"/>
    <n v="2508.15"/>
    <n v="87877"/>
    <n v="120.89"/>
    <x v="1"/>
  </r>
  <r>
    <n v="1250"/>
    <s v="Kara Patton"/>
    <x v="1"/>
    <n v="0.1"/>
    <n v="30.98"/>
    <n v="5.76"/>
    <x v="1"/>
    <x v="3"/>
    <x v="2"/>
    <x v="7"/>
    <s v="Small Box"/>
    <s v="IBM Multi-Purpose Copy Paper, 8 1/2 x 11&quot;, Case"/>
    <n v="0.4"/>
    <s v="United States"/>
    <s v="Central"/>
    <x v="10"/>
    <s v="Carpentersville"/>
    <n v="60110"/>
    <x v="97"/>
    <d v="2015-04-10T00:00:00"/>
    <x v="1075"/>
    <n v="8"/>
    <n v="225.62"/>
    <n v="87877"/>
    <n v="30.88"/>
    <x v="1"/>
  </r>
  <r>
    <n v="2488"/>
    <s v="Gordon Walker"/>
    <x v="1"/>
    <n v="0.08"/>
    <n v="4.91"/>
    <n v="0.5"/>
    <x v="1"/>
    <x v="1"/>
    <x v="2"/>
    <x v="13"/>
    <s v="Small Box"/>
    <s v="Avery 493"/>
    <n v="0.36"/>
    <s v="United States"/>
    <s v="South"/>
    <x v="1"/>
    <s v="Cabot"/>
    <n v="72023"/>
    <x v="97"/>
    <d v="2015-04-09T00:00:00"/>
    <x v="1076"/>
    <n v="9"/>
    <n v="42.69"/>
    <n v="86887"/>
    <n v="4.83"/>
    <x v="0"/>
  </r>
  <r>
    <n v="2488"/>
    <s v="Gordon Walker"/>
    <x v="1"/>
    <n v="0.02"/>
    <n v="28.15"/>
    <n v="6.17"/>
    <x v="1"/>
    <x v="1"/>
    <x v="2"/>
    <x v="2"/>
    <s v="Small Pack"/>
    <s v="Boston Model 1800 Electric Pencil Sharpener, Gray"/>
    <n v="0.55000000000000004"/>
    <s v="United States"/>
    <s v="South"/>
    <x v="1"/>
    <s v="Cabot"/>
    <n v="72023"/>
    <x v="97"/>
    <d v="2015-04-10T00:00:00"/>
    <x v="1077"/>
    <n v="11"/>
    <n v="327.41000000000003"/>
    <n v="86887"/>
    <n v="28.13"/>
    <x v="0"/>
  </r>
  <r>
    <n v="2491"/>
    <s v="Sean N Boyer"/>
    <x v="1"/>
    <n v="0.08"/>
    <n v="4.91"/>
    <n v="0.5"/>
    <x v="1"/>
    <x v="1"/>
    <x v="2"/>
    <x v="13"/>
    <s v="Small Box"/>
    <s v="Avery 493"/>
    <n v="0.36"/>
    <s v="United States"/>
    <s v="West"/>
    <x v="8"/>
    <s v="Los Angeles"/>
    <n v="90045"/>
    <x v="97"/>
    <d v="2015-04-09T00:00:00"/>
    <x v="1078"/>
    <n v="36"/>
    <n v="170.75"/>
    <n v="14785"/>
    <n v="4.83"/>
    <x v="2"/>
  </r>
  <r>
    <n v="2491"/>
    <s v="Sean N Boyer"/>
    <x v="1"/>
    <n v="0.02"/>
    <n v="28.15"/>
    <n v="6.17"/>
    <x v="1"/>
    <x v="1"/>
    <x v="2"/>
    <x v="2"/>
    <s v="Small Pack"/>
    <s v="Boston Model 1800 Electric Pencil Sharpener, Gray"/>
    <n v="0.55000000000000004"/>
    <s v="United States"/>
    <s v="West"/>
    <x v="8"/>
    <s v="Los Angeles"/>
    <n v="90045"/>
    <x v="97"/>
    <d v="2015-04-10T00:00:00"/>
    <x v="1079"/>
    <n v="45"/>
    <n v="1339.42"/>
    <n v="14785"/>
    <n v="28.13"/>
    <x v="2"/>
  </r>
  <r>
    <n v="115"/>
    <s v="Dwight M Carr"/>
    <x v="2"/>
    <n v="7.0000000000000007E-2"/>
    <n v="2.12"/>
    <n v="1.99"/>
    <x v="1"/>
    <x v="2"/>
    <x v="1"/>
    <x v="1"/>
    <s v="Small Pack"/>
    <s v="Fuji Slim Jewel Case CD-R"/>
    <n v="0.55000000000000004"/>
    <s v="United States"/>
    <s v="West"/>
    <x v="14"/>
    <s v="Mcminnville"/>
    <n v="97128"/>
    <x v="97"/>
    <d v="2015-04-11T00:00:00"/>
    <x v="1080"/>
    <n v="12"/>
    <n v="26.07"/>
    <n v="89585"/>
    <n v="2.0500000000000003"/>
    <x v="2"/>
  </r>
  <r>
    <n v="117"/>
    <s v="Linda Weiss"/>
    <x v="2"/>
    <n v="7.0000000000000007E-2"/>
    <n v="2.12"/>
    <n v="1.99"/>
    <x v="1"/>
    <x v="2"/>
    <x v="1"/>
    <x v="1"/>
    <s v="Small Pack"/>
    <s v="Fuji Slim Jewel Case CD-R"/>
    <n v="0.55000000000000004"/>
    <s v="United States"/>
    <s v="West"/>
    <x v="4"/>
    <s v="Seattle"/>
    <n v="98103"/>
    <x v="97"/>
    <d v="2015-04-11T00:00:00"/>
    <x v="1080"/>
    <n v="46"/>
    <n v="99.94"/>
    <n v="58914"/>
    <n v="2.0500000000000003"/>
    <x v="2"/>
  </r>
  <r>
    <n v="2851"/>
    <s v="Annie Sherrill"/>
    <x v="2"/>
    <n v="0.05"/>
    <n v="115.99"/>
    <n v="8.99"/>
    <x v="1"/>
    <x v="1"/>
    <x v="1"/>
    <x v="12"/>
    <s v="Small Box"/>
    <s v="5185"/>
    <n v="0.57999999999999996"/>
    <s v="United States"/>
    <s v="Central"/>
    <x v="18"/>
    <s v="Odessa"/>
    <n v="79762"/>
    <x v="97"/>
    <d v="2015-04-13T00:00:00"/>
    <x v="1081"/>
    <n v="11"/>
    <n v="1042.54"/>
    <n v="86454"/>
    <n v="115.94"/>
    <x v="1"/>
  </r>
  <r>
    <n v="1271"/>
    <s v="Joanne Church"/>
    <x v="4"/>
    <n v="7.0000000000000007E-2"/>
    <n v="125.99"/>
    <n v="7.69"/>
    <x v="1"/>
    <x v="3"/>
    <x v="1"/>
    <x v="12"/>
    <s v="Small Box"/>
    <s v="StarTAC 3000"/>
    <n v="0.59"/>
    <s v="United States"/>
    <s v="West"/>
    <x v="8"/>
    <s v="La Mesa"/>
    <n v="91941"/>
    <x v="97"/>
    <d v="2015-04-10T00:00:00"/>
    <x v="1082"/>
    <n v="8"/>
    <n v="852.53"/>
    <n v="88410"/>
    <n v="125.92"/>
    <x v="2"/>
  </r>
  <r>
    <n v="191"/>
    <s v="Gerald Kearney"/>
    <x v="3"/>
    <n v="0.05"/>
    <n v="3.8"/>
    <n v="1.49"/>
    <x v="1"/>
    <x v="3"/>
    <x v="2"/>
    <x v="5"/>
    <s v="Small Box"/>
    <s v="Durable Pressboard Binders"/>
    <n v="0.38"/>
    <s v="United States"/>
    <s v="Central"/>
    <x v="10"/>
    <s v="Aurora"/>
    <n v="60505"/>
    <x v="97"/>
    <d v="2015-04-11T00:00:00"/>
    <x v="1083"/>
    <n v="14"/>
    <n v="53.26"/>
    <n v="89093"/>
    <n v="3.75"/>
    <x v="1"/>
  </r>
  <r>
    <n v="191"/>
    <s v="Gerald Kearney"/>
    <x v="3"/>
    <n v="0.09"/>
    <n v="30.73"/>
    <n v="4"/>
    <x v="1"/>
    <x v="3"/>
    <x v="1"/>
    <x v="1"/>
    <s v="Small Box"/>
    <s v="Fellowes 17-key keypad for PS/2 interface"/>
    <n v="0.75"/>
    <s v="United States"/>
    <s v="Central"/>
    <x v="10"/>
    <s v="Aurora"/>
    <n v="60505"/>
    <x v="97"/>
    <d v="2015-04-09T00:00:00"/>
    <x v="1084"/>
    <n v="7"/>
    <n v="203.49"/>
    <n v="89093"/>
    <n v="30.64"/>
    <x v="1"/>
  </r>
  <r>
    <n v="191"/>
    <s v="Gerald Kearney"/>
    <x v="3"/>
    <n v="0"/>
    <n v="125.99"/>
    <n v="8.08"/>
    <x v="1"/>
    <x v="3"/>
    <x v="1"/>
    <x v="12"/>
    <s v="Small Box"/>
    <s v="StarTAC ST7762"/>
    <n v="0.56999999999999995"/>
    <s v="United States"/>
    <s v="Central"/>
    <x v="10"/>
    <s v="Aurora"/>
    <n v="60505"/>
    <x v="97"/>
    <d v="2015-04-10T00:00:00"/>
    <x v="1085"/>
    <n v="22"/>
    <n v="2356.0100000000002"/>
    <n v="89093"/>
    <n v="125.99"/>
    <x v="1"/>
  </r>
  <r>
    <n v="1634"/>
    <s v="Katherine W Epstein"/>
    <x v="3"/>
    <n v="0.08"/>
    <n v="100.97"/>
    <n v="14"/>
    <x v="0"/>
    <x v="2"/>
    <x v="1"/>
    <x v="3"/>
    <s v="Jumbo Drum"/>
    <s v="Hewlett-Packard Deskjet 3820 Color Inkjet Printer"/>
    <n v="0.37"/>
    <s v="United States"/>
    <s v="South"/>
    <x v="0"/>
    <s v="Jackson"/>
    <n v="39212"/>
    <x v="97"/>
    <d v="2015-04-10T00:00:00"/>
    <x v="1086"/>
    <n v="15"/>
    <n v="1483.16"/>
    <n v="90532"/>
    <n v="100.89"/>
    <x v="0"/>
  </r>
  <r>
    <n v="2334"/>
    <s v="Stephanie Hawkins"/>
    <x v="3"/>
    <n v="0.05"/>
    <n v="14.81"/>
    <n v="13.32"/>
    <x v="1"/>
    <x v="0"/>
    <x v="2"/>
    <x v="8"/>
    <s v="Small Box"/>
    <s v="Holmes Replacement Filter for HEPA Air Cleaner, Large Room"/>
    <n v="0.43"/>
    <s v="United States"/>
    <s v="Central"/>
    <x v="30"/>
    <s v="Greenfield"/>
    <n v="53220"/>
    <x v="97"/>
    <d v="2015-04-11T00:00:00"/>
    <x v="1087"/>
    <n v="8"/>
    <n v="115.99"/>
    <n v="89609"/>
    <n v="14.76"/>
    <x v="1"/>
  </r>
  <r>
    <n v="2334"/>
    <s v="Stephanie Hawkins"/>
    <x v="3"/>
    <n v="0.08"/>
    <n v="2.78"/>
    <n v="1.25"/>
    <x v="1"/>
    <x v="0"/>
    <x v="2"/>
    <x v="2"/>
    <s v="Wrap Bag"/>
    <s v="Newell 318"/>
    <n v="0.59"/>
    <s v="United States"/>
    <s v="Central"/>
    <x v="30"/>
    <s v="Greenfield"/>
    <n v="53220"/>
    <x v="97"/>
    <d v="2015-04-10T00:00:00"/>
    <x v="1088"/>
    <n v="7"/>
    <n v="19.46"/>
    <n v="89609"/>
    <n v="2.6999999999999997"/>
    <x v="1"/>
  </r>
  <r>
    <n v="2847"/>
    <s v="Vanessa Day"/>
    <x v="3"/>
    <n v="0.04"/>
    <n v="90.48"/>
    <n v="19.989999999999998"/>
    <x v="1"/>
    <x v="3"/>
    <x v="2"/>
    <x v="15"/>
    <s v="Small Box"/>
    <s v="Tyvek® Side-Opening Peel &amp; Seel® Expanding Envelopes"/>
    <n v="0.4"/>
    <s v="United States"/>
    <s v="South"/>
    <x v="34"/>
    <s v="Collierville"/>
    <n v="38017"/>
    <x v="97"/>
    <d v="2015-04-11T00:00:00"/>
    <x v="1089"/>
    <n v="3"/>
    <n v="268.64"/>
    <n v="85928"/>
    <n v="90.44"/>
    <x v="0"/>
  </r>
  <r>
    <n v="2847"/>
    <s v="Vanessa Day"/>
    <x v="3"/>
    <n v="0.02"/>
    <n v="9.77"/>
    <n v="6.02"/>
    <x v="1"/>
    <x v="3"/>
    <x v="0"/>
    <x v="11"/>
    <s v="Medium Box"/>
    <s v="DAX Solid Wood Frames"/>
    <n v="0.48"/>
    <s v="United States"/>
    <s v="South"/>
    <x v="34"/>
    <s v="Collierville"/>
    <n v="38017"/>
    <x v="97"/>
    <d v="2015-04-10T00:00:00"/>
    <x v="1090"/>
    <n v="9"/>
    <n v="87.68"/>
    <n v="85928"/>
    <n v="9.75"/>
    <x v="0"/>
  </r>
  <r>
    <n v="2847"/>
    <s v="Vanessa Day"/>
    <x v="3"/>
    <n v="0.09"/>
    <n v="34.99"/>
    <n v="7.73"/>
    <x v="1"/>
    <x v="3"/>
    <x v="2"/>
    <x v="2"/>
    <s v="Small Box"/>
    <s v="Hunt Boston® Vacuum Mount KS Pencil Sharpener"/>
    <n v="0.59"/>
    <s v="United States"/>
    <s v="South"/>
    <x v="34"/>
    <s v="Collierville"/>
    <n v="38017"/>
    <x v="97"/>
    <d v="2015-04-11T00:00:00"/>
    <x v="1091"/>
    <n v="1"/>
    <n v="37.619999999999997"/>
    <n v="85928"/>
    <n v="34.9"/>
    <x v="0"/>
  </r>
  <r>
    <n v="1602"/>
    <s v="Frank Hess"/>
    <x v="0"/>
    <n v="0.1"/>
    <n v="9.11"/>
    <n v="2.15"/>
    <x v="1"/>
    <x v="2"/>
    <x v="2"/>
    <x v="7"/>
    <s v="Wrap Bag"/>
    <s v="Black Print Carbonless Snap-Off® Rapid Letter, 8 1/2&quot; x 7&quot;"/>
    <n v="0.4"/>
    <s v="United States"/>
    <s v="East"/>
    <x v="36"/>
    <s v="Waldorf"/>
    <n v="20601"/>
    <x v="98"/>
    <d v="2015-04-12T00:00:00"/>
    <x v="1092"/>
    <n v="2"/>
    <n v="17.420000000000002"/>
    <n v="89680"/>
    <n v="9.01"/>
    <x v="3"/>
  </r>
  <r>
    <n v="451"/>
    <s v="Joyce Murray"/>
    <x v="1"/>
    <n v="0.03"/>
    <n v="15.99"/>
    <n v="11.28"/>
    <x v="1"/>
    <x v="2"/>
    <x v="1"/>
    <x v="3"/>
    <s v="Medium Box"/>
    <s v="210 Trimline Phone, White"/>
    <n v="0.38"/>
    <s v="United States"/>
    <s v="West"/>
    <x v="8"/>
    <s v="Los Altos"/>
    <n v="94024"/>
    <x v="98"/>
    <d v="2015-04-11T00:00:00"/>
    <x v="1093"/>
    <n v="2"/>
    <n v="35.479999999999997"/>
    <n v="86010"/>
    <n v="15.96"/>
    <x v="2"/>
  </r>
  <r>
    <n v="3191"/>
    <s v="Jenny Hawkins"/>
    <x v="1"/>
    <n v="0.09"/>
    <n v="35.94"/>
    <n v="6.66"/>
    <x v="1"/>
    <x v="3"/>
    <x v="2"/>
    <x v="15"/>
    <s v="Small Box"/>
    <s v="Tyvek ® Top-Opening Peel &amp; Seel ® Envelopes, Gray"/>
    <n v="0.4"/>
    <s v="United States"/>
    <s v="Central"/>
    <x v="30"/>
    <s v="Stevens Point"/>
    <n v="54481"/>
    <x v="98"/>
    <d v="2015-04-12T00:00:00"/>
    <x v="1094"/>
    <n v="9"/>
    <n v="312.22000000000003"/>
    <n v="86448"/>
    <n v="35.849999999999994"/>
    <x v="1"/>
  </r>
  <r>
    <n v="2684"/>
    <s v="Edna Michael"/>
    <x v="2"/>
    <n v="7.0000000000000007E-2"/>
    <n v="4.97"/>
    <n v="5.71"/>
    <x v="1"/>
    <x v="0"/>
    <x v="0"/>
    <x v="11"/>
    <s v="Medium Box"/>
    <s v="DAX Value U-Channel Document Frames, Easel Back"/>
    <n v="0.54"/>
    <s v="United States"/>
    <s v="South"/>
    <x v="12"/>
    <s v="Port Charlotte"/>
    <n v="33952"/>
    <x v="98"/>
    <d v="2015-04-15T00:00:00"/>
    <x v="1095"/>
    <n v="5"/>
    <n v="26.66"/>
    <n v="89148"/>
    <n v="4.8999999999999995"/>
    <x v="0"/>
  </r>
  <r>
    <n v="2684"/>
    <s v="Edna Michael"/>
    <x v="2"/>
    <n v="0.09"/>
    <n v="2.62"/>
    <n v="0.8"/>
    <x v="1"/>
    <x v="0"/>
    <x v="2"/>
    <x v="14"/>
    <s v="Wrap Bag"/>
    <s v="Staples Metal Binder Clips"/>
    <n v="0.39"/>
    <s v="United States"/>
    <s v="South"/>
    <x v="12"/>
    <s v="Port Charlotte"/>
    <n v="33952"/>
    <x v="98"/>
    <d v="2015-04-12T00:00:00"/>
    <x v="1096"/>
    <n v="12"/>
    <n v="29.55"/>
    <n v="89148"/>
    <n v="2.5300000000000002"/>
    <x v="0"/>
  </r>
  <r>
    <n v="2684"/>
    <s v="Edna Michael"/>
    <x v="2"/>
    <n v="0.03"/>
    <n v="65.989999999999995"/>
    <n v="8.8000000000000007"/>
    <x v="1"/>
    <x v="0"/>
    <x v="1"/>
    <x v="12"/>
    <s v="Small Box"/>
    <s v="6120"/>
    <n v="0.57999999999999996"/>
    <s v="United States"/>
    <s v="South"/>
    <x v="12"/>
    <s v="Port Charlotte"/>
    <n v="33952"/>
    <x v="98"/>
    <d v="2015-04-10T00:00:00"/>
    <x v="1097"/>
    <n v="21"/>
    <n v="1237.4000000000001"/>
    <n v="89148"/>
    <n v="65.959999999999994"/>
    <x v="0"/>
  </r>
  <r>
    <n v="1103"/>
    <s v="Sidney Bowling"/>
    <x v="3"/>
    <n v="0.05"/>
    <n v="328.14"/>
    <n v="91.05"/>
    <x v="0"/>
    <x v="2"/>
    <x v="2"/>
    <x v="8"/>
    <s v="Jumbo Drum"/>
    <s v="Sanyo Counter Height Refrigerator with Crisper, 3.6 Cubic Foot, Stainless Steel/Black"/>
    <n v="0.56999999999999995"/>
    <s v="United States"/>
    <s v="Central"/>
    <x v="13"/>
    <s v="Omaha"/>
    <n v="68046"/>
    <x v="98"/>
    <d v="2015-04-11T00:00:00"/>
    <x v="1098"/>
    <n v="7"/>
    <n v="2291.39"/>
    <n v="90977"/>
    <n v="328.09"/>
    <x v="1"/>
  </r>
  <r>
    <n v="1104"/>
    <s v="Timothy Ross"/>
    <x v="3"/>
    <n v="0.05"/>
    <n v="328.14"/>
    <n v="91.05"/>
    <x v="0"/>
    <x v="2"/>
    <x v="2"/>
    <x v="8"/>
    <s v="Jumbo Drum"/>
    <s v="Sanyo Counter Height Refrigerator with Crisper, 3.6 Cubic Foot, Stainless Steel/Black"/>
    <n v="0.56999999999999995"/>
    <s v="United States"/>
    <s v="East"/>
    <x v="11"/>
    <s v="New York City"/>
    <n v="10282"/>
    <x v="98"/>
    <d v="2015-04-11T00:00:00"/>
    <x v="1098"/>
    <n v="29"/>
    <n v="9492.92"/>
    <n v="27456"/>
    <n v="328.09"/>
    <x v="3"/>
  </r>
  <r>
    <n v="1185"/>
    <s v="Lee Xu"/>
    <x v="3"/>
    <n v="0.08"/>
    <n v="11.7"/>
    <n v="6.96"/>
    <x v="1"/>
    <x v="1"/>
    <x v="2"/>
    <x v="8"/>
    <s v="Medium Box"/>
    <s v="Harmony HEPA Quiet Air Purifiers"/>
    <n v="0.5"/>
    <s v="United States"/>
    <s v="South"/>
    <x v="16"/>
    <s v="Madison"/>
    <n v="35756"/>
    <x v="98"/>
    <d v="2015-04-13T00:00:00"/>
    <x v="1099"/>
    <n v="8"/>
    <n v="87.8"/>
    <n v="85940"/>
    <n v="11.62"/>
    <x v="0"/>
  </r>
  <r>
    <n v="2430"/>
    <s v="Kimberly Reilly"/>
    <x v="3"/>
    <n v="0.04"/>
    <n v="7.08"/>
    <n v="2.35"/>
    <x v="1"/>
    <x v="2"/>
    <x v="2"/>
    <x v="2"/>
    <s v="Wrap Bag"/>
    <s v="SANFORD Major Accent™ Highlighters"/>
    <n v="0.47"/>
    <s v="United States"/>
    <s v="Central"/>
    <x v="18"/>
    <s v="Killeen"/>
    <n v="76541"/>
    <x v="98"/>
    <d v="2015-04-11T00:00:00"/>
    <x v="1100"/>
    <n v="7"/>
    <n v="49.1"/>
    <n v="91109"/>
    <n v="7.04"/>
    <x v="1"/>
  </r>
  <r>
    <n v="2999"/>
    <s v="Kim McCarthy"/>
    <x v="3"/>
    <n v="0.03"/>
    <n v="10.98"/>
    <n v="3.37"/>
    <x v="1"/>
    <x v="1"/>
    <x v="2"/>
    <x v="16"/>
    <s v="Small Pack"/>
    <s v="Fiskars® Softgrip Scissors"/>
    <n v="0.56999999999999995"/>
    <s v="United States"/>
    <s v="Central"/>
    <x v="25"/>
    <s v="Oak Park"/>
    <n v="48237"/>
    <x v="98"/>
    <d v="2015-04-11T00:00:00"/>
    <x v="1101"/>
    <n v="5"/>
    <n v="56.19"/>
    <n v="87041"/>
    <n v="10.950000000000001"/>
    <x v="1"/>
  </r>
  <r>
    <n v="2363"/>
    <s v="Jacob Murray"/>
    <x v="1"/>
    <n v="0"/>
    <n v="5.77"/>
    <n v="5.92"/>
    <x v="1"/>
    <x v="2"/>
    <x v="0"/>
    <x v="11"/>
    <s v="Medium Box"/>
    <s v="DAX Cubicle Frames - 8x10"/>
    <n v="0.55000000000000004"/>
    <s v="United States"/>
    <s v="East"/>
    <x v="27"/>
    <s v="Medina"/>
    <n v="44256"/>
    <x v="99"/>
    <d v="2015-04-13T00:00:00"/>
    <x v="1102"/>
    <n v="11"/>
    <n v="69.89"/>
    <n v="90040"/>
    <n v="5.77"/>
    <x v="3"/>
  </r>
  <r>
    <n v="2862"/>
    <s v="Carrie High"/>
    <x v="1"/>
    <n v="0"/>
    <n v="12.22"/>
    <n v="2.85"/>
    <x v="1"/>
    <x v="3"/>
    <x v="0"/>
    <x v="11"/>
    <s v="Small Pack"/>
    <s v="Aluminum Document Frame"/>
    <n v="0.55000000000000004"/>
    <s v="United States"/>
    <s v="Central"/>
    <x v="13"/>
    <s v="La Vista"/>
    <n v="68128"/>
    <x v="99"/>
    <d v="2015-04-12T00:00:00"/>
    <x v="1103"/>
    <n v="9"/>
    <n v="110.71"/>
    <n v="88278"/>
    <n v="12.22"/>
    <x v="1"/>
  </r>
  <r>
    <n v="369"/>
    <s v="Troy Moon"/>
    <x v="2"/>
    <n v="0.09"/>
    <n v="19.23"/>
    <n v="6.15"/>
    <x v="2"/>
    <x v="3"/>
    <x v="0"/>
    <x v="11"/>
    <s v="Small Pack"/>
    <s v="Executive Impressions 13&quot; Clairmont Wall Clock"/>
    <n v="0.44"/>
    <s v="United States"/>
    <s v="West"/>
    <x v="8"/>
    <s v="Oakland"/>
    <n v="94601"/>
    <x v="99"/>
    <d v="2015-04-13T00:00:00"/>
    <x v="1104"/>
    <n v="21"/>
    <n v="394.1"/>
    <n v="90292"/>
    <n v="19.14"/>
    <x v="2"/>
  </r>
  <r>
    <n v="1712"/>
    <s v="Regina Langley"/>
    <x v="2"/>
    <n v="0.03"/>
    <n v="11.66"/>
    <n v="7.95"/>
    <x v="1"/>
    <x v="3"/>
    <x v="2"/>
    <x v="2"/>
    <s v="Small Pack"/>
    <s v="Hunt BOSTON® Vista® Battery-Operated Pencil Sharpener, Black"/>
    <n v="0.57999999999999996"/>
    <s v="United States"/>
    <s v="South"/>
    <x v="5"/>
    <s v="Martinez"/>
    <n v="30907"/>
    <x v="99"/>
    <d v="2015-04-20T00:00:00"/>
    <x v="1105"/>
    <n v="22"/>
    <n v="267.32"/>
    <n v="87749"/>
    <n v="11.63"/>
    <x v="0"/>
  </r>
  <r>
    <n v="721"/>
    <s v="Melvin Duke"/>
    <x v="4"/>
    <n v="0.01"/>
    <n v="7.28"/>
    <n v="11.15"/>
    <x v="1"/>
    <x v="3"/>
    <x v="2"/>
    <x v="7"/>
    <s v="Small Box"/>
    <s v="Array® Parchment Paper, Assorted Colors"/>
    <n v="0.37"/>
    <s v="United States"/>
    <s v="Central"/>
    <x v="2"/>
    <s v="Frankfort"/>
    <n v="46041"/>
    <x v="99"/>
    <d v="2015-04-13T00:00:00"/>
    <x v="1106"/>
    <n v="1"/>
    <n v="11.21"/>
    <n v="91054"/>
    <n v="7.2700000000000005"/>
    <x v="1"/>
  </r>
  <r>
    <n v="445"/>
    <s v="Judy Barrett"/>
    <x v="3"/>
    <n v="0.03"/>
    <n v="48.04"/>
    <n v="19.989999999999998"/>
    <x v="1"/>
    <x v="0"/>
    <x v="2"/>
    <x v="7"/>
    <s v="Small Box"/>
    <s v="14-7/8 x 11 Blue Bar Computer Printout Paper"/>
    <n v="0.37"/>
    <s v="United States"/>
    <s v="Central"/>
    <x v="13"/>
    <s v="Norfolk"/>
    <n v="68701"/>
    <x v="99"/>
    <d v="2015-04-13T00:00:00"/>
    <x v="1107"/>
    <n v="2"/>
    <n v="101.71"/>
    <n v="88083"/>
    <n v="48.01"/>
    <x v="1"/>
  </r>
  <r>
    <n v="918"/>
    <s v="Kerry Jernigan"/>
    <x v="1"/>
    <n v="0.05"/>
    <n v="35.51"/>
    <n v="6.31"/>
    <x v="1"/>
    <x v="1"/>
    <x v="2"/>
    <x v="6"/>
    <s v="Small Box"/>
    <s v="Steel Personal Filing/Posting Tote"/>
    <n v="0.57999999999999996"/>
    <s v="United States"/>
    <s v="West"/>
    <x v="8"/>
    <s v="Rancho Cucamonga"/>
    <n v="91730"/>
    <x v="100"/>
    <d v="2015-04-14T00:00:00"/>
    <x v="235"/>
    <n v="2"/>
    <n v="73.099999999999994"/>
    <n v="90492"/>
    <n v="35.46"/>
    <x v="2"/>
  </r>
  <r>
    <n v="919"/>
    <s v="Tracy Livingston"/>
    <x v="1"/>
    <n v="0.1"/>
    <n v="8.34"/>
    <n v="2.64"/>
    <x v="1"/>
    <x v="1"/>
    <x v="2"/>
    <x v="16"/>
    <s v="Small Pack"/>
    <s v="Acme® Elite Stainless Steel Scissors"/>
    <n v="0.59"/>
    <s v="United States"/>
    <s v="West"/>
    <x v="8"/>
    <s v="Redding"/>
    <n v="96003"/>
    <x v="100"/>
    <d v="2015-04-12T00:00:00"/>
    <x v="1108"/>
    <n v="6"/>
    <n v="47.95"/>
    <n v="90492"/>
    <n v="8.24"/>
    <x v="2"/>
  </r>
  <r>
    <n v="920"/>
    <s v="Jessie Kelly"/>
    <x v="1"/>
    <n v="0.03"/>
    <n v="8.0399999999999991"/>
    <n v="8.94"/>
    <x v="1"/>
    <x v="1"/>
    <x v="2"/>
    <x v="5"/>
    <s v="Small Box"/>
    <s v="Fellowes Twister Kit, Gray/Clear, 3/pkg"/>
    <n v="0.4"/>
    <s v="United States"/>
    <s v="West"/>
    <x v="8"/>
    <s v="Redlands"/>
    <n v="92374"/>
    <x v="100"/>
    <d v="2015-04-14T00:00:00"/>
    <x v="1109"/>
    <n v="9"/>
    <n v="76.77"/>
    <n v="90492"/>
    <n v="8.01"/>
    <x v="2"/>
  </r>
  <r>
    <n v="754"/>
    <s v="Helen Lyons"/>
    <x v="2"/>
    <n v="0.06"/>
    <n v="119.99"/>
    <n v="14"/>
    <x v="0"/>
    <x v="1"/>
    <x v="1"/>
    <x v="3"/>
    <s v="Jumbo Drum"/>
    <s v="Epson C82 Color Inkjet Printer"/>
    <n v="0.36"/>
    <s v="United States"/>
    <s v="West"/>
    <x v="41"/>
    <s v="Prescott Valley"/>
    <n v="86314"/>
    <x v="100"/>
    <d v="2015-04-19T00:00:00"/>
    <x v="1110"/>
    <n v="2"/>
    <n v="243.86"/>
    <n v="90439"/>
    <n v="119.92999999999999"/>
    <x v="2"/>
  </r>
  <r>
    <n v="3221"/>
    <s v="Sean Pugh"/>
    <x v="3"/>
    <n v="0.03"/>
    <n v="6.68"/>
    <n v="1.5"/>
    <x v="1"/>
    <x v="3"/>
    <x v="2"/>
    <x v="2"/>
    <s v="Wrap Bag"/>
    <s v="Sanford Liquid Accent Highlighters"/>
    <n v="0.48"/>
    <s v="United States"/>
    <s v="South"/>
    <x v="12"/>
    <s v="Sunrise"/>
    <n v="33322"/>
    <x v="100"/>
    <d v="2015-04-13T00:00:00"/>
    <x v="1111"/>
    <n v="7"/>
    <n v="48.32"/>
    <n v="90815"/>
    <n v="6.6499999999999995"/>
    <x v="0"/>
  </r>
  <r>
    <n v="171"/>
    <s v="Christina Matthews"/>
    <x v="0"/>
    <n v="0.05"/>
    <n v="1.88"/>
    <n v="1.49"/>
    <x v="1"/>
    <x v="3"/>
    <x v="2"/>
    <x v="5"/>
    <s v="Small Box"/>
    <s v="Staples® General Use 3-Ring Binders"/>
    <n v="0.37"/>
    <s v="United States"/>
    <s v="East"/>
    <x v="33"/>
    <s v="Fort Lee"/>
    <n v="7024"/>
    <x v="101"/>
    <d v="2015-04-15T00:00:00"/>
    <x v="1112"/>
    <n v="1"/>
    <n v="3.42"/>
    <n v="87464"/>
    <n v="1.8299999999999998"/>
    <x v="3"/>
  </r>
  <r>
    <n v="1561"/>
    <s v="Edwin Coley"/>
    <x v="0"/>
    <n v="0.05"/>
    <n v="12.2"/>
    <n v="6.02"/>
    <x v="1"/>
    <x v="3"/>
    <x v="0"/>
    <x v="11"/>
    <s v="Small Pack"/>
    <s v="Advantus Panel Wall Certificate Holder - 8.5x11"/>
    <n v="0.43"/>
    <s v="United States"/>
    <s v="Central"/>
    <x v="18"/>
    <s v="Mansfield"/>
    <n v="76063"/>
    <x v="101"/>
    <d v="2015-04-14T00:00:00"/>
    <x v="1113"/>
    <n v="5"/>
    <n v="63.93"/>
    <n v="88094"/>
    <n v="12.149999999999999"/>
    <x v="1"/>
  </r>
  <r>
    <n v="2738"/>
    <s v="Sherri Kramer"/>
    <x v="0"/>
    <n v="0.02"/>
    <n v="33.979999999999997"/>
    <n v="1.99"/>
    <x v="1"/>
    <x v="0"/>
    <x v="1"/>
    <x v="1"/>
    <s v="Small Pack"/>
    <s v="Imation Neon 80 Minute CD-R Spindle, 50/Pack"/>
    <n v="0.45"/>
    <s v="United States"/>
    <s v="East"/>
    <x v="42"/>
    <s v="South Burlington"/>
    <n v="5403"/>
    <x v="101"/>
    <d v="2015-04-15T00:00:00"/>
    <x v="1114"/>
    <n v="7"/>
    <n v="237.77"/>
    <n v="89017"/>
    <n v="33.959999999999994"/>
    <x v="3"/>
  </r>
  <r>
    <n v="3169"/>
    <s v="Janice Boswell"/>
    <x v="0"/>
    <n v="0.08"/>
    <n v="7.28"/>
    <n v="11.15"/>
    <x v="2"/>
    <x v="0"/>
    <x v="2"/>
    <x v="7"/>
    <s v="Small Box"/>
    <s v="Array® Parchment Paper, Assorted Colors"/>
    <n v="0.37"/>
    <s v="United States"/>
    <s v="South"/>
    <x v="12"/>
    <s v="Port Orange"/>
    <n v="32127"/>
    <x v="101"/>
    <d v="2015-04-14T00:00:00"/>
    <x v="1115"/>
    <n v="1"/>
    <n v="14.66"/>
    <n v="86490"/>
    <n v="7.2"/>
    <x v="0"/>
  </r>
  <r>
    <n v="2973"/>
    <s v="Sally Liu"/>
    <x v="1"/>
    <n v="0.01"/>
    <n v="30.97"/>
    <n v="4"/>
    <x v="1"/>
    <x v="2"/>
    <x v="1"/>
    <x v="1"/>
    <s v="Small Box"/>
    <s v="Microsoft Multimedia Keyboard"/>
    <n v="0.74"/>
    <s v="United States"/>
    <s v="Central"/>
    <x v="30"/>
    <s v="New Berlin"/>
    <n v="53151"/>
    <x v="101"/>
    <d v="2015-04-15T00:00:00"/>
    <x v="1116"/>
    <n v="17"/>
    <n v="523.05999999999995"/>
    <n v="87186"/>
    <n v="30.959999999999997"/>
    <x v="1"/>
  </r>
  <r>
    <n v="2973"/>
    <s v="Sally Liu"/>
    <x v="1"/>
    <n v="0.08"/>
    <n v="125.99"/>
    <n v="7.69"/>
    <x v="1"/>
    <x v="2"/>
    <x v="1"/>
    <x v="12"/>
    <s v="Small Box"/>
    <s v="Timeport L7089"/>
    <n v="0.57999999999999996"/>
    <s v="United States"/>
    <s v="Central"/>
    <x v="30"/>
    <s v="New Berlin"/>
    <n v="53151"/>
    <x v="101"/>
    <d v="2015-04-15T00:00:00"/>
    <x v="1117"/>
    <n v="23"/>
    <n v="2424.6799999999998"/>
    <n v="87186"/>
    <n v="125.91"/>
    <x v="1"/>
  </r>
  <r>
    <n v="2250"/>
    <s v="Alvin Hoover"/>
    <x v="2"/>
    <n v="0"/>
    <n v="2.08"/>
    <n v="5.33"/>
    <x v="1"/>
    <x v="2"/>
    <x v="0"/>
    <x v="11"/>
    <s v="Small Box"/>
    <s v="Eldon® Wave Desk Accessories"/>
    <n v="0.43"/>
    <s v="United States"/>
    <s v="East"/>
    <x v="28"/>
    <s v="State College"/>
    <n v="16801"/>
    <x v="101"/>
    <d v="2015-04-20T00:00:00"/>
    <x v="1118"/>
    <n v="22"/>
    <n v="51.41"/>
    <n v="86699"/>
    <n v="2.08"/>
    <x v="3"/>
  </r>
  <r>
    <n v="940"/>
    <s v="Albert Maxwell"/>
    <x v="2"/>
    <n v="0.09"/>
    <n v="100.98"/>
    <n v="35.840000000000003"/>
    <x v="0"/>
    <x v="2"/>
    <x v="0"/>
    <x v="10"/>
    <s v="Jumbo Box"/>
    <s v="Bush Westfield Collection Bookcases, Fully Assembled"/>
    <n v="0.62"/>
    <s v="United States"/>
    <s v="East"/>
    <x v="22"/>
    <s v="New Milford"/>
    <n v="6776"/>
    <x v="102"/>
    <d v="2015-04-19T00:00:00"/>
    <x v="1119"/>
    <n v="4"/>
    <n v="396.19"/>
    <n v="90844"/>
    <n v="100.89"/>
    <x v="3"/>
  </r>
  <r>
    <n v="329"/>
    <s v="Faye Dyer"/>
    <x v="4"/>
    <n v="0.06"/>
    <n v="296.18"/>
    <n v="54.12"/>
    <x v="0"/>
    <x v="2"/>
    <x v="0"/>
    <x v="0"/>
    <s v="Jumbo Box"/>
    <s v="Hon 94000 Series Round Tables"/>
    <n v="0.76"/>
    <s v="United States"/>
    <s v="East"/>
    <x v="29"/>
    <s v="Sanford"/>
    <n v="4073"/>
    <x v="102"/>
    <d v="2015-04-15T00:00:00"/>
    <x v="785"/>
    <n v="5"/>
    <n v="1170.21"/>
    <n v="89726"/>
    <n v="296.12"/>
    <x v="3"/>
  </r>
  <r>
    <n v="331"/>
    <s v="Bradley Pollock"/>
    <x v="4"/>
    <n v="0.01"/>
    <n v="29.1"/>
    <n v="4"/>
    <x v="2"/>
    <x v="2"/>
    <x v="1"/>
    <x v="1"/>
    <s v="Small Box"/>
    <s v="Acco Keyboard-In-A-Box®"/>
    <n v="0.78"/>
    <s v="United States"/>
    <s v="East"/>
    <x v="47"/>
    <s v="Goffstown"/>
    <n v="3045"/>
    <x v="102"/>
    <d v="2015-04-16T00:00:00"/>
    <x v="1120"/>
    <n v="8"/>
    <n v="243.32"/>
    <n v="89726"/>
    <n v="29.09"/>
    <x v="3"/>
  </r>
  <r>
    <n v="1559"/>
    <s v="Zachary Maynard"/>
    <x v="0"/>
    <n v="0.1"/>
    <n v="226.67"/>
    <n v="28.16"/>
    <x v="0"/>
    <x v="1"/>
    <x v="0"/>
    <x v="9"/>
    <s v="Jumbo Drum"/>
    <s v="Hon GuestStacker Chair"/>
    <n v="0.59"/>
    <s v="United States"/>
    <s v="South"/>
    <x v="21"/>
    <s v="Blacksburg"/>
    <n v="24060"/>
    <x v="103"/>
    <d v="2015-04-17T00:00:00"/>
    <x v="1121"/>
    <n v="5"/>
    <n v="1088.26"/>
    <n v="87424"/>
    <n v="226.57"/>
    <x v="0"/>
  </r>
  <r>
    <n v="1632"/>
    <s v="Lori Wolfe"/>
    <x v="1"/>
    <n v="0.02"/>
    <n v="25.99"/>
    <n v="5.37"/>
    <x v="1"/>
    <x v="2"/>
    <x v="2"/>
    <x v="2"/>
    <s v="Small Box"/>
    <s v="BOSTON® Ranger® #55 Pencil Sharpener, Black"/>
    <n v="0.56000000000000005"/>
    <s v="United States"/>
    <s v="South"/>
    <x v="0"/>
    <s v="Hattiesburg"/>
    <n v="39401"/>
    <x v="103"/>
    <d v="2015-04-17T00:00:00"/>
    <x v="1122"/>
    <n v="9"/>
    <n v="243.24"/>
    <n v="90533"/>
    <n v="25.97"/>
    <x v="0"/>
  </r>
  <r>
    <n v="553"/>
    <s v="Kristine Connolly"/>
    <x v="2"/>
    <n v="0.01"/>
    <n v="4.9800000000000004"/>
    <n v="7.44"/>
    <x v="1"/>
    <x v="3"/>
    <x v="2"/>
    <x v="7"/>
    <s v="Small Box"/>
    <s v="Xerox 1922"/>
    <n v="0.36"/>
    <s v="United States"/>
    <s v="West"/>
    <x v="8"/>
    <s v="Los Angeles"/>
    <n v="90008"/>
    <x v="103"/>
    <d v="2015-04-24T00:00:00"/>
    <x v="1123"/>
    <n v="63"/>
    <n v="330.21"/>
    <n v="8165"/>
    <n v="4.9700000000000006"/>
    <x v="2"/>
  </r>
  <r>
    <n v="555"/>
    <s v="Walter Young"/>
    <x v="2"/>
    <n v="0.01"/>
    <n v="4.9800000000000004"/>
    <n v="7.44"/>
    <x v="1"/>
    <x v="3"/>
    <x v="2"/>
    <x v="7"/>
    <s v="Small Box"/>
    <s v="Xerox 1922"/>
    <n v="0.36"/>
    <s v="United States"/>
    <s v="West"/>
    <x v="15"/>
    <s v="Pleasant Grove"/>
    <n v="84062"/>
    <x v="103"/>
    <d v="2015-04-24T00:00:00"/>
    <x v="1124"/>
    <n v="16"/>
    <n v="83.86"/>
    <n v="86191"/>
    <n v="4.9700000000000006"/>
    <x v="2"/>
  </r>
  <r>
    <n v="2952"/>
    <s v="Thelma Murray"/>
    <x v="4"/>
    <n v="0.08"/>
    <n v="5.74"/>
    <n v="5.01"/>
    <x v="2"/>
    <x v="3"/>
    <x v="2"/>
    <x v="5"/>
    <s v="Small Box"/>
    <s v="Binder Posts"/>
    <n v="0.39"/>
    <s v="United States"/>
    <s v="East"/>
    <x v="27"/>
    <s v="Grove City"/>
    <n v="43123"/>
    <x v="103"/>
    <d v="2015-04-17T00:00:00"/>
    <x v="1125"/>
    <n v="12"/>
    <n v="70.03"/>
    <n v="91398"/>
    <n v="5.66"/>
    <x v="3"/>
  </r>
  <r>
    <n v="568"/>
    <s v="Peter McConnell"/>
    <x v="3"/>
    <n v="0.09"/>
    <n v="70.97"/>
    <n v="3.5"/>
    <x v="1"/>
    <x v="1"/>
    <x v="2"/>
    <x v="8"/>
    <s v="Small Box"/>
    <s v="Tripp Lite Isotel 8 Ultra 8 Outlet Metal Surge"/>
    <n v="0.59"/>
    <s v="United States"/>
    <s v="South"/>
    <x v="0"/>
    <s v="Columbus"/>
    <n v="39701"/>
    <x v="103"/>
    <d v="2015-04-15T00:00:00"/>
    <x v="1126"/>
    <n v="12"/>
    <n v="805.99"/>
    <n v="88880"/>
    <n v="70.88"/>
    <x v="0"/>
  </r>
  <r>
    <n v="1607"/>
    <s v="Kathleen Huang Hall"/>
    <x v="3"/>
    <n v="0.01"/>
    <n v="15.16"/>
    <n v="15.09"/>
    <x v="1"/>
    <x v="2"/>
    <x v="2"/>
    <x v="5"/>
    <s v="Small Box"/>
    <s v="GBC Clear Cover, 8-1/2 x 11, unpunched, 25 covers per pack"/>
    <n v="0.39"/>
    <s v="United States"/>
    <s v="East"/>
    <x v="11"/>
    <s v="Freeport"/>
    <n v="11520"/>
    <x v="103"/>
    <d v="2015-04-15T00:00:00"/>
    <x v="1127"/>
    <n v="7"/>
    <n v="110.93"/>
    <n v="87994"/>
    <n v="15.15"/>
    <x v="3"/>
  </r>
  <r>
    <n v="1818"/>
    <s v="Ian Hall"/>
    <x v="3"/>
    <n v="0.06"/>
    <n v="17.98"/>
    <n v="8.51"/>
    <x v="1"/>
    <x v="1"/>
    <x v="1"/>
    <x v="3"/>
    <s v="Medium Box"/>
    <s v="Canon P1-DHIII Palm Printing Calculator"/>
    <n v="0.4"/>
    <s v="United States"/>
    <s v="Central"/>
    <x v="25"/>
    <s v="Dearborn"/>
    <n v="48126"/>
    <x v="103"/>
    <d v="2015-04-17T00:00:00"/>
    <x v="1128"/>
    <n v="3"/>
    <n v="56.38"/>
    <n v="85991"/>
    <n v="17.920000000000002"/>
    <x v="1"/>
  </r>
  <r>
    <n v="1818"/>
    <s v="Ian Hall"/>
    <x v="3"/>
    <n v="0.1"/>
    <n v="9.99"/>
    <n v="4.78"/>
    <x v="2"/>
    <x v="1"/>
    <x v="2"/>
    <x v="7"/>
    <s v="Small Box"/>
    <s v="Xerox 1896"/>
    <n v="0.4"/>
    <s v="United States"/>
    <s v="Central"/>
    <x v="25"/>
    <s v="Dearborn"/>
    <n v="48126"/>
    <x v="103"/>
    <d v="2015-04-18T00:00:00"/>
    <x v="1129"/>
    <n v="12"/>
    <n v="119.13"/>
    <n v="85991"/>
    <n v="9.89"/>
    <x v="1"/>
  </r>
  <r>
    <n v="1821"/>
    <s v="Vanessa Boyer"/>
    <x v="3"/>
    <n v="7.0000000000000007E-2"/>
    <n v="18.649999999999999"/>
    <n v="3.77"/>
    <x v="1"/>
    <x v="1"/>
    <x v="0"/>
    <x v="11"/>
    <s v="Small Pack"/>
    <s v="3M Polarizing Light Filter Sleeves"/>
    <n v="0.39"/>
    <s v="United States"/>
    <s v="East"/>
    <x v="11"/>
    <s v="New York City"/>
    <n v="10177"/>
    <x v="103"/>
    <d v="2015-04-16T00:00:00"/>
    <x v="1130"/>
    <n v="34"/>
    <n v="643.64"/>
    <n v="47108"/>
    <n v="18.579999999999998"/>
    <x v="3"/>
  </r>
  <r>
    <n v="1821"/>
    <s v="Vanessa Boyer"/>
    <x v="3"/>
    <n v="0.06"/>
    <n v="17.98"/>
    <n v="8.51"/>
    <x v="1"/>
    <x v="1"/>
    <x v="1"/>
    <x v="3"/>
    <s v="Medium Box"/>
    <s v="Canon P1-DHIII Palm Printing Calculator"/>
    <n v="0.4"/>
    <s v="United States"/>
    <s v="East"/>
    <x v="11"/>
    <s v="New York City"/>
    <n v="10177"/>
    <x v="103"/>
    <d v="2015-04-17T00:00:00"/>
    <x v="1131"/>
    <n v="13"/>
    <n v="244.31"/>
    <n v="47108"/>
    <n v="17.920000000000002"/>
    <x v="3"/>
  </r>
  <r>
    <n v="1821"/>
    <s v="Vanessa Boyer"/>
    <x v="3"/>
    <n v="0.1"/>
    <n v="9.99"/>
    <n v="4.78"/>
    <x v="2"/>
    <x v="1"/>
    <x v="2"/>
    <x v="7"/>
    <s v="Small Box"/>
    <s v="Xerox 1896"/>
    <n v="0.4"/>
    <s v="United States"/>
    <s v="East"/>
    <x v="11"/>
    <s v="New York City"/>
    <n v="10177"/>
    <x v="103"/>
    <d v="2015-04-18T00:00:00"/>
    <x v="1132"/>
    <n v="47"/>
    <n v="466.58"/>
    <n v="47108"/>
    <n v="9.89"/>
    <x v="3"/>
  </r>
  <r>
    <n v="1821"/>
    <s v="Vanessa Boyer"/>
    <x v="3"/>
    <n v="0.08"/>
    <n v="175.99"/>
    <n v="8.99"/>
    <x v="2"/>
    <x v="1"/>
    <x v="1"/>
    <x v="12"/>
    <s v="Small Box"/>
    <s v="2180"/>
    <n v="0.56999999999999995"/>
    <s v="United States"/>
    <s v="East"/>
    <x v="11"/>
    <s v="New York City"/>
    <n v="10177"/>
    <x v="103"/>
    <d v="2015-04-16T00:00:00"/>
    <x v="1133"/>
    <n v="16"/>
    <n v="2290.69"/>
    <n v="47108"/>
    <n v="175.91"/>
    <x v="3"/>
  </r>
  <r>
    <n v="2139"/>
    <s v="Jon Kendall"/>
    <x v="0"/>
    <n v="0.05"/>
    <n v="2550.14"/>
    <n v="29.7"/>
    <x v="0"/>
    <x v="3"/>
    <x v="1"/>
    <x v="3"/>
    <s v="Jumbo Drum"/>
    <s v="Epson DFX-8500 Dot Matrix Printer"/>
    <n v="0.56999999999999995"/>
    <s v="United States"/>
    <s v="Central"/>
    <x v="30"/>
    <s v="Watertown"/>
    <n v="53094"/>
    <x v="104"/>
    <d v="2015-04-17T00:00:00"/>
    <x v="1134"/>
    <n v="2"/>
    <n v="4845.2700000000004"/>
    <n v="86003"/>
    <n v="2550.0899999999997"/>
    <x v="1"/>
  </r>
  <r>
    <n v="1916"/>
    <s v="Marcia Feldman"/>
    <x v="1"/>
    <n v="0.01"/>
    <n v="125.99"/>
    <n v="8.99"/>
    <x v="1"/>
    <x v="2"/>
    <x v="1"/>
    <x v="12"/>
    <s v="Small Box"/>
    <s v="SC7868i"/>
    <n v="0.55000000000000004"/>
    <s v="United States"/>
    <s v="South"/>
    <x v="1"/>
    <s v="Little Rock"/>
    <n v="72209"/>
    <x v="104"/>
    <d v="2015-04-18T00:00:00"/>
    <x v="1135"/>
    <n v="9"/>
    <n v="1011.44"/>
    <n v="85895"/>
    <n v="125.97999999999999"/>
    <x v="0"/>
  </r>
  <r>
    <n v="653"/>
    <s v="Ann Katz"/>
    <x v="3"/>
    <n v="0"/>
    <n v="2.78"/>
    <n v="1.49"/>
    <x v="2"/>
    <x v="1"/>
    <x v="2"/>
    <x v="5"/>
    <s v="Small Box"/>
    <s v="Wilson Jones Suede Grain Vinyl Binders"/>
    <n v="0.36"/>
    <s v="United States"/>
    <s v="West"/>
    <x v="8"/>
    <s v="Rancho Cucamonga"/>
    <n v="91730"/>
    <x v="104"/>
    <d v="2015-04-17T00:00:00"/>
    <x v="1136"/>
    <n v="9"/>
    <n v="29.92"/>
    <n v="91213"/>
    <n v="2.78"/>
    <x v="2"/>
  </r>
  <r>
    <n v="1041"/>
    <s v="Mildred Chase"/>
    <x v="0"/>
    <n v="0.06"/>
    <n v="55.94"/>
    <n v="4"/>
    <x v="1"/>
    <x v="0"/>
    <x v="1"/>
    <x v="1"/>
    <s v="Small Box"/>
    <s v="Fellowes Smart Design 104-Key Enhanced Keyboard, PS/2 Adapter, Platinum"/>
    <n v="0.74"/>
    <s v="United States"/>
    <s v="West"/>
    <x v="8"/>
    <s v="Woodland"/>
    <n v="95695"/>
    <x v="105"/>
    <d v="2015-04-18T00:00:00"/>
    <x v="1137"/>
    <n v="6"/>
    <n v="322.77"/>
    <n v="87846"/>
    <n v="55.879999999999995"/>
    <x v="2"/>
  </r>
  <r>
    <n v="1041"/>
    <s v="Mildred Chase"/>
    <x v="0"/>
    <n v="7.0000000000000007E-2"/>
    <n v="6.3"/>
    <n v="0.5"/>
    <x v="1"/>
    <x v="0"/>
    <x v="2"/>
    <x v="13"/>
    <s v="Small Box"/>
    <s v="Avery 48"/>
    <n v="0.39"/>
    <s v="United States"/>
    <s v="West"/>
    <x v="8"/>
    <s v="Woodland"/>
    <n v="95695"/>
    <x v="105"/>
    <d v="2015-04-17T00:00:00"/>
    <x v="1138"/>
    <n v="11"/>
    <n v="65.09"/>
    <n v="87846"/>
    <n v="6.2299999999999995"/>
    <x v="2"/>
  </r>
  <r>
    <n v="1350"/>
    <s v="Jackie Burke"/>
    <x v="1"/>
    <n v="0"/>
    <n v="12.2"/>
    <n v="6.02"/>
    <x v="2"/>
    <x v="2"/>
    <x v="0"/>
    <x v="11"/>
    <s v="Small Pack"/>
    <s v="Advantus Panel Wall Certificate Holder - 8.5x11"/>
    <n v="0.43"/>
    <s v="United States"/>
    <s v="South"/>
    <x v="12"/>
    <s v="Carol City"/>
    <n v="33055"/>
    <x v="105"/>
    <d v="2015-04-18T00:00:00"/>
    <x v="1139"/>
    <n v="4"/>
    <n v="56.24"/>
    <n v="88233"/>
    <n v="12.2"/>
    <x v="0"/>
  </r>
  <r>
    <n v="2867"/>
    <s v="Dana Teague"/>
    <x v="1"/>
    <n v="0.01"/>
    <n v="125.99"/>
    <n v="8.99"/>
    <x v="1"/>
    <x v="3"/>
    <x v="1"/>
    <x v="12"/>
    <s v="Small Box"/>
    <s v="M70"/>
    <n v="0.59"/>
    <s v="United States"/>
    <s v="East"/>
    <x v="31"/>
    <s v="Washington"/>
    <n v="20016"/>
    <x v="105"/>
    <d v="2015-04-18T00:00:00"/>
    <x v="1140"/>
    <n v="2"/>
    <n v="226.88"/>
    <n v="11013"/>
    <n v="125.97999999999999"/>
    <x v="3"/>
  </r>
  <r>
    <n v="2868"/>
    <s v="Eugene Clayton"/>
    <x v="1"/>
    <n v="0.01"/>
    <n v="125.99"/>
    <n v="8.99"/>
    <x v="1"/>
    <x v="3"/>
    <x v="1"/>
    <x v="12"/>
    <s v="Small Box"/>
    <s v="M70"/>
    <n v="0.59"/>
    <s v="United States"/>
    <s v="West"/>
    <x v="4"/>
    <s v="Edmonds"/>
    <n v="98026"/>
    <x v="105"/>
    <d v="2015-04-18T00:00:00"/>
    <x v="1140"/>
    <n v="1"/>
    <n v="113.44"/>
    <n v="85827"/>
    <n v="125.97999999999999"/>
    <x v="2"/>
  </r>
  <r>
    <n v="1889"/>
    <s v="Oscar Bowers"/>
    <x v="2"/>
    <n v="0.09"/>
    <n v="78.8"/>
    <n v="35"/>
    <x v="1"/>
    <x v="2"/>
    <x v="2"/>
    <x v="6"/>
    <s v="Large Box"/>
    <s v="Space Solutions™ Industrial Galvanized Steel Shelving."/>
    <n v="0.83"/>
    <s v="United States"/>
    <s v="East"/>
    <x v="27"/>
    <s v="Kettering"/>
    <n v="45429"/>
    <x v="105"/>
    <d v="2015-04-21T00:00:00"/>
    <x v="1141"/>
    <n v="14"/>
    <n v="1059.3800000000001"/>
    <n v="90631"/>
    <n v="78.709999999999994"/>
    <x v="3"/>
  </r>
  <r>
    <n v="2593"/>
    <s v="Anne Schultz"/>
    <x v="2"/>
    <n v="0.02"/>
    <n v="419.19"/>
    <n v="19.989999999999998"/>
    <x v="1"/>
    <x v="3"/>
    <x v="2"/>
    <x v="6"/>
    <s v="Small Box"/>
    <s v="Smead Adjustable Mobile File Trolley with Lockable Top"/>
    <n v="0.57999999999999996"/>
    <s v="United States"/>
    <s v="South"/>
    <x v="5"/>
    <s v="Athens"/>
    <n v="30605"/>
    <x v="105"/>
    <d v="2015-04-17T00:00:00"/>
    <x v="1142"/>
    <n v="10"/>
    <n v="4354.55"/>
    <n v="87772"/>
    <n v="419.17"/>
    <x v="0"/>
  </r>
  <r>
    <n v="377"/>
    <s v="Sylvia Bush"/>
    <x v="4"/>
    <n v="0.03"/>
    <n v="25.98"/>
    <n v="5.37"/>
    <x v="1"/>
    <x v="1"/>
    <x v="2"/>
    <x v="8"/>
    <s v="Medium Box"/>
    <s v="3M Office Air Cleaner"/>
    <n v="0.5"/>
    <s v="United States"/>
    <s v="Central"/>
    <x v="10"/>
    <s v="Batavia"/>
    <n v="60510"/>
    <x v="105"/>
    <d v="2015-04-17T00:00:00"/>
    <x v="1143"/>
    <n v="17"/>
    <n v="460.87"/>
    <n v="89579"/>
    <n v="25.95"/>
    <x v="1"/>
  </r>
  <r>
    <n v="2004"/>
    <s v="James Dickinson Ball"/>
    <x v="4"/>
    <n v="0.06"/>
    <n v="4.24"/>
    <n v="5.41"/>
    <x v="1"/>
    <x v="2"/>
    <x v="2"/>
    <x v="5"/>
    <s v="Small Box"/>
    <s v="Storex DuraTech Recycled Plastic Frosted Binders"/>
    <n v="0.35"/>
    <s v="United States"/>
    <s v="West"/>
    <x v="24"/>
    <s v="Bozeman"/>
    <n v="59715"/>
    <x v="105"/>
    <d v="2015-04-19T00:00:00"/>
    <x v="1144"/>
    <n v="10"/>
    <n v="45"/>
    <n v="91277"/>
    <n v="4.1800000000000006"/>
    <x v="2"/>
  </r>
  <r>
    <n v="2004"/>
    <s v="James Dickinson Ball"/>
    <x v="4"/>
    <n v="0.04"/>
    <n v="6783.02"/>
    <n v="24.49"/>
    <x v="1"/>
    <x v="2"/>
    <x v="1"/>
    <x v="3"/>
    <s v="Large Box"/>
    <s v="Polycom ViewStation™ ISDN Videoconferencing Unit"/>
    <n v="0.39"/>
    <s v="United States"/>
    <s v="West"/>
    <x v="24"/>
    <s v="Bozeman"/>
    <n v="59715"/>
    <x v="105"/>
    <d v="2015-04-19T00:00:00"/>
    <x v="1145"/>
    <n v="1"/>
    <n v="6569.07"/>
    <n v="91277"/>
    <n v="6782.9800000000005"/>
    <x v="2"/>
  </r>
  <r>
    <n v="507"/>
    <s v="Carol Saunders"/>
    <x v="0"/>
    <n v="0.01"/>
    <n v="55.98"/>
    <n v="4.8600000000000003"/>
    <x v="2"/>
    <x v="3"/>
    <x v="2"/>
    <x v="7"/>
    <s v="Small Box"/>
    <s v="Xerox 1908"/>
    <n v="0.36"/>
    <s v="United States"/>
    <s v="South"/>
    <x v="32"/>
    <s v="Bowling Green"/>
    <n v="42104"/>
    <x v="106"/>
    <d v="2015-04-20T00:00:00"/>
    <x v="1146"/>
    <n v="11"/>
    <n v="646.97"/>
    <n v="87357"/>
    <n v="55.97"/>
    <x v="0"/>
  </r>
  <r>
    <n v="507"/>
    <s v="Carol Saunders"/>
    <x v="0"/>
    <n v="0.04"/>
    <n v="65.989999999999995"/>
    <n v="8.99"/>
    <x v="1"/>
    <x v="3"/>
    <x v="1"/>
    <x v="12"/>
    <s v="Small Box"/>
    <s v="Talkabout T8367"/>
    <n v="0.56000000000000005"/>
    <s v="United States"/>
    <s v="South"/>
    <x v="32"/>
    <s v="Bowling Green"/>
    <n v="42104"/>
    <x v="106"/>
    <d v="2015-04-19T00:00:00"/>
    <x v="1147"/>
    <n v="17"/>
    <n v="946.29"/>
    <n v="87357"/>
    <n v="65.949999999999989"/>
    <x v="0"/>
  </r>
  <r>
    <n v="665"/>
    <s v="Miriam Mueller"/>
    <x v="0"/>
    <n v="0.02"/>
    <n v="130.97999999999999"/>
    <n v="30"/>
    <x v="0"/>
    <x v="3"/>
    <x v="0"/>
    <x v="9"/>
    <s v="Jumbo Drum"/>
    <s v="Office Star - Contemporary Task Swivel chair with 2-way adjustable arms, Plum"/>
    <n v="0.78"/>
    <s v="United States"/>
    <s v="South"/>
    <x v="34"/>
    <s v="Murfreesboro"/>
    <n v="37130"/>
    <x v="106"/>
    <d v="2015-04-19T00:00:00"/>
    <x v="1148"/>
    <n v="6"/>
    <n v="793.39"/>
    <n v="88678"/>
    <n v="130.95999999999998"/>
    <x v="0"/>
  </r>
  <r>
    <n v="1959"/>
    <s v="Bonnie Matthews Rowland"/>
    <x v="2"/>
    <n v="0.02"/>
    <n v="9.99"/>
    <n v="11.59"/>
    <x v="1"/>
    <x v="2"/>
    <x v="2"/>
    <x v="7"/>
    <s v="Small Box"/>
    <s v="Hammermill Color Copier Paper (28Lb. and 96 Bright)"/>
    <n v="0.4"/>
    <s v="United States"/>
    <s v="South"/>
    <x v="12"/>
    <s v="Miami"/>
    <n v="33916"/>
    <x v="106"/>
    <d v="2015-04-27T00:00:00"/>
    <x v="1149"/>
    <n v="43"/>
    <n v="475.42"/>
    <n v="26342"/>
    <n v="9.9700000000000006"/>
    <x v="0"/>
  </r>
  <r>
    <n v="1959"/>
    <s v="Bonnie Matthews Rowland"/>
    <x v="2"/>
    <n v="0.02"/>
    <n v="48.04"/>
    <n v="5.79"/>
    <x v="1"/>
    <x v="2"/>
    <x v="2"/>
    <x v="7"/>
    <s v="Small Box"/>
    <s v="Xerox 1937"/>
    <n v="0.37"/>
    <s v="United States"/>
    <s v="South"/>
    <x v="12"/>
    <s v="Miami"/>
    <n v="33916"/>
    <x v="106"/>
    <d v="2015-04-23T00:00:00"/>
    <x v="1150"/>
    <n v="74"/>
    <n v="3598.82"/>
    <n v="26342"/>
    <n v="48.019999999999996"/>
    <x v="0"/>
  </r>
  <r>
    <n v="1959"/>
    <s v="Bonnie Matthews Rowland"/>
    <x v="2"/>
    <n v="0.04"/>
    <n v="6.68"/>
    <n v="4.91"/>
    <x v="1"/>
    <x v="2"/>
    <x v="2"/>
    <x v="7"/>
    <s v="Small Box"/>
    <s v="Xerox 1986"/>
    <n v="0.37"/>
    <s v="United States"/>
    <s v="South"/>
    <x v="12"/>
    <s v="Miami"/>
    <n v="33916"/>
    <x v="106"/>
    <d v="2015-04-25T00:00:00"/>
    <x v="1151"/>
    <n v="5"/>
    <n v="41.22"/>
    <n v="26342"/>
    <n v="6.64"/>
    <x v="0"/>
  </r>
  <r>
    <n v="1962"/>
    <s v="Sean Burton"/>
    <x v="2"/>
    <n v="0.02"/>
    <n v="48.04"/>
    <n v="5.79"/>
    <x v="1"/>
    <x v="2"/>
    <x v="2"/>
    <x v="7"/>
    <s v="Small Box"/>
    <s v="Xerox 1937"/>
    <n v="0.37"/>
    <s v="United States"/>
    <s v="Central"/>
    <x v="25"/>
    <s v="Saginaw"/>
    <n v="48601"/>
    <x v="106"/>
    <d v="2015-04-23T00:00:00"/>
    <x v="1152"/>
    <n v="18"/>
    <n v="875.39"/>
    <n v="88857"/>
    <n v="48.019999999999996"/>
    <x v="1"/>
  </r>
  <r>
    <n v="1962"/>
    <s v="Sean Burton"/>
    <x v="2"/>
    <n v="0.04"/>
    <n v="6.68"/>
    <n v="4.91"/>
    <x v="1"/>
    <x v="2"/>
    <x v="2"/>
    <x v="7"/>
    <s v="Small Box"/>
    <s v="Xerox 1986"/>
    <n v="0.37"/>
    <s v="United States"/>
    <s v="Central"/>
    <x v="25"/>
    <s v="Saginaw"/>
    <n v="48601"/>
    <x v="106"/>
    <d v="2015-04-25T00:00:00"/>
    <x v="1153"/>
    <n v="1"/>
    <n v="8.24"/>
    <n v="88857"/>
    <n v="6.64"/>
    <x v="1"/>
  </r>
  <r>
    <n v="1826"/>
    <s v="Kate Peck"/>
    <x v="4"/>
    <n v="0.1"/>
    <n v="52.99"/>
    <n v="19.989999999999998"/>
    <x v="2"/>
    <x v="3"/>
    <x v="2"/>
    <x v="6"/>
    <s v="Small Box"/>
    <s v="Gould Plastics 9-Pocket Panel Bin, 18-3/8w x 5-1/4d x 20-1/2h, Black"/>
    <n v="0.81"/>
    <s v="United States"/>
    <s v="Central"/>
    <x v="20"/>
    <s v="Bettendorf"/>
    <n v="52722"/>
    <x v="106"/>
    <d v="2015-04-19T00:00:00"/>
    <x v="1154"/>
    <n v="7"/>
    <n v="337.59"/>
    <n v="86958"/>
    <n v="52.89"/>
    <x v="1"/>
  </r>
  <r>
    <n v="1827"/>
    <s v="Vincent Hale"/>
    <x v="4"/>
    <n v="7.0000000000000007E-2"/>
    <n v="100.98"/>
    <n v="57.38"/>
    <x v="0"/>
    <x v="3"/>
    <x v="0"/>
    <x v="10"/>
    <s v="Jumbo Box"/>
    <s v="Bush Westfield Collection Bookcases, Dark Cherry Finish, Fully Assembled"/>
    <n v="0.78"/>
    <s v="United States"/>
    <s v="Central"/>
    <x v="20"/>
    <s v="Burlington"/>
    <n v="52601"/>
    <x v="106"/>
    <d v="2015-04-21T00:00:00"/>
    <x v="1155"/>
    <n v="2"/>
    <n v="215.32"/>
    <n v="86958"/>
    <n v="100.91000000000001"/>
    <x v="1"/>
  </r>
  <r>
    <n v="1827"/>
    <s v="Vincent Hale"/>
    <x v="4"/>
    <n v="0.03"/>
    <n v="85.99"/>
    <n v="0.99"/>
    <x v="1"/>
    <x v="3"/>
    <x v="1"/>
    <x v="12"/>
    <s v="Wrap Bag"/>
    <s v="Accessory34"/>
    <n v="0.55000000000000004"/>
    <s v="United States"/>
    <s v="Central"/>
    <x v="20"/>
    <s v="Burlington"/>
    <n v="52601"/>
    <x v="106"/>
    <d v="2015-04-20T00:00:00"/>
    <x v="1156"/>
    <n v="5"/>
    <n v="382.85"/>
    <n v="86958"/>
    <n v="85.96"/>
    <x v="1"/>
  </r>
  <r>
    <n v="2097"/>
    <s v="Patsy Shea"/>
    <x v="4"/>
    <n v="0.1"/>
    <n v="300.97000000000003"/>
    <n v="7.18"/>
    <x v="1"/>
    <x v="2"/>
    <x v="1"/>
    <x v="1"/>
    <s v="Small Box"/>
    <s v="Gyration Ultra Professional Cordless Optical Suite"/>
    <n v="0.48"/>
    <s v="United States"/>
    <s v="South"/>
    <x v="23"/>
    <s v="Hilton Head Island"/>
    <n v="29915"/>
    <x v="106"/>
    <d v="2015-04-19T00:00:00"/>
    <x v="1157"/>
    <n v="4"/>
    <n v="1094.33"/>
    <n v="87889"/>
    <n v="300.87"/>
    <x v="0"/>
  </r>
  <r>
    <n v="2098"/>
    <s v="Tracy Dyer"/>
    <x v="4"/>
    <n v="0.06"/>
    <n v="39.89"/>
    <n v="3.04"/>
    <x v="1"/>
    <x v="2"/>
    <x v="0"/>
    <x v="11"/>
    <s v="Wrap Bag"/>
    <s v="Ultra Commercial Grade Dual Valve Door Closer"/>
    <n v="0.53"/>
    <s v="United States"/>
    <s v="South"/>
    <x v="23"/>
    <s v="Mount Pleasant"/>
    <n v="29464"/>
    <x v="106"/>
    <d v="2015-04-20T00:00:00"/>
    <x v="1158"/>
    <n v="10"/>
    <n v="389.97"/>
    <n v="87889"/>
    <n v="39.83"/>
    <x v="0"/>
  </r>
  <r>
    <n v="2655"/>
    <s v="Benjamin Lam"/>
    <x v="4"/>
    <n v="0.09"/>
    <n v="89.99"/>
    <n v="42"/>
    <x v="0"/>
    <x v="1"/>
    <x v="0"/>
    <x v="9"/>
    <s v="Jumbo Drum"/>
    <s v="Global Leather Task Chair, Black"/>
    <n v="0.66"/>
    <s v="United States"/>
    <s v="South"/>
    <x v="5"/>
    <s v="Atlanta"/>
    <n v="30318"/>
    <x v="106"/>
    <d v="2015-04-18T00:00:00"/>
    <x v="1159"/>
    <n v="6"/>
    <n v="511.25"/>
    <n v="86063"/>
    <n v="89.899999999999991"/>
    <x v="0"/>
  </r>
  <r>
    <n v="3155"/>
    <s v="Julian Keith Mayer"/>
    <x v="0"/>
    <n v="0.05"/>
    <n v="159.99"/>
    <n v="5.5"/>
    <x v="1"/>
    <x v="1"/>
    <x v="1"/>
    <x v="1"/>
    <s v="Small Box"/>
    <s v="Gyration RF Keyboard"/>
    <n v="0.49"/>
    <s v="United States"/>
    <s v="South"/>
    <x v="12"/>
    <s v="Sanford"/>
    <n v="32771"/>
    <x v="107"/>
    <d v="2015-04-21T00:00:00"/>
    <x v="1160"/>
    <n v="23"/>
    <n v="3600.65"/>
    <n v="86902"/>
    <n v="159.94"/>
    <x v="0"/>
  </r>
  <r>
    <n v="1836"/>
    <s v="Dwight Albright Huffman"/>
    <x v="1"/>
    <n v="0.01"/>
    <n v="155.99"/>
    <n v="8.99"/>
    <x v="2"/>
    <x v="3"/>
    <x v="1"/>
    <x v="12"/>
    <s v="Small Box"/>
    <s v="CF 688"/>
    <n v="0.57999999999999996"/>
    <s v="United States"/>
    <s v="West"/>
    <x v="8"/>
    <s v="San Francisco"/>
    <n v="94110"/>
    <x v="107"/>
    <d v="2015-04-20T00:00:00"/>
    <x v="1161"/>
    <n v="5"/>
    <n v="675.83"/>
    <n v="86600"/>
    <n v="155.98000000000002"/>
    <x v="2"/>
  </r>
  <r>
    <n v="1837"/>
    <s v="Herbert Williamson"/>
    <x v="1"/>
    <n v="0.01"/>
    <n v="5.98"/>
    <n v="5.46"/>
    <x v="1"/>
    <x v="3"/>
    <x v="2"/>
    <x v="7"/>
    <s v="Small Box"/>
    <s v="Xerox 1983"/>
    <n v="0.36"/>
    <s v="United States"/>
    <s v="West"/>
    <x v="8"/>
    <s v="San Gabriel"/>
    <n v="91776"/>
    <x v="107"/>
    <d v="2015-04-21T00:00:00"/>
    <x v="1162"/>
    <n v="4"/>
    <n v="28"/>
    <n v="86600"/>
    <n v="5.9700000000000006"/>
    <x v="2"/>
  </r>
  <r>
    <n v="2212"/>
    <s v="Stacy Chang"/>
    <x v="1"/>
    <n v="0.09"/>
    <n v="199.99"/>
    <n v="24.49"/>
    <x v="2"/>
    <x v="2"/>
    <x v="1"/>
    <x v="4"/>
    <s v="Large Box"/>
    <s v="Canon PC-428 Personal Copier"/>
    <n v="0.46"/>
    <s v="United States"/>
    <s v="East"/>
    <x v="36"/>
    <s v="Catonsville"/>
    <n v="21228"/>
    <x v="107"/>
    <d v="2015-04-21T00:00:00"/>
    <x v="1163"/>
    <n v="5"/>
    <n v="990.25"/>
    <n v="88029"/>
    <n v="199.9"/>
    <x v="3"/>
  </r>
  <r>
    <n v="152"/>
    <s v="Kent Kerr"/>
    <x v="2"/>
    <n v="0.01"/>
    <n v="79.52"/>
    <n v="48.2"/>
    <x v="1"/>
    <x v="2"/>
    <x v="0"/>
    <x v="11"/>
    <s v="Medium Box"/>
    <s v="Eldon Cleatmat Plus™ Chair Mats for High Pile Carpets"/>
    <n v="0.74"/>
    <s v="United States"/>
    <s v="South"/>
    <x v="34"/>
    <s v="Knoxville"/>
    <n v="37918"/>
    <x v="107"/>
    <d v="2015-04-26T00:00:00"/>
    <x v="1164"/>
    <n v="8"/>
    <n v="667.84"/>
    <n v="89522"/>
    <n v="79.509999999999991"/>
    <x v="0"/>
  </r>
  <r>
    <n v="1933"/>
    <s v="William Crawford"/>
    <x v="2"/>
    <n v="0.06"/>
    <n v="3.58"/>
    <n v="1.63"/>
    <x v="1"/>
    <x v="3"/>
    <x v="2"/>
    <x v="14"/>
    <s v="Wrap Bag"/>
    <s v="OIC Colored Binder Clips, Assorted Sizes"/>
    <n v="0.36"/>
    <s v="United States"/>
    <s v="Central"/>
    <x v="18"/>
    <s v="Garland"/>
    <n v="75043"/>
    <x v="107"/>
    <d v="2015-04-23T00:00:00"/>
    <x v="1165"/>
    <n v="10"/>
    <n v="34.76"/>
    <n v="86687"/>
    <n v="3.52"/>
    <x v="1"/>
  </r>
  <r>
    <n v="1940"/>
    <s v="Eileen McDonald"/>
    <x v="2"/>
    <n v="0"/>
    <n v="78.650000000000006"/>
    <n v="13.99"/>
    <x v="1"/>
    <x v="3"/>
    <x v="2"/>
    <x v="8"/>
    <s v="Medium Box"/>
    <s v="Honeywell Quietcare HEPA Air Cleaner"/>
    <n v="0.52"/>
    <s v="United States"/>
    <s v="West"/>
    <x v="15"/>
    <s v="Draper"/>
    <n v="84020"/>
    <x v="107"/>
    <d v="2015-04-26T00:00:00"/>
    <x v="1166"/>
    <n v="7"/>
    <n v="559.42999999999995"/>
    <n v="88871"/>
    <n v="78.650000000000006"/>
    <x v="2"/>
  </r>
  <r>
    <n v="1940"/>
    <s v="Eileen McDonald"/>
    <x v="2"/>
    <n v="0.08"/>
    <n v="122.99"/>
    <n v="70.2"/>
    <x v="0"/>
    <x v="3"/>
    <x v="0"/>
    <x v="9"/>
    <s v="Jumbo Drum"/>
    <s v="Global High-Back Leather Tilter, Burgundy"/>
    <n v="0.74"/>
    <s v="United States"/>
    <s v="West"/>
    <x v="15"/>
    <s v="Draper"/>
    <n v="84020"/>
    <x v="107"/>
    <d v="2015-04-24T00:00:00"/>
    <x v="1167"/>
    <n v="10"/>
    <n v="1216.52"/>
    <n v="88871"/>
    <n v="122.91"/>
    <x v="2"/>
  </r>
  <r>
    <n v="2066"/>
    <s v="Claudia Webb"/>
    <x v="2"/>
    <n v="0.1"/>
    <n v="4.24"/>
    <n v="5.41"/>
    <x v="1"/>
    <x v="3"/>
    <x v="2"/>
    <x v="5"/>
    <s v="Small Box"/>
    <s v="Storex DuraTech Recycled Plastic Frosted Binders"/>
    <n v="0.35"/>
    <s v="United States"/>
    <s v="South"/>
    <x v="9"/>
    <s v="Indian Trail"/>
    <n v="28079"/>
    <x v="107"/>
    <d v="2015-04-23T00:00:00"/>
    <x v="1168"/>
    <n v="8"/>
    <n v="34.159999999999997"/>
    <n v="85835"/>
    <n v="4.1400000000000006"/>
    <x v="0"/>
  </r>
  <r>
    <n v="2547"/>
    <s v="Edna Freeman"/>
    <x v="2"/>
    <n v="7.0000000000000007E-2"/>
    <n v="6.48"/>
    <n v="9.5399999999999991"/>
    <x v="1"/>
    <x v="0"/>
    <x v="2"/>
    <x v="7"/>
    <s v="Small Box"/>
    <s v="Xerox 1905"/>
    <n v="0.37"/>
    <s v="United States"/>
    <s v="South"/>
    <x v="21"/>
    <s v="Virginia Beach"/>
    <n v="23464"/>
    <x v="107"/>
    <d v="2015-04-19T00:00:00"/>
    <x v="1169"/>
    <n v="1"/>
    <n v="10.86"/>
    <n v="87916"/>
    <n v="6.41"/>
    <x v="0"/>
  </r>
  <r>
    <n v="3380"/>
    <s v="Eva Decker"/>
    <x v="0"/>
    <n v="0.03"/>
    <n v="315.98"/>
    <n v="19.989999999999998"/>
    <x v="1"/>
    <x v="2"/>
    <x v="2"/>
    <x v="5"/>
    <s v="Small Box"/>
    <s v="GBC ProClick™ 150 Presentation Binding System"/>
    <n v="0.38"/>
    <s v="United States"/>
    <s v="South"/>
    <x v="5"/>
    <s v="La Grange"/>
    <n v="30240"/>
    <x v="108"/>
    <d v="2015-04-22T00:00:00"/>
    <x v="1170"/>
    <n v="18"/>
    <n v="5572.18"/>
    <n v="88838"/>
    <n v="315.95000000000005"/>
    <x v="0"/>
  </r>
  <r>
    <n v="3380"/>
    <s v="Eva Decker"/>
    <x v="0"/>
    <n v="0.03"/>
    <n v="63.94"/>
    <n v="14.48"/>
    <x v="1"/>
    <x v="2"/>
    <x v="0"/>
    <x v="11"/>
    <s v="Small Box"/>
    <s v="Howard Miller 16&quot; Diameter Gallery Wall Clock"/>
    <n v="0.46"/>
    <s v="United States"/>
    <s v="South"/>
    <x v="5"/>
    <s v="La Grange"/>
    <n v="30240"/>
    <x v="108"/>
    <d v="2015-04-21T00:00:00"/>
    <x v="1171"/>
    <n v="8"/>
    <n v="522.46"/>
    <n v="88838"/>
    <n v="63.91"/>
    <x v="0"/>
  </r>
  <r>
    <n v="151"/>
    <s v="Geoffrey Zhu"/>
    <x v="1"/>
    <n v="0.09"/>
    <n v="5.98"/>
    <n v="2.5"/>
    <x v="1"/>
    <x v="2"/>
    <x v="2"/>
    <x v="15"/>
    <s v="Small Box"/>
    <s v="Wausau Papers Astrobrights® Colored Envelopes"/>
    <n v="0.36"/>
    <s v="United States"/>
    <s v="South"/>
    <x v="34"/>
    <s v="Kingsport"/>
    <n v="37664"/>
    <x v="108"/>
    <d v="2015-04-22T00:00:00"/>
    <x v="1172"/>
    <n v="5"/>
    <n v="28.11"/>
    <n v="89523"/>
    <n v="5.8900000000000006"/>
    <x v="0"/>
  </r>
  <r>
    <n v="1259"/>
    <s v="Keith Hobbs"/>
    <x v="1"/>
    <n v="0.03"/>
    <n v="3.69"/>
    <n v="2.5"/>
    <x v="2"/>
    <x v="2"/>
    <x v="2"/>
    <x v="15"/>
    <s v="Small Box"/>
    <s v="Colored Envelopes"/>
    <n v="0.39"/>
    <s v="United States"/>
    <s v="South"/>
    <x v="32"/>
    <s v="Danville"/>
    <n v="40422"/>
    <x v="108"/>
    <d v="2015-04-20T00:00:00"/>
    <x v="1173"/>
    <n v="9"/>
    <n v="38.65"/>
    <n v="86534"/>
    <n v="3.66"/>
    <x v="0"/>
  </r>
  <r>
    <n v="2117"/>
    <s v="Jack Hatcher"/>
    <x v="1"/>
    <n v="0.03"/>
    <n v="320.98"/>
    <n v="24.49"/>
    <x v="1"/>
    <x v="2"/>
    <x v="0"/>
    <x v="9"/>
    <s v="Large Box"/>
    <s v="Hon Pagoda™ Stacking Chairs"/>
    <n v="0.55000000000000004"/>
    <s v="United States"/>
    <s v="Central"/>
    <x v="18"/>
    <s v="Greenville"/>
    <n v="75401"/>
    <x v="108"/>
    <d v="2015-04-22T00:00:00"/>
    <x v="1174"/>
    <n v="20"/>
    <n v="6600.63"/>
    <n v="90891"/>
    <n v="320.95000000000005"/>
    <x v="1"/>
  </r>
  <r>
    <n v="2117"/>
    <s v="Jack Hatcher"/>
    <x v="1"/>
    <n v="0.06"/>
    <n v="125.99"/>
    <n v="8.8000000000000007"/>
    <x v="1"/>
    <x v="2"/>
    <x v="1"/>
    <x v="12"/>
    <s v="Small Box"/>
    <s v="StarTAC 6500"/>
    <n v="0.59"/>
    <s v="United States"/>
    <s v="Central"/>
    <x v="18"/>
    <s v="Greenville"/>
    <n v="75401"/>
    <x v="108"/>
    <d v="2015-04-21T00:00:00"/>
    <x v="1175"/>
    <n v="18"/>
    <n v="1811.99"/>
    <n v="90891"/>
    <n v="125.92999999999999"/>
    <x v="1"/>
  </r>
  <r>
    <n v="3084"/>
    <s v="Debbie Hsu"/>
    <x v="1"/>
    <n v="0"/>
    <n v="65.989999999999995"/>
    <n v="5.99"/>
    <x v="2"/>
    <x v="0"/>
    <x v="1"/>
    <x v="12"/>
    <s v="Small Box"/>
    <s v="i1000"/>
    <n v="0.57999999999999996"/>
    <s v="United States"/>
    <s v="West"/>
    <x v="4"/>
    <s v="Lacey"/>
    <n v="98503"/>
    <x v="108"/>
    <d v="2015-04-22T00:00:00"/>
    <x v="1176"/>
    <n v="14"/>
    <n v="798.89"/>
    <n v="89879"/>
    <n v="65.989999999999995"/>
    <x v="2"/>
  </r>
  <r>
    <n v="56"/>
    <s v="Randall Montgomery"/>
    <x v="4"/>
    <n v="0.06"/>
    <n v="3.8"/>
    <n v="1.49"/>
    <x v="1"/>
    <x v="1"/>
    <x v="2"/>
    <x v="5"/>
    <s v="Small Box"/>
    <s v="Durable Pressboard Binders"/>
    <n v="0.38"/>
    <s v="United States"/>
    <s v="East"/>
    <x v="11"/>
    <s v="Tonawanda"/>
    <n v="14150"/>
    <x v="108"/>
    <d v="2015-04-21T00:00:00"/>
    <x v="1177"/>
    <n v="20"/>
    <n v="73.55"/>
    <n v="88075"/>
    <n v="3.7399999999999998"/>
    <x v="3"/>
  </r>
  <r>
    <n v="56"/>
    <s v="Randall Montgomery"/>
    <x v="4"/>
    <n v="0.06"/>
    <n v="1.76"/>
    <n v="0.7"/>
    <x v="1"/>
    <x v="1"/>
    <x v="2"/>
    <x v="2"/>
    <s v="Wrap Bag"/>
    <s v="Newell 310"/>
    <n v="0.56000000000000005"/>
    <s v="United States"/>
    <s v="East"/>
    <x v="11"/>
    <s v="Tonawanda"/>
    <n v="14150"/>
    <x v="108"/>
    <d v="2015-04-21T00:00:00"/>
    <x v="1178"/>
    <n v="17"/>
    <n v="29.57"/>
    <n v="88075"/>
    <n v="1.7"/>
    <x v="3"/>
  </r>
  <r>
    <n v="240"/>
    <s v="Gilbert Scarborough"/>
    <x v="4"/>
    <n v="0.1"/>
    <n v="19.98"/>
    <n v="5.77"/>
    <x v="2"/>
    <x v="0"/>
    <x v="2"/>
    <x v="7"/>
    <s v="Small Box"/>
    <s v="Xerox Blank Computer Paper"/>
    <n v="0.38"/>
    <s v="United States"/>
    <s v="West"/>
    <x v="3"/>
    <s v="Fountain"/>
    <n v="80817"/>
    <x v="108"/>
    <d v="2015-04-20T00:00:00"/>
    <x v="1179"/>
    <n v="3"/>
    <n v="57.41"/>
    <n v="90479"/>
    <n v="19.88"/>
    <x v="2"/>
  </r>
  <r>
    <n v="241"/>
    <s v="Amy Ellis Holder"/>
    <x v="4"/>
    <n v="0.06"/>
    <n v="259.70999999999998"/>
    <n v="66.67"/>
    <x v="0"/>
    <x v="0"/>
    <x v="0"/>
    <x v="0"/>
    <s v="Jumbo Box"/>
    <s v="Bevis Round Bullnose 29&quot; High Table Top"/>
    <n v="0.61"/>
    <s v="United States"/>
    <s v="West"/>
    <x v="3"/>
    <s v="Grand Junction"/>
    <n v="81503"/>
    <x v="108"/>
    <d v="2015-04-21T00:00:00"/>
    <x v="1180"/>
    <n v="11"/>
    <n v="2809.87"/>
    <n v="90479"/>
    <n v="259.64999999999998"/>
    <x v="2"/>
  </r>
  <r>
    <n v="970"/>
    <s v="Lynn Payne"/>
    <x v="4"/>
    <n v="0"/>
    <n v="170.98"/>
    <n v="35.89"/>
    <x v="0"/>
    <x v="1"/>
    <x v="0"/>
    <x v="10"/>
    <s v="Jumbo Box"/>
    <s v="Rush Hierlooms Collection 1&quot; Thick Stackable Bookcases"/>
    <n v="0.66"/>
    <s v="United States"/>
    <s v="South"/>
    <x v="21"/>
    <s v="Rose Hill"/>
    <n v="24281"/>
    <x v="108"/>
    <d v="2015-04-21T00:00:00"/>
    <x v="1181"/>
    <n v="8"/>
    <n v="1452.18"/>
    <n v="86173"/>
    <n v="170.98"/>
    <x v="0"/>
  </r>
  <r>
    <n v="3283"/>
    <s v="William Woodard"/>
    <x v="0"/>
    <n v="0.05"/>
    <n v="363.25"/>
    <n v="19.989999999999998"/>
    <x v="2"/>
    <x v="3"/>
    <x v="2"/>
    <x v="8"/>
    <s v="Small Box"/>
    <s v="Hoover WindTunnel™ Plus Canister Vacuum"/>
    <n v="0.56999999999999995"/>
    <s v="United States"/>
    <s v="South"/>
    <x v="12"/>
    <s v="Kendall"/>
    <n v="33156"/>
    <x v="109"/>
    <d v="2015-04-21T00:00:00"/>
    <x v="1182"/>
    <n v="5"/>
    <n v="1867.04"/>
    <n v="90752"/>
    <n v="363.2"/>
    <x v="0"/>
  </r>
  <r>
    <n v="2038"/>
    <s v="Peter Adams"/>
    <x v="1"/>
    <n v="0.06"/>
    <n v="40.99"/>
    <n v="17.48"/>
    <x v="1"/>
    <x v="0"/>
    <x v="2"/>
    <x v="7"/>
    <s v="Small Box"/>
    <s v="Xerox 1893"/>
    <n v="0.36"/>
    <s v="United States"/>
    <s v="East"/>
    <x v="11"/>
    <s v="Mount Vernon"/>
    <n v="10550"/>
    <x v="109"/>
    <d v="2015-04-21T00:00:00"/>
    <x v="1183"/>
    <n v="7"/>
    <n v="277.12"/>
    <n v="89334"/>
    <n v="40.93"/>
    <x v="3"/>
  </r>
  <r>
    <n v="2260"/>
    <s v="Geoffrey H Wong"/>
    <x v="1"/>
    <n v="0.08"/>
    <n v="4.9800000000000004"/>
    <n v="0.49"/>
    <x v="1"/>
    <x v="3"/>
    <x v="2"/>
    <x v="13"/>
    <s v="Small Box"/>
    <s v="Avery White Multi-Purpose Labels"/>
    <n v="0.39"/>
    <s v="United States"/>
    <s v="South"/>
    <x v="5"/>
    <s v="Rome"/>
    <n v="30161"/>
    <x v="109"/>
    <d v="2015-04-22T00:00:00"/>
    <x v="1184"/>
    <n v="1"/>
    <n v="4.95"/>
    <n v="89602"/>
    <n v="4.9000000000000004"/>
    <x v="0"/>
  </r>
  <r>
    <n v="2260"/>
    <s v="Geoffrey H Wong"/>
    <x v="1"/>
    <n v="0.09"/>
    <n v="119.99"/>
    <n v="14"/>
    <x v="0"/>
    <x v="3"/>
    <x v="1"/>
    <x v="3"/>
    <s v="Jumbo Drum"/>
    <s v="Epson C82 Color Inkjet Printer"/>
    <n v="0.36"/>
    <s v="United States"/>
    <s v="South"/>
    <x v="5"/>
    <s v="Rome"/>
    <n v="30161"/>
    <x v="109"/>
    <d v="2015-04-23T00:00:00"/>
    <x v="1185"/>
    <n v="4"/>
    <n v="461.24"/>
    <n v="89602"/>
    <n v="119.89999999999999"/>
    <x v="0"/>
  </r>
  <r>
    <n v="2964"/>
    <s v="Kathy Hinton"/>
    <x v="1"/>
    <n v="0.06"/>
    <n v="42.98"/>
    <n v="4.62"/>
    <x v="1"/>
    <x v="1"/>
    <x v="2"/>
    <x v="8"/>
    <s v="Small Box"/>
    <s v="Belkin F9M820V08 8 Outlet Surge"/>
    <n v="0.56000000000000005"/>
    <s v="United States"/>
    <s v="East"/>
    <x v="27"/>
    <s v="Mount Vernon"/>
    <n v="43050"/>
    <x v="109"/>
    <d v="2015-04-23T00:00:00"/>
    <x v="1186"/>
    <n v="1"/>
    <n v="47.04"/>
    <n v="88610"/>
    <n v="42.919999999999995"/>
    <x v="3"/>
  </r>
  <r>
    <n v="535"/>
    <s v="Jill Clements"/>
    <x v="2"/>
    <n v="0"/>
    <n v="15.99"/>
    <n v="13.18"/>
    <x v="1"/>
    <x v="3"/>
    <x v="2"/>
    <x v="5"/>
    <s v="Small Box"/>
    <s v="GBC Pre-Punched Binding Paper, Plastic, White, 8-1/2&quot; x 11&quot;"/>
    <n v="0.37"/>
    <s v="United States"/>
    <s v="South"/>
    <x v="21"/>
    <s v="Montclair"/>
    <n v="22025"/>
    <x v="109"/>
    <d v="2015-04-25T00:00:00"/>
    <x v="1187"/>
    <n v="23"/>
    <n v="403.25"/>
    <n v="88511"/>
    <n v="15.99"/>
    <x v="0"/>
  </r>
  <r>
    <n v="2548"/>
    <s v="Wayne Bass"/>
    <x v="2"/>
    <n v="0.05"/>
    <n v="30.98"/>
    <n v="9.18"/>
    <x v="2"/>
    <x v="0"/>
    <x v="2"/>
    <x v="7"/>
    <s v="Small Box"/>
    <s v="Xerox 1951"/>
    <n v="0.4"/>
    <s v="United States"/>
    <s v="West"/>
    <x v="8"/>
    <s v="Los Angeles"/>
    <n v="90068"/>
    <x v="109"/>
    <d v="2015-04-21T00:00:00"/>
    <x v="1188"/>
    <n v="12"/>
    <n v="382.29"/>
    <n v="40997"/>
    <n v="30.93"/>
    <x v="2"/>
  </r>
  <r>
    <n v="2548"/>
    <s v="Wayne Bass"/>
    <x v="2"/>
    <n v="0.05"/>
    <n v="22.99"/>
    <n v="8.99"/>
    <x v="1"/>
    <x v="0"/>
    <x v="2"/>
    <x v="2"/>
    <s v="Small Pack"/>
    <s v="Boston KS Multi-Size Manual Pencil Sharpener"/>
    <n v="0.56999999999999995"/>
    <s v="United States"/>
    <s v="West"/>
    <x v="8"/>
    <s v="Los Angeles"/>
    <n v="90068"/>
    <x v="109"/>
    <d v="2015-04-28T00:00:00"/>
    <x v="1189"/>
    <n v="37"/>
    <n v="881.74"/>
    <n v="40997"/>
    <n v="22.939999999999998"/>
    <x v="2"/>
  </r>
  <r>
    <n v="2548"/>
    <s v="Wayne Bass"/>
    <x v="2"/>
    <n v="0.04"/>
    <n v="212.6"/>
    <n v="110.2"/>
    <x v="0"/>
    <x v="0"/>
    <x v="0"/>
    <x v="0"/>
    <s v="Jumbo Box"/>
    <s v="Bush Advantage Collection® Round Conference Table"/>
    <n v="0.73"/>
    <s v="United States"/>
    <s v="West"/>
    <x v="8"/>
    <s v="Los Angeles"/>
    <n v="90068"/>
    <x v="109"/>
    <d v="2015-04-25T00:00:00"/>
    <x v="1190"/>
    <n v="33"/>
    <n v="7384.18"/>
    <n v="40997"/>
    <n v="212.56"/>
    <x v="2"/>
  </r>
  <r>
    <n v="2549"/>
    <s v="Martha Bowers"/>
    <x v="2"/>
    <n v="0.05"/>
    <n v="30.98"/>
    <n v="9.18"/>
    <x v="2"/>
    <x v="0"/>
    <x v="2"/>
    <x v="7"/>
    <s v="Small Box"/>
    <s v="Xerox 1951"/>
    <n v="0.4"/>
    <s v="United States"/>
    <s v="East"/>
    <x v="27"/>
    <s v="Whitehall"/>
    <n v="43213"/>
    <x v="109"/>
    <d v="2015-04-21T00:00:00"/>
    <x v="1188"/>
    <n v="3"/>
    <n v="95.57"/>
    <n v="88657"/>
    <n v="30.93"/>
    <x v="3"/>
  </r>
  <r>
    <n v="2549"/>
    <s v="Martha Bowers"/>
    <x v="2"/>
    <n v="0.05"/>
    <n v="22.99"/>
    <n v="8.99"/>
    <x v="1"/>
    <x v="0"/>
    <x v="2"/>
    <x v="2"/>
    <s v="Small Pack"/>
    <s v="Boston KS Multi-Size Manual Pencil Sharpener"/>
    <n v="0.56999999999999995"/>
    <s v="United States"/>
    <s v="East"/>
    <x v="27"/>
    <s v="Whitehall"/>
    <n v="43213"/>
    <x v="109"/>
    <d v="2015-04-28T00:00:00"/>
    <x v="1189"/>
    <n v="9"/>
    <n v="214.48"/>
    <n v="88657"/>
    <n v="22.939999999999998"/>
    <x v="3"/>
  </r>
  <r>
    <n v="2549"/>
    <s v="Martha Bowers"/>
    <x v="2"/>
    <n v="0.04"/>
    <n v="212.6"/>
    <n v="110.2"/>
    <x v="0"/>
    <x v="0"/>
    <x v="0"/>
    <x v="0"/>
    <s v="Jumbo Box"/>
    <s v="Bush Advantage Collection® Round Conference Table"/>
    <n v="0.73"/>
    <s v="United States"/>
    <s v="East"/>
    <x v="27"/>
    <s v="Whitehall"/>
    <n v="43213"/>
    <x v="109"/>
    <d v="2015-04-25T00:00:00"/>
    <x v="1190"/>
    <n v="8"/>
    <n v="1790.1"/>
    <n v="88657"/>
    <n v="212.56"/>
    <x v="3"/>
  </r>
  <r>
    <n v="627"/>
    <s v="Scott McKenna"/>
    <x v="4"/>
    <n v="0.02"/>
    <n v="419.19"/>
    <n v="19.989999999999998"/>
    <x v="1"/>
    <x v="3"/>
    <x v="2"/>
    <x v="6"/>
    <s v="Small Box"/>
    <s v="Smead Adjustable Mobile File Trolley with Lockable Top"/>
    <n v="0.57999999999999996"/>
    <s v="United States"/>
    <s v="East"/>
    <x v="27"/>
    <s v="Steubenville"/>
    <n v="43952"/>
    <x v="109"/>
    <d v="2015-04-22T00:00:00"/>
    <x v="1191"/>
    <n v="22"/>
    <n v="9580"/>
    <n v="90469"/>
    <n v="419.17"/>
    <x v="3"/>
  </r>
  <r>
    <n v="2668"/>
    <s v="Carlos Hanson"/>
    <x v="3"/>
    <n v="0.06"/>
    <n v="3.93"/>
    <n v="0.99"/>
    <x v="1"/>
    <x v="2"/>
    <x v="2"/>
    <x v="14"/>
    <s v="Wrap Bag"/>
    <s v="Staples Vinyl Coated Paper Clips"/>
    <n v="0.39"/>
    <s v="United States"/>
    <s v="Central"/>
    <x v="46"/>
    <s v="Rapid City"/>
    <n v="57701"/>
    <x v="109"/>
    <d v="2015-04-23T00:00:00"/>
    <x v="1192"/>
    <n v="6"/>
    <n v="24.18"/>
    <n v="87832"/>
    <n v="3.87"/>
    <x v="1"/>
  </r>
  <r>
    <n v="2932"/>
    <s v="Phyllis Hull"/>
    <x v="1"/>
    <n v="0.01"/>
    <n v="35.44"/>
    <n v="19.989999999999998"/>
    <x v="1"/>
    <x v="0"/>
    <x v="2"/>
    <x v="7"/>
    <s v="Small Box"/>
    <s v="Xerox 1880"/>
    <n v="0.38"/>
    <s v="United States"/>
    <s v="East"/>
    <x v="22"/>
    <s v="Stratford"/>
    <n v="6614"/>
    <x v="110"/>
    <d v="2015-04-23T00:00:00"/>
    <x v="1193"/>
    <n v="1"/>
    <n v="55.43"/>
    <n v="87620"/>
    <n v="35.43"/>
    <x v="3"/>
  </r>
  <r>
    <n v="2938"/>
    <s v="Laurie Case Daniel"/>
    <x v="1"/>
    <n v="0.03"/>
    <n v="47.9"/>
    <n v="5.86"/>
    <x v="1"/>
    <x v="0"/>
    <x v="2"/>
    <x v="7"/>
    <s v="Small Box"/>
    <s v="Xerox 1938"/>
    <n v="0.37"/>
    <s v="United States"/>
    <s v="East"/>
    <x v="35"/>
    <s v="Stoneham"/>
    <n v="2180"/>
    <x v="110"/>
    <d v="2015-04-25T00:00:00"/>
    <x v="1194"/>
    <n v="20"/>
    <n v="931.87"/>
    <n v="87620"/>
    <n v="47.87"/>
    <x v="3"/>
  </r>
  <r>
    <n v="666"/>
    <s v="Emily Sims"/>
    <x v="2"/>
    <n v="0.02"/>
    <n v="4.57"/>
    <n v="5.42"/>
    <x v="1"/>
    <x v="3"/>
    <x v="2"/>
    <x v="5"/>
    <s v="Small Box"/>
    <s v="Newell® 3-Hole Punched Plastic Slotted Magazine Holders for Binders"/>
    <n v="0.37"/>
    <s v="United States"/>
    <s v="South"/>
    <x v="34"/>
    <s v="Nashville"/>
    <n v="37211"/>
    <x v="110"/>
    <d v="2015-04-26T00:00:00"/>
    <x v="1195"/>
    <n v="11"/>
    <n v="54.04"/>
    <n v="88679"/>
    <n v="4.5500000000000007"/>
    <x v="0"/>
  </r>
  <r>
    <n v="667"/>
    <s v="Allison Kirby"/>
    <x v="2"/>
    <n v="0.02"/>
    <n v="4.57"/>
    <n v="5.42"/>
    <x v="1"/>
    <x v="3"/>
    <x v="2"/>
    <x v="5"/>
    <s v="Small Box"/>
    <s v="Newell® 3-Hole Punched Plastic Slotted Magazine Holders for Binders"/>
    <n v="0.37"/>
    <s v="United States"/>
    <s v="Central"/>
    <x v="18"/>
    <s v="Dallas"/>
    <n v="75203"/>
    <x v="110"/>
    <d v="2015-04-26T00:00:00"/>
    <x v="1196"/>
    <n v="45"/>
    <n v="221.06"/>
    <n v="48257"/>
    <n v="4.5500000000000007"/>
    <x v="1"/>
  </r>
  <r>
    <n v="1777"/>
    <s v="Miriam Greenberg"/>
    <x v="2"/>
    <n v="7.0000000000000007E-2"/>
    <n v="5.43"/>
    <n v="0.95"/>
    <x v="1"/>
    <x v="1"/>
    <x v="2"/>
    <x v="7"/>
    <s v="Wrap Bag"/>
    <s v="Wirebound Message Book, 4 per Page"/>
    <n v="0.36"/>
    <s v="United States"/>
    <s v="Central"/>
    <x v="2"/>
    <s v="Valparaiso"/>
    <n v="46383"/>
    <x v="110"/>
    <d v="2015-04-26T00:00:00"/>
    <x v="1197"/>
    <n v="7"/>
    <n v="38.409999999999997"/>
    <n v="89939"/>
    <n v="5.3599999999999994"/>
    <x v="1"/>
  </r>
  <r>
    <n v="678"/>
    <s v="Edward McKenzie"/>
    <x v="4"/>
    <n v="0.04"/>
    <n v="15.42"/>
    <n v="10.68"/>
    <x v="2"/>
    <x v="3"/>
    <x v="2"/>
    <x v="6"/>
    <s v="Small Box"/>
    <s v="Decoflex Hanging Personal Folder File, Blue"/>
    <n v="0.57999999999999996"/>
    <s v="United States"/>
    <s v="South"/>
    <x v="21"/>
    <s v="Rose Hill"/>
    <n v="24281"/>
    <x v="110"/>
    <d v="2015-04-23T00:00:00"/>
    <x v="1198"/>
    <n v="5"/>
    <n v="81.14"/>
    <n v="88889"/>
    <n v="15.38"/>
    <x v="0"/>
  </r>
  <r>
    <n v="2760"/>
    <s v="Evan Adkins"/>
    <x v="4"/>
    <n v="0.08"/>
    <n v="22.01"/>
    <n v="5.53"/>
    <x v="1"/>
    <x v="3"/>
    <x v="2"/>
    <x v="2"/>
    <s v="Small Pack"/>
    <s v="Boston 16801 Nautilus™ Battery Pencil Sharpener"/>
    <n v="0.59"/>
    <s v="United States"/>
    <s v="East"/>
    <x v="22"/>
    <s v="Waterbury"/>
    <n v="6708"/>
    <x v="110"/>
    <d v="2015-04-24T00:00:00"/>
    <x v="1199"/>
    <n v="11"/>
    <n v="241.97"/>
    <n v="90724"/>
    <n v="21.930000000000003"/>
    <x v="3"/>
  </r>
  <r>
    <n v="2764"/>
    <s v="Arnold Johnson"/>
    <x v="4"/>
    <n v="0.02"/>
    <n v="29.74"/>
    <n v="6.64"/>
    <x v="1"/>
    <x v="3"/>
    <x v="2"/>
    <x v="6"/>
    <s v="Small Box"/>
    <s v="Acco Perma® 2700 Stacking Storage Drawers"/>
    <n v="0.7"/>
    <s v="United States"/>
    <s v="East"/>
    <x v="33"/>
    <s v="Hackensack"/>
    <n v="7601"/>
    <x v="110"/>
    <d v="2015-04-22T00:00:00"/>
    <x v="1200"/>
    <n v="4"/>
    <n v="120.81"/>
    <n v="90724"/>
    <n v="29.72"/>
    <x v="3"/>
  </r>
  <r>
    <n v="2737"/>
    <s v="Rachel Bates"/>
    <x v="3"/>
    <n v="0.05"/>
    <n v="100.98"/>
    <n v="7.18"/>
    <x v="1"/>
    <x v="0"/>
    <x v="1"/>
    <x v="1"/>
    <s v="Small Box"/>
    <s v="Logitech Cordless Elite Duo"/>
    <n v="0.4"/>
    <s v="United States"/>
    <s v="East"/>
    <x v="42"/>
    <s v="Rutland"/>
    <n v="5701"/>
    <x v="110"/>
    <d v="2015-04-24T00:00:00"/>
    <x v="1201"/>
    <n v="8"/>
    <n v="821.17"/>
    <n v="89018"/>
    <n v="100.93"/>
    <x v="3"/>
  </r>
  <r>
    <n v="2114"/>
    <s v="Paige Mason"/>
    <x v="0"/>
    <n v="0.08"/>
    <n v="2.89"/>
    <n v="0.49"/>
    <x v="1"/>
    <x v="3"/>
    <x v="2"/>
    <x v="13"/>
    <s v="Small Box"/>
    <s v="*Staples* Packaging Labels"/>
    <n v="0.38"/>
    <s v="United States"/>
    <s v="South"/>
    <x v="21"/>
    <s v="Norfolk"/>
    <n v="23518"/>
    <x v="111"/>
    <d v="2015-04-23T00:00:00"/>
    <x v="1202"/>
    <n v="1"/>
    <n v="3.07"/>
    <n v="88404"/>
    <n v="2.81"/>
    <x v="0"/>
  </r>
  <r>
    <n v="1253"/>
    <s v="Vickie Coates"/>
    <x v="2"/>
    <n v="0.02"/>
    <n v="46.89"/>
    <n v="5.0999999999999996"/>
    <x v="1"/>
    <x v="2"/>
    <x v="2"/>
    <x v="8"/>
    <s v="Medium Box"/>
    <s v="Bionaire Personal Warm Mist Humidifier/Vaporizer"/>
    <n v="0.46"/>
    <s v="United States"/>
    <s v="Central"/>
    <x v="18"/>
    <s v="Cedar Park"/>
    <n v="78613"/>
    <x v="111"/>
    <d v="2015-04-23T00:00:00"/>
    <x v="1203"/>
    <n v="13"/>
    <n v="610.65"/>
    <n v="89981"/>
    <n v="46.87"/>
    <x v="1"/>
  </r>
  <r>
    <n v="1253"/>
    <s v="Vickie Coates"/>
    <x v="2"/>
    <n v="0.05"/>
    <n v="140.97999999999999"/>
    <n v="36.090000000000003"/>
    <x v="0"/>
    <x v="2"/>
    <x v="0"/>
    <x v="10"/>
    <s v="Jumbo Box"/>
    <s v="Sauder Forest Hills Library, Woodland Oak Finish"/>
    <n v="0.77"/>
    <s v="United States"/>
    <s v="Central"/>
    <x v="18"/>
    <s v="Cedar Park"/>
    <n v="78613"/>
    <x v="111"/>
    <d v="2015-04-25T00:00:00"/>
    <x v="1204"/>
    <n v="5"/>
    <n v="699.24"/>
    <n v="89981"/>
    <n v="140.92999999999998"/>
    <x v="1"/>
  </r>
  <r>
    <n v="1253"/>
    <s v="Vickie Coates"/>
    <x v="2"/>
    <n v="0.1"/>
    <n v="212.6"/>
    <n v="110.2"/>
    <x v="0"/>
    <x v="2"/>
    <x v="0"/>
    <x v="0"/>
    <s v="Jumbo Box"/>
    <s v="Bush Advantage Collection® Round Conference Table"/>
    <n v="0.73"/>
    <s v="United States"/>
    <s v="Central"/>
    <x v="18"/>
    <s v="Cedar Park"/>
    <n v="78613"/>
    <x v="111"/>
    <d v="2015-04-25T00:00:00"/>
    <x v="1205"/>
    <n v="12"/>
    <n v="2346.0300000000002"/>
    <n v="89981"/>
    <n v="212.5"/>
    <x v="1"/>
  </r>
  <r>
    <n v="146"/>
    <s v="Yvonne Fox"/>
    <x v="4"/>
    <n v="0.06"/>
    <n v="180.98"/>
    <n v="26.2"/>
    <x v="0"/>
    <x v="3"/>
    <x v="0"/>
    <x v="9"/>
    <s v="Jumbo Drum"/>
    <s v="Global Ergonomic Managers Chair"/>
    <n v="0.59"/>
    <s v="United States"/>
    <s v="Central"/>
    <x v="18"/>
    <s v="Watauga"/>
    <n v="76148"/>
    <x v="111"/>
    <d v="2015-04-24T00:00:00"/>
    <x v="1206"/>
    <n v="5"/>
    <n v="929.57"/>
    <n v="91090"/>
    <n v="180.92"/>
    <x v="1"/>
  </r>
  <r>
    <n v="699"/>
    <s v="Jenny Gold"/>
    <x v="4"/>
    <n v="0.03"/>
    <n v="5.28"/>
    <n v="5.61"/>
    <x v="1"/>
    <x v="1"/>
    <x v="2"/>
    <x v="7"/>
    <s v="Small Box"/>
    <s v="Xerox 1954"/>
    <n v="0.4"/>
    <s v="United States"/>
    <s v="West"/>
    <x v="8"/>
    <s v="Los Angeles"/>
    <n v="90041"/>
    <x v="111"/>
    <d v="2015-04-24T00:00:00"/>
    <x v="1207"/>
    <n v="5"/>
    <n v="32.5"/>
    <n v="44517"/>
    <n v="5.25"/>
    <x v="2"/>
  </r>
  <r>
    <n v="702"/>
    <s v="Kelly O'Connor"/>
    <x v="4"/>
    <n v="0.03"/>
    <n v="5.28"/>
    <n v="5.61"/>
    <x v="1"/>
    <x v="1"/>
    <x v="2"/>
    <x v="7"/>
    <s v="Small Box"/>
    <s v="Xerox 1954"/>
    <n v="0.4"/>
    <s v="United States"/>
    <s v="West"/>
    <x v="8"/>
    <s v="Santa Rosa"/>
    <n v="95404"/>
    <x v="111"/>
    <d v="2015-04-24T00:00:00"/>
    <x v="1207"/>
    <n v="1"/>
    <n v="6.5"/>
    <n v="87977"/>
    <n v="5.25"/>
    <x v="2"/>
  </r>
  <r>
    <n v="1304"/>
    <s v="Sherri McIntosh"/>
    <x v="4"/>
    <n v="0.08"/>
    <n v="2.88"/>
    <n v="0.5"/>
    <x v="1"/>
    <x v="1"/>
    <x v="2"/>
    <x v="13"/>
    <s v="Small Box"/>
    <s v="Avery 507"/>
    <n v="0.39"/>
    <s v="United States"/>
    <s v="West"/>
    <x v="15"/>
    <s v="West Jordan"/>
    <n v="84084"/>
    <x v="111"/>
    <d v="2015-04-24T00:00:00"/>
    <x v="1208"/>
    <n v="3"/>
    <n v="8.74"/>
    <n v="87004"/>
    <n v="2.8"/>
    <x v="2"/>
  </r>
  <r>
    <n v="483"/>
    <s v="Edgar McKenzie"/>
    <x v="3"/>
    <n v="0.06"/>
    <n v="3.36"/>
    <n v="6.27"/>
    <x v="1"/>
    <x v="3"/>
    <x v="2"/>
    <x v="5"/>
    <s v="Small Box"/>
    <s v="Cardinal Poly Pocket Divider Pockets for Ring Binders"/>
    <n v="0.4"/>
    <s v="United States"/>
    <s v="Central"/>
    <x v="10"/>
    <s v="Oswego"/>
    <n v="60543"/>
    <x v="111"/>
    <d v="2015-04-24T00:00:00"/>
    <x v="1209"/>
    <n v="2"/>
    <n v="8.82"/>
    <n v="90354"/>
    <n v="3.3"/>
    <x v="1"/>
  </r>
  <r>
    <n v="483"/>
    <s v="Edgar McKenzie"/>
    <x v="3"/>
    <n v="7.0000000000000007E-2"/>
    <n v="699.99"/>
    <n v="24.49"/>
    <x v="1"/>
    <x v="3"/>
    <x v="1"/>
    <x v="4"/>
    <s v="Large Box"/>
    <s v="Canon PC1060 Personal Laser Copier"/>
    <n v="0.41"/>
    <s v="United States"/>
    <s v="Central"/>
    <x v="10"/>
    <s v="Oswego"/>
    <n v="60543"/>
    <x v="111"/>
    <d v="2015-04-25T00:00:00"/>
    <x v="1210"/>
    <n v="9"/>
    <n v="5976.09"/>
    <n v="90354"/>
    <n v="699.92"/>
    <x v="1"/>
  </r>
  <r>
    <n v="1257"/>
    <s v="Ryan Foster"/>
    <x v="0"/>
    <n v="0.04"/>
    <n v="2.52"/>
    <n v="1.92"/>
    <x v="1"/>
    <x v="2"/>
    <x v="2"/>
    <x v="16"/>
    <s v="Wrap Bag"/>
    <s v="Letter Slitter"/>
    <n v="0.82"/>
    <s v="United States"/>
    <s v="West"/>
    <x v="3"/>
    <s v="Aurora"/>
    <n v="80013"/>
    <x v="112"/>
    <d v="2015-04-24T00:00:00"/>
    <x v="1211"/>
    <n v="1"/>
    <n v="3.13"/>
    <n v="86536"/>
    <n v="2.48"/>
    <x v="2"/>
  </r>
  <r>
    <n v="3325"/>
    <s v="Diane Barr"/>
    <x v="0"/>
    <n v="7.0000000000000007E-2"/>
    <n v="5.58"/>
    <n v="1.99"/>
    <x v="1"/>
    <x v="1"/>
    <x v="2"/>
    <x v="2"/>
    <s v="Wrap Bag"/>
    <s v="DIXON Ticonderoga® Erasable Checking Pencils"/>
    <n v="0.46"/>
    <s v="United States"/>
    <s v="West"/>
    <x v="14"/>
    <s v="Coos Bay"/>
    <n v="97420"/>
    <x v="112"/>
    <d v="2015-04-26T00:00:00"/>
    <x v="1212"/>
    <n v="23"/>
    <n v="121.46"/>
    <n v="90987"/>
    <n v="5.51"/>
    <x v="2"/>
  </r>
  <r>
    <n v="1085"/>
    <s v="Ted Dunlap"/>
    <x v="1"/>
    <n v="0.04"/>
    <n v="9.06"/>
    <n v="9.86"/>
    <x v="1"/>
    <x v="2"/>
    <x v="2"/>
    <x v="7"/>
    <s v="Small Box"/>
    <s v="Southworth 25% Cotton Linen-Finish Paper &amp; Envelopes"/>
    <n v="0.4"/>
    <s v="United States"/>
    <s v="East"/>
    <x v="11"/>
    <s v="Deer Park"/>
    <n v="11729"/>
    <x v="112"/>
    <d v="2015-04-25T00:00:00"/>
    <x v="1213"/>
    <n v="3"/>
    <n v="30.87"/>
    <n v="86123"/>
    <n v="9.0200000000000014"/>
    <x v="3"/>
  </r>
  <r>
    <n v="1086"/>
    <s v="Leon Peele"/>
    <x v="1"/>
    <n v="0.04"/>
    <n v="14.27"/>
    <n v="7.27"/>
    <x v="1"/>
    <x v="2"/>
    <x v="2"/>
    <x v="5"/>
    <s v="Small Box"/>
    <s v="GBC Laser Imprintable Binding System Covers, Desert Sand"/>
    <n v="0.38"/>
    <s v="United States"/>
    <s v="East"/>
    <x v="11"/>
    <s v="Dix Hills"/>
    <n v="11746"/>
    <x v="112"/>
    <d v="2015-04-25T00:00:00"/>
    <x v="1214"/>
    <n v="3"/>
    <n v="45.24"/>
    <n v="86123"/>
    <n v="14.23"/>
    <x v="3"/>
  </r>
  <r>
    <n v="1670"/>
    <s v="Carolyn Bowling"/>
    <x v="2"/>
    <n v="0.03"/>
    <n v="35.409999999999997"/>
    <n v="1.99"/>
    <x v="1"/>
    <x v="0"/>
    <x v="1"/>
    <x v="1"/>
    <s v="Small Pack"/>
    <s v="Imation DVD-RAM discs"/>
    <n v="0.43"/>
    <s v="United States"/>
    <s v="South"/>
    <x v="21"/>
    <s v="Blacksburg"/>
    <n v="24060"/>
    <x v="112"/>
    <d v="2015-04-26T00:00:00"/>
    <x v="1215"/>
    <n v="10"/>
    <n v="367.52"/>
    <n v="86722"/>
    <n v="35.379999999999995"/>
    <x v="0"/>
  </r>
  <r>
    <n v="1670"/>
    <s v="Carolyn Bowling"/>
    <x v="2"/>
    <n v="0"/>
    <n v="142.86000000000001"/>
    <n v="19.989999999999998"/>
    <x v="1"/>
    <x v="0"/>
    <x v="2"/>
    <x v="6"/>
    <s v="Small Box"/>
    <s v="Letter Size Cart"/>
    <n v="0.56000000000000005"/>
    <s v="United States"/>
    <s v="South"/>
    <x v="21"/>
    <s v="Blacksburg"/>
    <n v="24060"/>
    <x v="112"/>
    <d v="2015-05-03T00:00:00"/>
    <x v="1216"/>
    <n v="11"/>
    <n v="1576.35"/>
    <n v="86722"/>
    <n v="142.86000000000001"/>
    <x v="0"/>
  </r>
  <r>
    <n v="1391"/>
    <s v="Carolyn Greer"/>
    <x v="3"/>
    <n v="0"/>
    <n v="2.88"/>
    <n v="0.7"/>
    <x v="2"/>
    <x v="1"/>
    <x v="2"/>
    <x v="2"/>
    <s v="Wrap Bag"/>
    <s v="Newell 340"/>
    <n v="0.56000000000000005"/>
    <s v="United States"/>
    <s v="West"/>
    <x v="8"/>
    <s v="Sunnyvale"/>
    <n v="94086"/>
    <x v="112"/>
    <d v="2015-04-24T00:00:00"/>
    <x v="1217"/>
    <n v="1"/>
    <n v="7.96"/>
    <n v="88727"/>
    <n v="2.88"/>
    <x v="2"/>
  </r>
  <r>
    <n v="2570"/>
    <s v="Yvonne Stephens"/>
    <x v="0"/>
    <n v="0"/>
    <n v="4.37"/>
    <n v="5.15"/>
    <x v="1"/>
    <x v="1"/>
    <x v="2"/>
    <x v="8"/>
    <s v="Small Box"/>
    <s v="Eureka Sanitaire ® Multi-Pro Heavy-Duty Upright, Disposable Bags"/>
    <n v="0.59"/>
    <s v="United States"/>
    <s v="West"/>
    <x v="8"/>
    <s v="Davis"/>
    <n v="95616"/>
    <x v="113"/>
    <d v="2015-04-27T00:00:00"/>
    <x v="1218"/>
    <n v="19"/>
    <n v="87.85"/>
    <n v="90327"/>
    <n v="4.37"/>
    <x v="2"/>
  </r>
  <r>
    <n v="2570"/>
    <s v="Yvonne Stephens"/>
    <x v="0"/>
    <n v="0.01"/>
    <n v="500.98"/>
    <n v="56"/>
    <x v="0"/>
    <x v="1"/>
    <x v="0"/>
    <x v="9"/>
    <s v="Jumbo Drum"/>
    <s v="Global Troy™ Executive Leather Low-Back Tilter"/>
    <n v="0.6"/>
    <s v="United States"/>
    <s v="West"/>
    <x v="8"/>
    <s v="Davis"/>
    <n v="95616"/>
    <x v="113"/>
    <d v="2015-04-26T00:00:00"/>
    <x v="1219"/>
    <n v="14"/>
    <n v="7429.63"/>
    <n v="90327"/>
    <n v="500.97"/>
    <x v="2"/>
  </r>
  <r>
    <n v="2570"/>
    <s v="Yvonne Stephens"/>
    <x v="0"/>
    <n v="0.02"/>
    <n v="12.58"/>
    <n v="5.16"/>
    <x v="1"/>
    <x v="1"/>
    <x v="0"/>
    <x v="11"/>
    <s v="Small Box"/>
    <s v="DAX Copper Panel Document Frame, 5 x 7 Size"/>
    <n v="0.43"/>
    <s v="United States"/>
    <s v="West"/>
    <x v="8"/>
    <s v="Davis"/>
    <n v="95616"/>
    <x v="113"/>
    <d v="2015-04-25T00:00:00"/>
    <x v="1220"/>
    <n v="18"/>
    <n v="224.29"/>
    <n v="90327"/>
    <n v="12.56"/>
    <x v="2"/>
  </r>
  <r>
    <n v="2570"/>
    <s v="Yvonne Stephens"/>
    <x v="0"/>
    <n v="0.1"/>
    <n v="7.7"/>
    <n v="3.68"/>
    <x v="1"/>
    <x v="1"/>
    <x v="0"/>
    <x v="11"/>
    <s v="Wrap Bag"/>
    <s v="Deflect-O® Glasstique™ Clear Desk Accessories"/>
    <n v="0.52"/>
    <s v="United States"/>
    <s v="West"/>
    <x v="8"/>
    <s v="Davis"/>
    <n v="95616"/>
    <x v="113"/>
    <d v="2015-04-26T00:00:00"/>
    <x v="1221"/>
    <n v="7"/>
    <n v="51.2"/>
    <n v="90327"/>
    <n v="7.6000000000000005"/>
    <x v="2"/>
  </r>
  <r>
    <n v="2571"/>
    <s v="Rosemary O'Brien"/>
    <x v="0"/>
    <n v="0.01"/>
    <n v="500.98"/>
    <n v="56"/>
    <x v="0"/>
    <x v="1"/>
    <x v="0"/>
    <x v="9"/>
    <s v="Jumbo Drum"/>
    <s v="Global Troy™ Executive Leather Low-Back Tilter"/>
    <n v="0.6"/>
    <s v="United States"/>
    <s v="East"/>
    <x v="11"/>
    <s v="New York City"/>
    <n v="10165"/>
    <x v="113"/>
    <d v="2015-04-26T00:00:00"/>
    <x v="1222"/>
    <n v="56"/>
    <n v="29718.53"/>
    <n v="50656"/>
    <n v="500.97"/>
    <x v="3"/>
  </r>
  <r>
    <n v="2571"/>
    <s v="Rosemary O'Brien"/>
    <x v="0"/>
    <n v="0.1"/>
    <n v="7.7"/>
    <n v="3.68"/>
    <x v="1"/>
    <x v="1"/>
    <x v="0"/>
    <x v="11"/>
    <s v="Wrap Bag"/>
    <s v="Deflect-O® Glasstique™ Clear Desk Accessories"/>
    <n v="0.52"/>
    <s v="United States"/>
    <s v="East"/>
    <x v="11"/>
    <s v="New York City"/>
    <n v="10165"/>
    <x v="113"/>
    <d v="2015-04-26T00:00:00"/>
    <x v="1223"/>
    <n v="27"/>
    <n v="197.48"/>
    <n v="50656"/>
    <n v="7.6000000000000005"/>
    <x v="3"/>
  </r>
  <r>
    <n v="3379"/>
    <s v="Annette McIntyre"/>
    <x v="0"/>
    <n v="0.05"/>
    <n v="3.14"/>
    <n v="1.92"/>
    <x v="2"/>
    <x v="2"/>
    <x v="2"/>
    <x v="16"/>
    <s v="Wrap Bag"/>
    <s v="Serrated Blade or Curved Handle Hand Letter Openers"/>
    <n v="0.84"/>
    <s v="United States"/>
    <s v="South"/>
    <x v="5"/>
    <s v="Kennesaw"/>
    <n v="30144"/>
    <x v="113"/>
    <d v="2015-04-26T00:00:00"/>
    <x v="1224"/>
    <n v="18"/>
    <n v="59.22"/>
    <n v="88839"/>
    <n v="3.0900000000000003"/>
    <x v="0"/>
  </r>
  <r>
    <n v="731"/>
    <s v="June Herbert"/>
    <x v="1"/>
    <n v="0.09"/>
    <n v="101.41"/>
    <n v="35"/>
    <x v="1"/>
    <x v="1"/>
    <x v="2"/>
    <x v="6"/>
    <s v="Large Box"/>
    <s v="Tennsco Regal Shelving Units"/>
    <n v="0.82"/>
    <s v="United States"/>
    <s v="East"/>
    <x v="35"/>
    <s v="Burlington"/>
    <n v="1803"/>
    <x v="114"/>
    <d v="2015-04-27T00:00:00"/>
    <x v="1225"/>
    <n v="12"/>
    <n v="1178.32"/>
    <n v="90362"/>
    <n v="101.32"/>
    <x v="3"/>
  </r>
  <r>
    <n v="1893"/>
    <s v="Melanie Burgess"/>
    <x v="2"/>
    <n v="0.03"/>
    <n v="180.98"/>
    <n v="26.2"/>
    <x v="0"/>
    <x v="1"/>
    <x v="0"/>
    <x v="9"/>
    <s v="Jumbo Drum"/>
    <s v="Global Ergonomic Managers Chair"/>
    <n v="0.59"/>
    <s v="United States"/>
    <s v="Central"/>
    <x v="6"/>
    <s v="Webster Groves"/>
    <n v="63119"/>
    <x v="114"/>
    <d v="2015-04-30T00:00:00"/>
    <x v="1226"/>
    <n v="5"/>
    <n v="928.92"/>
    <n v="91262"/>
    <n v="180.95"/>
    <x v="1"/>
  </r>
  <r>
    <n v="2491"/>
    <s v="Sean N Boyer"/>
    <x v="2"/>
    <n v="0.06"/>
    <n v="4.28"/>
    <n v="0.94"/>
    <x v="1"/>
    <x v="1"/>
    <x v="2"/>
    <x v="2"/>
    <s v="Wrap Bag"/>
    <s v="Newell 336"/>
    <n v="0.56000000000000005"/>
    <s v="United States"/>
    <s v="West"/>
    <x v="8"/>
    <s v="Los Angeles"/>
    <n v="90045"/>
    <x v="114"/>
    <d v="2015-04-28T00:00:00"/>
    <x v="1227"/>
    <n v="9"/>
    <n v="38.96"/>
    <n v="11712"/>
    <n v="4.2200000000000006"/>
    <x v="2"/>
  </r>
  <r>
    <n v="2495"/>
    <s v="Maria Block"/>
    <x v="2"/>
    <n v="0.06"/>
    <n v="4.28"/>
    <n v="0.94"/>
    <x v="1"/>
    <x v="1"/>
    <x v="2"/>
    <x v="2"/>
    <s v="Wrap Bag"/>
    <s v="Newell 336"/>
    <n v="0.56000000000000005"/>
    <s v="United States"/>
    <s v="West"/>
    <x v="45"/>
    <s v="Rock Springs"/>
    <n v="82901"/>
    <x v="114"/>
    <d v="2015-04-28T00:00:00"/>
    <x v="1227"/>
    <n v="2"/>
    <n v="8.66"/>
    <n v="86885"/>
    <n v="4.2200000000000006"/>
    <x v="2"/>
  </r>
  <r>
    <n v="2489"/>
    <s v="Craig Liu"/>
    <x v="4"/>
    <n v="0.04"/>
    <n v="419.19"/>
    <n v="19.989999999999998"/>
    <x v="1"/>
    <x v="2"/>
    <x v="2"/>
    <x v="6"/>
    <s v="Small Box"/>
    <s v="Smead Adjustable Mobile File Trolley with Lockable Top"/>
    <n v="0.57999999999999996"/>
    <s v="United States"/>
    <s v="West"/>
    <x v="8"/>
    <s v="Concord"/>
    <n v="94521"/>
    <x v="114"/>
    <d v="2015-04-27T00:00:00"/>
    <x v="1228"/>
    <n v="5"/>
    <n v="2012.11"/>
    <n v="86885"/>
    <n v="419.15"/>
    <x v="2"/>
  </r>
  <r>
    <n v="2491"/>
    <s v="Sean N Boyer"/>
    <x v="4"/>
    <n v="0.04"/>
    <n v="419.19"/>
    <n v="19.989999999999998"/>
    <x v="1"/>
    <x v="2"/>
    <x v="2"/>
    <x v="6"/>
    <s v="Small Box"/>
    <s v="Smead Adjustable Mobile File Trolley with Lockable Top"/>
    <n v="0.57999999999999996"/>
    <s v="United States"/>
    <s v="West"/>
    <x v="8"/>
    <s v="Los Angeles"/>
    <n v="90045"/>
    <x v="114"/>
    <d v="2015-04-27T00:00:00"/>
    <x v="1229"/>
    <n v="20"/>
    <n v="8048.45"/>
    <n v="23042"/>
    <n v="419.15"/>
    <x v="2"/>
  </r>
  <r>
    <n v="2380"/>
    <s v="Lisa Branch"/>
    <x v="3"/>
    <n v="7.0000000000000007E-2"/>
    <n v="3.38"/>
    <n v="0.85"/>
    <x v="1"/>
    <x v="0"/>
    <x v="2"/>
    <x v="2"/>
    <s v="Wrap Bag"/>
    <s v="Avery Hi-Liter® Fluorescent Desk Style Markers"/>
    <n v="0.48"/>
    <s v="United States"/>
    <s v="Central"/>
    <x v="25"/>
    <s v="Grand Rapids"/>
    <n v="49505"/>
    <x v="114"/>
    <d v="2015-04-28T00:00:00"/>
    <x v="1230"/>
    <n v="9"/>
    <n v="29.08"/>
    <n v="86654"/>
    <n v="3.31"/>
    <x v="1"/>
  </r>
  <r>
    <n v="2382"/>
    <s v="Geoffrey Saunders"/>
    <x v="3"/>
    <n v="7.0000000000000007E-2"/>
    <n v="3.38"/>
    <n v="0.85"/>
    <x v="1"/>
    <x v="0"/>
    <x v="2"/>
    <x v="2"/>
    <s v="Wrap Bag"/>
    <s v="Avery Hi-Liter® Fluorescent Desk Style Markers"/>
    <n v="0.48"/>
    <s v="United States"/>
    <s v="East"/>
    <x v="11"/>
    <s v="New York City"/>
    <n v="10024"/>
    <x v="114"/>
    <d v="2015-04-28T00:00:00"/>
    <x v="1230"/>
    <n v="34"/>
    <n v="109.86"/>
    <n v="13606"/>
    <n v="3.31"/>
    <x v="3"/>
  </r>
  <r>
    <n v="2468"/>
    <s v="Rhonda Stein"/>
    <x v="0"/>
    <n v="0.09"/>
    <n v="58.1"/>
    <n v="1.49"/>
    <x v="2"/>
    <x v="2"/>
    <x v="2"/>
    <x v="5"/>
    <s v="Small Box"/>
    <s v="Avery Arch Ring Binders"/>
    <n v="0.38"/>
    <s v="United States"/>
    <s v="South"/>
    <x v="9"/>
    <s v="Salisbury"/>
    <n v="28144"/>
    <x v="115"/>
    <d v="2015-04-29T00:00:00"/>
    <x v="1231"/>
    <n v="3"/>
    <n v="169.46"/>
    <n v="88135"/>
    <n v="58.01"/>
    <x v="0"/>
  </r>
  <r>
    <n v="983"/>
    <s v="Sue Drake"/>
    <x v="2"/>
    <n v="0.09"/>
    <n v="300.97000000000003"/>
    <n v="7.18"/>
    <x v="1"/>
    <x v="3"/>
    <x v="1"/>
    <x v="1"/>
    <s v="Small Box"/>
    <s v="Gyration Ultra Professional Cordless Optical Suite"/>
    <n v="0.48"/>
    <s v="United States"/>
    <s v="South"/>
    <x v="1"/>
    <s v="Searcy"/>
    <n v="72143"/>
    <x v="115"/>
    <d v="2015-04-27T00:00:00"/>
    <x v="1232"/>
    <n v="10"/>
    <n v="2848.38"/>
    <n v="90201"/>
    <n v="300.88000000000005"/>
    <x v="0"/>
  </r>
  <r>
    <n v="202"/>
    <s v="Max Small"/>
    <x v="3"/>
    <n v="0.09"/>
    <n v="12.28"/>
    <n v="4.8600000000000003"/>
    <x v="1"/>
    <x v="3"/>
    <x v="2"/>
    <x v="7"/>
    <s v="Small Box"/>
    <s v="Xerox 1933"/>
    <n v="0.38"/>
    <s v="United States"/>
    <s v="Central"/>
    <x v="19"/>
    <s v="Bartlesville"/>
    <n v="74006"/>
    <x v="115"/>
    <d v="2015-04-28T00:00:00"/>
    <x v="1233"/>
    <n v="3"/>
    <n v="34.65"/>
    <n v="88971"/>
    <n v="12.19"/>
    <x v="1"/>
  </r>
  <r>
    <n v="762"/>
    <s v="Stuart Holloway"/>
    <x v="3"/>
    <n v="0"/>
    <n v="125.99"/>
    <n v="8.99"/>
    <x v="1"/>
    <x v="0"/>
    <x v="1"/>
    <x v="12"/>
    <s v="Small Box"/>
    <s v="5170i"/>
    <n v="0.56999999999999995"/>
    <s v="United States"/>
    <s v="West"/>
    <x v="4"/>
    <s v="Vancouver"/>
    <n v="98661"/>
    <x v="115"/>
    <d v="2015-04-29T00:00:00"/>
    <x v="1234"/>
    <n v="12"/>
    <n v="1362.2"/>
    <n v="87525"/>
    <n v="125.99"/>
    <x v="2"/>
  </r>
  <r>
    <n v="3320"/>
    <s v="Alicia Maynard"/>
    <x v="3"/>
    <n v="0.08"/>
    <n v="3.28"/>
    <n v="3.97"/>
    <x v="1"/>
    <x v="0"/>
    <x v="2"/>
    <x v="2"/>
    <s v="Wrap Bag"/>
    <s v="Newell 342"/>
    <n v="0.56000000000000005"/>
    <s v="United States"/>
    <s v="South"/>
    <x v="34"/>
    <s v="Jackson"/>
    <n v="38301"/>
    <x v="115"/>
    <d v="2015-04-28T00:00:00"/>
    <x v="1235"/>
    <n v="18"/>
    <n v="57.24"/>
    <n v="90103"/>
    <n v="3.1999999999999997"/>
    <x v="0"/>
  </r>
  <r>
    <n v="3320"/>
    <s v="Alicia Maynard"/>
    <x v="3"/>
    <n v="0.09"/>
    <n v="40.97"/>
    <n v="8.99"/>
    <x v="2"/>
    <x v="0"/>
    <x v="2"/>
    <x v="2"/>
    <s v="Small Pack"/>
    <s v="Sanford 52201 APSCO Electric Pencil Sharpener"/>
    <n v="0.59"/>
    <s v="United States"/>
    <s v="South"/>
    <x v="34"/>
    <s v="Jackson"/>
    <n v="38301"/>
    <x v="115"/>
    <d v="2015-04-29T00:00:00"/>
    <x v="1236"/>
    <n v="22"/>
    <n v="824.7"/>
    <n v="90103"/>
    <n v="40.879999999999995"/>
    <x v="0"/>
  </r>
  <r>
    <n v="1439"/>
    <s v="Kyle Kaufman"/>
    <x v="0"/>
    <n v="0.05"/>
    <n v="6.48"/>
    <n v="6.22"/>
    <x v="1"/>
    <x v="3"/>
    <x v="2"/>
    <x v="7"/>
    <s v="Small Box"/>
    <s v="Xerox 1894"/>
    <n v="0.37"/>
    <s v="United States"/>
    <s v="East"/>
    <x v="27"/>
    <s v="Euclid"/>
    <n v="44117"/>
    <x v="116"/>
    <d v="2015-04-29T00:00:00"/>
    <x v="1237"/>
    <n v="3"/>
    <n v="21.46"/>
    <n v="90121"/>
    <n v="6.4300000000000006"/>
    <x v="3"/>
  </r>
  <r>
    <n v="3011"/>
    <s v="Tammy Raynor"/>
    <x v="0"/>
    <n v="0.03"/>
    <n v="300.64999999999998"/>
    <n v="24.49"/>
    <x v="1"/>
    <x v="3"/>
    <x v="2"/>
    <x v="8"/>
    <s v="Large Box"/>
    <s v="Honeywell Enviracaire Portable HEPA Air Cleaner for 17' x 22' Room"/>
    <n v="0.52"/>
    <s v="United States"/>
    <s v="East"/>
    <x v="35"/>
    <s v="Boston"/>
    <n v="2113"/>
    <x v="116"/>
    <d v="2015-04-30T00:00:00"/>
    <x v="1238"/>
    <n v="32"/>
    <n v="9705.4599999999991"/>
    <n v="7623"/>
    <n v="300.62"/>
    <x v="3"/>
  </r>
  <r>
    <n v="3011"/>
    <s v="Tammy Raynor"/>
    <x v="0"/>
    <n v="0.06"/>
    <n v="49.99"/>
    <n v="19.989999999999998"/>
    <x v="1"/>
    <x v="3"/>
    <x v="1"/>
    <x v="1"/>
    <s v="Small Box"/>
    <s v="US Robotics 56K V.92 Internal PCI Faxmodem"/>
    <n v="0.45"/>
    <s v="United States"/>
    <s v="East"/>
    <x v="35"/>
    <s v="Boston"/>
    <n v="2113"/>
    <x v="116"/>
    <d v="2015-04-30T00:00:00"/>
    <x v="1239"/>
    <n v="67"/>
    <n v="3247.54"/>
    <n v="7623"/>
    <n v="49.93"/>
    <x v="3"/>
  </r>
  <r>
    <n v="3011"/>
    <s v="Tammy Raynor"/>
    <x v="0"/>
    <n v="0.1"/>
    <n v="104.85"/>
    <n v="4.6500000000000004"/>
    <x v="1"/>
    <x v="3"/>
    <x v="2"/>
    <x v="7"/>
    <s v="Small Box"/>
    <s v="Xerox 1941"/>
    <n v="0.37"/>
    <s v="United States"/>
    <s v="East"/>
    <x v="35"/>
    <s v="Boston"/>
    <n v="2113"/>
    <x v="116"/>
    <d v="2015-04-29T00:00:00"/>
    <x v="1240"/>
    <n v="58"/>
    <n v="5582.63"/>
    <n v="7623"/>
    <n v="104.75"/>
    <x v="3"/>
  </r>
  <r>
    <n v="3012"/>
    <s v="Annie Livingston"/>
    <x v="0"/>
    <n v="0.03"/>
    <n v="300.64999999999998"/>
    <n v="24.49"/>
    <x v="1"/>
    <x v="3"/>
    <x v="2"/>
    <x v="8"/>
    <s v="Large Box"/>
    <s v="Honeywell Enviracaire Portable HEPA Air Cleaner for 17' x 22' Room"/>
    <n v="0.52"/>
    <s v="United States"/>
    <s v="East"/>
    <x v="11"/>
    <s v="Rochester"/>
    <n v="14609"/>
    <x v="116"/>
    <d v="2015-04-30T00:00:00"/>
    <x v="1241"/>
    <n v="8"/>
    <n v="2426.36"/>
    <n v="86346"/>
    <n v="300.62"/>
    <x v="3"/>
  </r>
  <r>
    <n v="3012"/>
    <s v="Annie Livingston"/>
    <x v="0"/>
    <n v="0.06"/>
    <n v="49.99"/>
    <n v="19.989999999999998"/>
    <x v="1"/>
    <x v="3"/>
    <x v="1"/>
    <x v="1"/>
    <s v="Small Box"/>
    <s v="US Robotics 56K V.92 Internal PCI Faxmodem"/>
    <n v="0.45"/>
    <s v="United States"/>
    <s v="East"/>
    <x v="11"/>
    <s v="Rochester"/>
    <n v="14609"/>
    <x v="116"/>
    <d v="2015-04-30T00:00:00"/>
    <x v="1242"/>
    <n v="17"/>
    <n v="824"/>
    <n v="86346"/>
    <n v="49.93"/>
    <x v="3"/>
  </r>
  <r>
    <n v="3012"/>
    <s v="Annie Livingston"/>
    <x v="0"/>
    <n v="0.1"/>
    <n v="104.85"/>
    <n v="4.6500000000000004"/>
    <x v="1"/>
    <x v="3"/>
    <x v="2"/>
    <x v="7"/>
    <s v="Small Box"/>
    <s v="Xerox 1941"/>
    <n v="0.37"/>
    <s v="United States"/>
    <s v="East"/>
    <x v="11"/>
    <s v="Rochester"/>
    <n v="14609"/>
    <x v="116"/>
    <d v="2015-04-29T00:00:00"/>
    <x v="1243"/>
    <n v="14"/>
    <n v="1347.53"/>
    <n v="86346"/>
    <n v="104.75"/>
    <x v="3"/>
  </r>
  <r>
    <n v="2254"/>
    <s v="Jeff Meadows"/>
    <x v="1"/>
    <n v="0.1"/>
    <n v="48.91"/>
    <n v="5.97"/>
    <x v="1"/>
    <x v="3"/>
    <x v="2"/>
    <x v="7"/>
    <s v="Small Box"/>
    <s v="Xerox 1917"/>
    <n v="0.38"/>
    <s v="United States"/>
    <s v="South"/>
    <x v="32"/>
    <s v="Paducah"/>
    <n v="42003"/>
    <x v="116"/>
    <d v="2015-04-30T00:00:00"/>
    <x v="1244"/>
    <n v="14"/>
    <n v="618.96"/>
    <n v="89279"/>
    <n v="48.809999999999995"/>
    <x v="0"/>
  </r>
  <r>
    <n v="2254"/>
    <s v="Jeff Meadows"/>
    <x v="1"/>
    <n v="0.08"/>
    <n v="5.98"/>
    <n v="5.46"/>
    <x v="1"/>
    <x v="3"/>
    <x v="2"/>
    <x v="7"/>
    <s v="Small Box"/>
    <s v="Xerox 1983"/>
    <n v="0.36"/>
    <s v="United States"/>
    <s v="South"/>
    <x v="32"/>
    <s v="Paducah"/>
    <n v="42003"/>
    <x v="116"/>
    <d v="2015-04-28T00:00:00"/>
    <x v="1245"/>
    <n v="13"/>
    <n v="77.540000000000006"/>
    <n v="89279"/>
    <n v="5.9"/>
    <x v="0"/>
  </r>
  <r>
    <n v="2912"/>
    <s v="Hannah Carver"/>
    <x v="1"/>
    <n v="0.04"/>
    <n v="4.13"/>
    <n v="0.99"/>
    <x v="2"/>
    <x v="2"/>
    <x v="2"/>
    <x v="13"/>
    <s v="Small Box"/>
    <s v="Avery 491"/>
    <n v="0.39"/>
    <s v="United States"/>
    <s v="Central"/>
    <x v="39"/>
    <s v="Grand Forks"/>
    <n v="58201"/>
    <x v="116"/>
    <d v="2015-04-30T00:00:00"/>
    <x v="1246"/>
    <n v="7"/>
    <n v="32.33"/>
    <n v="87396"/>
    <n v="4.09"/>
    <x v="1"/>
  </r>
  <r>
    <n v="2912"/>
    <s v="Hannah Carver"/>
    <x v="1"/>
    <n v="0.06"/>
    <n v="55.48"/>
    <n v="14.3"/>
    <x v="1"/>
    <x v="2"/>
    <x v="2"/>
    <x v="7"/>
    <s v="Small Box"/>
    <s v="Xerox 194"/>
    <n v="0.37"/>
    <s v="United States"/>
    <s v="Central"/>
    <x v="39"/>
    <s v="Grand Forks"/>
    <n v="58201"/>
    <x v="116"/>
    <d v="2015-04-30T00:00:00"/>
    <x v="1247"/>
    <n v="12"/>
    <n v="642.05999999999995"/>
    <n v="87396"/>
    <n v="55.419999999999995"/>
    <x v="1"/>
  </r>
  <r>
    <n v="3359"/>
    <s v="Jeffrey Cheng"/>
    <x v="1"/>
    <n v="0.09"/>
    <n v="28.53"/>
    <n v="1.49"/>
    <x v="1"/>
    <x v="2"/>
    <x v="2"/>
    <x v="5"/>
    <s v="Small Box"/>
    <s v="Lock-Up Easel 'Spel-Binder'"/>
    <n v="0.38"/>
    <s v="United States"/>
    <s v="Central"/>
    <x v="30"/>
    <s v="Wauwatosa"/>
    <n v="53213"/>
    <x v="116"/>
    <d v="2015-04-30T00:00:00"/>
    <x v="1248"/>
    <n v="6"/>
    <n v="157.33000000000001"/>
    <n v="91437"/>
    <n v="28.44"/>
    <x v="1"/>
  </r>
  <r>
    <n v="234"/>
    <s v="Don Cameron"/>
    <x v="2"/>
    <n v="0.06"/>
    <n v="3.34"/>
    <n v="7.49"/>
    <x v="2"/>
    <x v="0"/>
    <x v="2"/>
    <x v="2"/>
    <s v="Wrap Bag"/>
    <s v="Eldon Spacemaker® Box, Quick-Snap Lid, Clear"/>
    <n v="0.54"/>
    <s v="United States"/>
    <s v="Central"/>
    <x v="20"/>
    <s v="Newton"/>
    <n v="50208"/>
    <x v="116"/>
    <d v="2015-04-30T00:00:00"/>
    <x v="1249"/>
    <n v="8"/>
    <n v="27.45"/>
    <n v="90239"/>
    <n v="3.28"/>
    <x v="1"/>
  </r>
  <r>
    <n v="1217"/>
    <s v="Billy Perry Browning"/>
    <x v="4"/>
    <n v="0.09"/>
    <n v="130.97999999999999"/>
    <n v="30"/>
    <x v="0"/>
    <x v="0"/>
    <x v="0"/>
    <x v="9"/>
    <s v="Jumbo Drum"/>
    <s v="Office Star - Contemporary Task Swivel chair with 2-way adjustable arms, Plum"/>
    <n v="0.78"/>
    <s v="United States"/>
    <s v="East"/>
    <x v="35"/>
    <s v="Boston"/>
    <n v="2112"/>
    <x v="116"/>
    <d v="2015-05-01T00:00:00"/>
    <x v="1250"/>
    <n v="41"/>
    <n v="5258.94"/>
    <n v="54595"/>
    <n v="130.88999999999999"/>
    <x v="3"/>
  </r>
  <r>
    <n v="1226"/>
    <s v="Ken Cash"/>
    <x v="4"/>
    <n v="0.02"/>
    <n v="8.34"/>
    <n v="2.64"/>
    <x v="1"/>
    <x v="0"/>
    <x v="2"/>
    <x v="16"/>
    <s v="Small Pack"/>
    <s v="Acme® Elite Stainless Steel Scissors"/>
    <n v="0.59"/>
    <s v="United States"/>
    <s v="East"/>
    <x v="40"/>
    <s v="Pawtucket"/>
    <n v="2861"/>
    <x v="116"/>
    <d v="2015-04-30T00:00:00"/>
    <x v="1251"/>
    <n v="8"/>
    <n v="66.739999999999995"/>
    <n v="90800"/>
    <n v="8.32"/>
    <x v="3"/>
  </r>
  <r>
    <n v="1227"/>
    <s v="Elsie Hwang"/>
    <x v="4"/>
    <n v="0.09"/>
    <n v="130.97999999999999"/>
    <n v="30"/>
    <x v="0"/>
    <x v="0"/>
    <x v="0"/>
    <x v="9"/>
    <s v="Jumbo Drum"/>
    <s v="Office Star - Contemporary Task Swivel chair with 2-way adjustable arms, Plum"/>
    <n v="0.78"/>
    <s v="United States"/>
    <s v="East"/>
    <x v="42"/>
    <s v="South Burlington"/>
    <n v="5403"/>
    <x v="116"/>
    <d v="2015-05-01T00:00:00"/>
    <x v="1250"/>
    <n v="10"/>
    <n v="1282.67"/>
    <n v="90800"/>
    <n v="130.88999999999999"/>
    <x v="3"/>
  </r>
  <r>
    <n v="2353"/>
    <s v="Patrick Lowry"/>
    <x v="0"/>
    <n v="0.04"/>
    <n v="5.98"/>
    <n v="0.96"/>
    <x v="1"/>
    <x v="3"/>
    <x v="2"/>
    <x v="2"/>
    <s v="Wrap Bag"/>
    <s v="Newell 315"/>
    <n v="0.6"/>
    <s v="United States"/>
    <s v="East"/>
    <x v="36"/>
    <s v="Edgewood"/>
    <n v="21040"/>
    <x v="117"/>
    <d v="2015-04-30T00:00:00"/>
    <x v="1252"/>
    <n v="22"/>
    <n v="131.79"/>
    <n v="86164"/>
    <n v="5.94"/>
    <x v="3"/>
  </r>
  <r>
    <n v="2353"/>
    <s v="Patrick Lowry"/>
    <x v="0"/>
    <n v="0.01"/>
    <n v="20.99"/>
    <n v="0.99"/>
    <x v="1"/>
    <x v="3"/>
    <x v="1"/>
    <x v="12"/>
    <s v="Wrap Bag"/>
    <s v="Accessory25"/>
    <n v="0.56999999999999995"/>
    <s v="United States"/>
    <s v="East"/>
    <x v="36"/>
    <s v="Edgewood"/>
    <n v="21040"/>
    <x v="117"/>
    <d v="2015-04-30T00:00:00"/>
    <x v="1253"/>
    <n v="2"/>
    <n v="35.33"/>
    <n v="86164"/>
    <n v="20.979999999999997"/>
    <x v="3"/>
  </r>
  <r>
    <n v="782"/>
    <s v="Sarah N Becker"/>
    <x v="1"/>
    <n v="0.04"/>
    <n v="34.76"/>
    <n v="5.49"/>
    <x v="1"/>
    <x v="0"/>
    <x v="2"/>
    <x v="6"/>
    <s v="Small Box"/>
    <s v="Home/Office Personal File Carts"/>
    <n v="0.6"/>
    <s v="United States"/>
    <s v="West"/>
    <x v="8"/>
    <s v="Whittier"/>
    <n v="90604"/>
    <x v="117"/>
    <d v="2015-04-30T00:00:00"/>
    <x v="1254"/>
    <n v="8"/>
    <n v="279.01"/>
    <n v="90962"/>
    <n v="34.72"/>
    <x v="2"/>
  </r>
  <r>
    <n v="803"/>
    <s v="Marianne Goldstein"/>
    <x v="4"/>
    <n v="0.03"/>
    <n v="35.99"/>
    <n v="5"/>
    <x v="1"/>
    <x v="0"/>
    <x v="1"/>
    <x v="12"/>
    <s v="Small Box"/>
    <s v="Accessory27"/>
    <n v="0.85"/>
    <s v="United States"/>
    <s v="South"/>
    <x v="12"/>
    <s v="New Smyrna Beach"/>
    <n v="32168"/>
    <x v="117"/>
    <d v="2015-04-30T00:00:00"/>
    <x v="1255"/>
    <n v="3"/>
    <n v="93.82"/>
    <n v="90048"/>
    <n v="35.96"/>
    <x v="0"/>
  </r>
  <r>
    <n v="2115"/>
    <s v="Jeffrey Lloyd"/>
    <x v="4"/>
    <n v="0.02"/>
    <n v="95.95"/>
    <n v="74.349999999999994"/>
    <x v="0"/>
    <x v="3"/>
    <x v="0"/>
    <x v="9"/>
    <s v="Jumbo Drum"/>
    <s v="Bevis Steel Folding Chairs"/>
    <n v="0.56999999999999995"/>
    <s v="United States"/>
    <s v="South"/>
    <x v="21"/>
    <s v="Oakton"/>
    <n v="22124"/>
    <x v="117"/>
    <d v="2015-05-01T00:00:00"/>
    <x v="1256"/>
    <n v="14"/>
    <n v="1377.46"/>
    <n v="88406"/>
    <n v="95.93"/>
    <x v="0"/>
  </r>
  <r>
    <n v="3381"/>
    <s v="Christopher Norton Patterson"/>
    <x v="4"/>
    <n v="0.02"/>
    <n v="28.53"/>
    <n v="1.49"/>
    <x v="1"/>
    <x v="2"/>
    <x v="2"/>
    <x v="5"/>
    <s v="Small Box"/>
    <s v="Lock-Up Easel 'Spel-Binder'"/>
    <n v="0.38"/>
    <s v="United States"/>
    <s v="South"/>
    <x v="5"/>
    <s v="Macon"/>
    <n v="31204"/>
    <x v="117"/>
    <d v="2015-04-29T00:00:00"/>
    <x v="1257"/>
    <n v="18"/>
    <n v="513.33000000000004"/>
    <n v="88840"/>
    <n v="28.51"/>
    <x v="0"/>
  </r>
  <r>
    <n v="3393"/>
    <s v="Irene Murphy"/>
    <x v="4"/>
    <n v="0.08"/>
    <n v="125.99"/>
    <n v="7.69"/>
    <x v="1"/>
    <x v="1"/>
    <x v="1"/>
    <x v="12"/>
    <s v="Small Box"/>
    <s v="StarTAC 3000"/>
    <n v="0.59"/>
    <s v="United States"/>
    <s v="West"/>
    <x v="4"/>
    <s v="Pullman"/>
    <n v="99163"/>
    <x v="117"/>
    <d v="2015-04-30T00:00:00"/>
    <x v="1258"/>
    <n v="7"/>
    <n v="710.36"/>
    <n v="87908"/>
    <n v="125.91"/>
    <x v="2"/>
  </r>
  <r>
    <n v="617"/>
    <s v="Brett Schultz"/>
    <x v="3"/>
    <n v="0.02"/>
    <n v="15.57"/>
    <n v="1.39"/>
    <x v="1"/>
    <x v="1"/>
    <x v="2"/>
    <x v="15"/>
    <s v="Small Box"/>
    <s v="Park Ridge™ Embossed Executive Business Envelopes"/>
    <n v="0.38"/>
    <s v="United States"/>
    <s v="West"/>
    <x v="3"/>
    <s v="Pueblo"/>
    <n v="81001"/>
    <x v="117"/>
    <d v="2015-04-30T00:00:00"/>
    <x v="1259"/>
    <n v="3"/>
    <n v="46.23"/>
    <n v="88198"/>
    <n v="15.55"/>
    <x v="2"/>
  </r>
  <r>
    <n v="617"/>
    <s v="Brett Schultz"/>
    <x v="3"/>
    <n v="0.02"/>
    <n v="20.89"/>
    <n v="11.52"/>
    <x v="1"/>
    <x v="1"/>
    <x v="2"/>
    <x v="6"/>
    <s v="Small Box"/>
    <s v="Iris® 3-Drawer Stacking Bin, Black"/>
    <n v="0.83"/>
    <s v="United States"/>
    <s v="West"/>
    <x v="3"/>
    <s v="Pueblo"/>
    <n v="81001"/>
    <x v="117"/>
    <d v="2015-04-30T00:00:00"/>
    <x v="1260"/>
    <n v="13"/>
    <n v="279.27999999999997"/>
    <n v="88198"/>
    <n v="20.87"/>
    <x v="2"/>
  </r>
  <r>
    <n v="618"/>
    <s v="Robert Cowan"/>
    <x v="3"/>
    <n v="0.06"/>
    <n v="5.38"/>
    <n v="5.24"/>
    <x v="2"/>
    <x v="1"/>
    <x v="2"/>
    <x v="5"/>
    <s v="Small Box"/>
    <s v="Acco PRESSTEX® Data Binder with Storage Hooks, Dark Blue, 14 7/8&quot; X 11&quot;"/>
    <n v="0.36"/>
    <s v="United States"/>
    <s v="West"/>
    <x v="3"/>
    <s v="Pueblo West"/>
    <n v="81007"/>
    <x v="117"/>
    <d v="2015-04-30T00:00:00"/>
    <x v="1261"/>
    <n v="14"/>
    <n v="81.819999999999993"/>
    <n v="88198"/>
    <n v="5.32"/>
    <x v="2"/>
  </r>
  <r>
    <n v="618"/>
    <s v="Robert Cowan"/>
    <x v="3"/>
    <n v="0.03"/>
    <n v="7.35"/>
    <n v="5.96"/>
    <x v="1"/>
    <x v="1"/>
    <x v="2"/>
    <x v="7"/>
    <s v="Small Box"/>
    <s v="1/4 Fold Party Design Invitations &amp; White Envelopes, 24 8-1/2&quot; X 11&quot; Cards, 25 Env./Pack"/>
    <n v="0.38"/>
    <s v="United States"/>
    <s v="West"/>
    <x v="3"/>
    <s v="Pueblo West"/>
    <n v="81007"/>
    <x v="117"/>
    <d v="2015-04-30T00:00:00"/>
    <x v="1262"/>
    <n v="1"/>
    <n v="13.16"/>
    <n v="88198"/>
    <n v="7.3199999999999994"/>
    <x v="2"/>
  </r>
  <r>
    <n v="638"/>
    <s v="Brooke Shepherd"/>
    <x v="0"/>
    <n v="0.06"/>
    <n v="65.989999999999995"/>
    <n v="8.8000000000000007"/>
    <x v="2"/>
    <x v="1"/>
    <x v="1"/>
    <x v="12"/>
    <s v="Small Box"/>
    <s v="6120"/>
    <n v="0.57999999999999996"/>
    <s v="United States"/>
    <s v="West"/>
    <x v="8"/>
    <s v="Santa Cruz"/>
    <n v="95062"/>
    <x v="118"/>
    <d v="2015-05-01T00:00:00"/>
    <x v="1263"/>
    <n v="9"/>
    <n v="506.38"/>
    <n v="87954"/>
    <n v="65.929999999999993"/>
    <x v="2"/>
  </r>
  <r>
    <n v="638"/>
    <s v="Brooke Shepherd"/>
    <x v="0"/>
    <n v="0"/>
    <n v="195.99"/>
    <n v="4.2"/>
    <x v="2"/>
    <x v="1"/>
    <x v="1"/>
    <x v="12"/>
    <s v="Small Box"/>
    <s v="KH 688"/>
    <n v="0.56999999999999995"/>
    <s v="United States"/>
    <s v="West"/>
    <x v="8"/>
    <s v="Santa Cruz"/>
    <n v="95062"/>
    <x v="118"/>
    <d v="2015-05-02T00:00:00"/>
    <x v="1264"/>
    <n v="6"/>
    <n v="1042.72"/>
    <n v="87954"/>
    <n v="195.99"/>
    <x v="2"/>
  </r>
  <r>
    <n v="640"/>
    <s v="Neal Wolfe"/>
    <x v="0"/>
    <n v="0.06"/>
    <n v="65.989999999999995"/>
    <n v="8.8000000000000007"/>
    <x v="2"/>
    <x v="1"/>
    <x v="1"/>
    <x v="12"/>
    <s v="Small Box"/>
    <s v="6120"/>
    <n v="0.57999999999999996"/>
    <s v="United States"/>
    <s v="West"/>
    <x v="4"/>
    <s v="Seattle"/>
    <n v="98119"/>
    <x v="118"/>
    <d v="2015-05-01T00:00:00"/>
    <x v="1263"/>
    <n v="34"/>
    <n v="1912.98"/>
    <n v="45380"/>
    <n v="65.929999999999993"/>
    <x v="2"/>
  </r>
  <r>
    <n v="640"/>
    <s v="Neal Wolfe"/>
    <x v="0"/>
    <n v="0"/>
    <n v="195.99"/>
    <n v="4.2"/>
    <x v="2"/>
    <x v="1"/>
    <x v="1"/>
    <x v="12"/>
    <s v="Small Box"/>
    <s v="KH 688"/>
    <n v="0.56999999999999995"/>
    <s v="United States"/>
    <s v="West"/>
    <x v="4"/>
    <s v="Seattle"/>
    <n v="98119"/>
    <x v="118"/>
    <d v="2015-05-02T00:00:00"/>
    <x v="1265"/>
    <n v="24"/>
    <n v="4170.87"/>
    <n v="45380"/>
    <n v="195.99"/>
    <x v="2"/>
  </r>
  <r>
    <n v="851"/>
    <s v="Helen H Heller"/>
    <x v="0"/>
    <n v="0.06"/>
    <n v="1.26"/>
    <n v="0.7"/>
    <x v="1"/>
    <x v="3"/>
    <x v="2"/>
    <x v="14"/>
    <s v="Wrap Bag"/>
    <s v="Bagged Rubber Bands"/>
    <n v="0.81"/>
    <s v="United States"/>
    <s v="West"/>
    <x v="8"/>
    <s v="Hacienda Heights"/>
    <n v="91745"/>
    <x v="118"/>
    <d v="2015-04-30T00:00:00"/>
    <x v="1266"/>
    <n v="4"/>
    <n v="5.28"/>
    <n v="88571"/>
    <n v="1.2"/>
    <x v="2"/>
  </r>
  <r>
    <n v="854"/>
    <s v="Karen Hendricks"/>
    <x v="0"/>
    <n v="0.06"/>
    <n v="1.76"/>
    <n v="0.7"/>
    <x v="1"/>
    <x v="3"/>
    <x v="2"/>
    <x v="2"/>
    <s v="Wrap Bag"/>
    <s v="Newell 310"/>
    <n v="0.56000000000000005"/>
    <s v="United States"/>
    <s v="East"/>
    <x v="22"/>
    <s v="Branford"/>
    <n v="6405"/>
    <x v="118"/>
    <d v="2015-05-02T00:00:00"/>
    <x v="290"/>
    <n v="22"/>
    <n v="39.26"/>
    <n v="88571"/>
    <n v="1.7"/>
    <x v="3"/>
  </r>
  <r>
    <n v="855"/>
    <s v="Jacob Lanier"/>
    <x v="0"/>
    <n v="0.02"/>
    <n v="24.98"/>
    <n v="8.7899999999999991"/>
    <x v="1"/>
    <x v="3"/>
    <x v="2"/>
    <x v="6"/>
    <s v="Small Box"/>
    <s v="2300 Heavy-Duty Transfer File Systems by Perma"/>
    <n v="0.66"/>
    <s v="United States"/>
    <s v="East"/>
    <x v="22"/>
    <s v="Danbury"/>
    <n v="6810"/>
    <x v="118"/>
    <d v="2015-05-01T00:00:00"/>
    <x v="1267"/>
    <n v="23"/>
    <n v="606.51"/>
    <n v="88571"/>
    <n v="24.96"/>
    <x v="3"/>
  </r>
  <r>
    <n v="858"/>
    <s v="Arthur Brady"/>
    <x v="0"/>
    <n v="0.05"/>
    <n v="35.99"/>
    <n v="5.99"/>
    <x v="2"/>
    <x v="3"/>
    <x v="1"/>
    <x v="12"/>
    <s v="Wrap Bag"/>
    <s v="Accessory41"/>
    <n v="0.38"/>
    <s v="United States"/>
    <s v="East"/>
    <x v="29"/>
    <s v="Lewiston"/>
    <n v="4240"/>
    <x v="118"/>
    <d v="2015-05-02T00:00:00"/>
    <x v="1268"/>
    <n v="2"/>
    <n v="64.89"/>
    <n v="88571"/>
    <n v="35.940000000000005"/>
    <x v="3"/>
  </r>
  <r>
    <n v="2704"/>
    <s v="Juan Gold"/>
    <x v="0"/>
    <n v="0.06"/>
    <n v="3.6"/>
    <n v="2.2000000000000002"/>
    <x v="1"/>
    <x v="1"/>
    <x v="2"/>
    <x v="7"/>
    <s v="Wrap Bag"/>
    <s v="Telephone Message Books with Fax/Mobile Section, 4 1/4&quot; x 6&quot;"/>
    <n v="0.39"/>
    <s v="United States"/>
    <s v="South"/>
    <x v="12"/>
    <s v="Pensacola"/>
    <n v="32503"/>
    <x v="118"/>
    <d v="2015-05-02T00:00:00"/>
    <x v="1269"/>
    <n v="4"/>
    <n v="15.19"/>
    <n v="91407"/>
    <n v="3.54"/>
    <x v="0"/>
  </r>
  <r>
    <n v="1352"/>
    <s v="Vivian Clarke"/>
    <x v="1"/>
    <n v="0.05"/>
    <n v="17.670000000000002"/>
    <n v="8.99"/>
    <x v="1"/>
    <x v="2"/>
    <x v="0"/>
    <x v="11"/>
    <s v="Small Pack"/>
    <s v="Executive Impressions 12&quot; Wall Clock"/>
    <n v="0.47"/>
    <s v="United States"/>
    <s v="East"/>
    <x v="36"/>
    <s v="Camp Springs"/>
    <n v="20746"/>
    <x v="118"/>
    <d v="2015-05-01T00:00:00"/>
    <x v="1270"/>
    <n v="16"/>
    <n v="283.44"/>
    <n v="88234"/>
    <n v="17.62"/>
    <x v="3"/>
  </r>
  <r>
    <n v="1347"/>
    <s v="Vivian Goldstein"/>
    <x v="2"/>
    <n v="0.1"/>
    <n v="2.62"/>
    <n v="0.8"/>
    <x v="1"/>
    <x v="2"/>
    <x v="2"/>
    <x v="14"/>
    <s v="Wrap Bag"/>
    <s v="Staples Metal Binder Clips"/>
    <n v="0.39"/>
    <s v="United States"/>
    <s v="South"/>
    <x v="12"/>
    <s v="Brandon"/>
    <n v="33511"/>
    <x v="118"/>
    <d v="2015-05-06T00:00:00"/>
    <x v="1271"/>
    <n v="21"/>
    <n v="51.86"/>
    <n v="89686"/>
    <n v="2.52"/>
    <x v="0"/>
  </r>
  <r>
    <n v="2704"/>
    <s v="Juan Gold"/>
    <x v="2"/>
    <n v="0.03"/>
    <n v="13.48"/>
    <n v="4.51"/>
    <x v="2"/>
    <x v="1"/>
    <x v="2"/>
    <x v="6"/>
    <s v="Small Box"/>
    <s v="Tenex Personal Project File with Scoop Front Design, Black"/>
    <n v="0.59"/>
    <s v="United States"/>
    <s v="South"/>
    <x v="12"/>
    <s v="Pensacola"/>
    <n v="32503"/>
    <x v="118"/>
    <d v="2015-05-04T00:00:00"/>
    <x v="1272"/>
    <n v="4"/>
    <n v="59.49"/>
    <n v="91408"/>
    <n v="13.450000000000001"/>
    <x v="0"/>
  </r>
  <r>
    <n v="2823"/>
    <s v="Max Hurley"/>
    <x v="2"/>
    <n v="0.02"/>
    <n v="21.98"/>
    <n v="2.87"/>
    <x v="1"/>
    <x v="3"/>
    <x v="2"/>
    <x v="2"/>
    <s v="Small Pack"/>
    <s v="Panasonic KP-310 Heavy-Duty Electric Pencil Sharpener"/>
    <n v="0.55000000000000004"/>
    <s v="United States"/>
    <s v="West"/>
    <x v="26"/>
    <s v="North Las Vegas"/>
    <n v="89031"/>
    <x v="118"/>
    <d v="2015-05-02T00:00:00"/>
    <x v="1273"/>
    <n v="11"/>
    <n v="240.05"/>
    <n v="87240"/>
    <n v="21.96"/>
    <x v="2"/>
  </r>
  <r>
    <n v="1989"/>
    <s v="David Weaver"/>
    <x v="4"/>
    <n v="0.1"/>
    <n v="1.6"/>
    <n v="1.29"/>
    <x v="1"/>
    <x v="2"/>
    <x v="2"/>
    <x v="2"/>
    <s v="Wrap Bag"/>
    <s v="Sanford Pocket Accent® Highlighters"/>
    <n v="0.42"/>
    <s v="United States"/>
    <s v="West"/>
    <x v="15"/>
    <s v="Holladay"/>
    <n v="84117"/>
    <x v="118"/>
    <d v="2015-04-30T00:00:00"/>
    <x v="1274"/>
    <n v="11"/>
    <n v="16.88"/>
    <n v="90003"/>
    <n v="1.5"/>
    <x v="2"/>
  </r>
  <r>
    <n v="2394"/>
    <s v="Tina Monroe"/>
    <x v="0"/>
    <n v="0.01"/>
    <n v="11.7"/>
    <n v="5.63"/>
    <x v="1"/>
    <x v="3"/>
    <x v="2"/>
    <x v="5"/>
    <s v="Small Box"/>
    <s v="Fellowes Binding Cases"/>
    <n v="0.4"/>
    <s v="United States"/>
    <s v="South"/>
    <x v="5"/>
    <s v="Sandy Springs"/>
    <n v="30328"/>
    <x v="119"/>
    <d v="2015-05-03T00:00:00"/>
    <x v="1275"/>
    <n v="16"/>
    <n v="196.69"/>
    <n v="86949"/>
    <n v="11.69"/>
    <x v="0"/>
  </r>
  <r>
    <n v="2394"/>
    <s v="Tina Monroe"/>
    <x v="0"/>
    <n v="0.03"/>
    <n v="4.55"/>
    <n v="1.49"/>
    <x v="1"/>
    <x v="3"/>
    <x v="2"/>
    <x v="5"/>
    <s v="Small Box"/>
    <s v="Presstex Flexible Ring Binders"/>
    <n v="0.35"/>
    <s v="United States"/>
    <s v="South"/>
    <x v="5"/>
    <s v="Sandy Springs"/>
    <n v="30328"/>
    <x v="119"/>
    <d v="2015-05-01T00:00:00"/>
    <x v="1276"/>
    <n v="9"/>
    <n v="40.28"/>
    <n v="86949"/>
    <n v="4.5199999999999996"/>
    <x v="0"/>
  </r>
  <r>
    <n v="2724"/>
    <s v="Erika Clapp"/>
    <x v="0"/>
    <n v="0.06"/>
    <n v="4.9800000000000004"/>
    <n v="7.44"/>
    <x v="1"/>
    <x v="2"/>
    <x v="2"/>
    <x v="7"/>
    <s v="Small Box"/>
    <s v="Xerox 1922"/>
    <n v="0.36"/>
    <s v="United States"/>
    <s v="South"/>
    <x v="34"/>
    <s v="Chattanooga"/>
    <n v="37421"/>
    <x v="119"/>
    <d v="2015-05-02T00:00:00"/>
    <x v="1277"/>
    <n v="10"/>
    <n v="53.21"/>
    <n v="88959"/>
    <n v="4.9200000000000008"/>
    <x v="0"/>
  </r>
  <r>
    <n v="2724"/>
    <s v="Erika Clapp"/>
    <x v="0"/>
    <n v="0.01"/>
    <n v="6.48"/>
    <n v="7.37"/>
    <x v="1"/>
    <x v="2"/>
    <x v="2"/>
    <x v="7"/>
    <s v="Small Box"/>
    <s v="Xerox 210"/>
    <n v="0.37"/>
    <s v="United States"/>
    <s v="South"/>
    <x v="34"/>
    <s v="Chattanooga"/>
    <n v="37421"/>
    <x v="119"/>
    <d v="2015-05-03T00:00:00"/>
    <x v="1278"/>
    <n v="18"/>
    <n v="122.8"/>
    <n v="88959"/>
    <n v="6.4700000000000006"/>
    <x v="0"/>
  </r>
  <r>
    <n v="1271"/>
    <s v="Joanne Church"/>
    <x v="2"/>
    <n v="0.1"/>
    <n v="34.229999999999997"/>
    <n v="5.0199999999999996"/>
    <x v="1"/>
    <x v="3"/>
    <x v="0"/>
    <x v="11"/>
    <s v="Small Box"/>
    <s v="Hand-Finished Solid Wood Document Frame"/>
    <n v="0.55000000000000004"/>
    <s v="United States"/>
    <s v="West"/>
    <x v="8"/>
    <s v="La Mesa"/>
    <n v="91941"/>
    <x v="119"/>
    <d v="2015-05-06T00:00:00"/>
    <x v="1279"/>
    <n v="7"/>
    <n v="219.66"/>
    <n v="88411"/>
    <n v="34.129999999999995"/>
    <x v="2"/>
  </r>
  <r>
    <n v="1383"/>
    <s v="Christina Hanna"/>
    <x v="4"/>
    <n v="0.03"/>
    <n v="2.23"/>
    <n v="4.57"/>
    <x v="1"/>
    <x v="1"/>
    <x v="0"/>
    <x v="11"/>
    <s v="Small Pack"/>
    <s v="Eldon Pizzaz™ Desk Accessories"/>
    <n v="0.41"/>
    <s v="United States"/>
    <s v="West"/>
    <x v="15"/>
    <s v="West Valley City"/>
    <n v="84120"/>
    <x v="119"/>
    <d v="2015-05-02T00:00:00"/>
    <x v="1280"/>
    <n v="12"/>
    <n v="28.66"/>
    <n v="89406"/>
    <n v="2.2000000000000002"/>
    <x v="2"/>
  </r>
  <r>
    <n v="381"/>
    <s v="Danielle Watts"/>
    <x v="3"/>
    <n v="7.0000000000000007E-2"/>
    <n v="415.88"/>
    <n v="11.37"/>
    <x v="1"/>
    <x v="3"/>
    <x v="2"/>
    <x v="6"/>
    <s v="Small Box"/>
    <s v="Deluxe Rollaway Locking File with Drawer"/>
    <n v="0.56999999999999995"/>
    <s v="United States"/>
    <s v="Central"/>
    <x v="10"/>
    <s v="Bloomington"/>
    <n v="61701"/>
    <x v="119"/>
    <d v="2015-05-01T00:00:00"/>
    <x v="1281"/>
    <n v="1"/>
    <n v="394.51"/>
    <n v="88929"/>
    <n v="415.81"/>
    <x v="1"/>
  </r>
  <r>
    <n v="1193"/>
    <s v="Louis Parrish"/>
    <x v="3"/>
    <n v="0.03"/>
    <n v="5.98"/>
    <n v="1.49"/>
    <x v="1"/>
    <x v="0"/>
    <x v="2"/>
    <x v="5"/>
    <s v="Small Box"/>
    <s v="Avery Hanging File Binders"/>
    <n v="0.39"/>
    <s v="United States"/>
    <s v="East"/>
    <x v="31"/>
    <s v="Washington"/>
    <n v="20016"/>
    <x v="119"/>
    <d v="2015-05-03T00:00:00"/>
    <x v="1282"/>
    <n v="85"/>
    <n v="517.85"/>
    <n v="38852"/>
    <n v="5.95"/>
    <x v="3"/>
  </r>
  <r>
    <n v="1194"/>
    <s v="Sidney Brewer"/>
    <x v="3"/>
    <n v="0.03"/>
    <n v="5.98"/>
    <n v="1.49"/>
    <x v="1"/>
    <x v="0"/>
    <x v="2"/>
    <x v="5"/>
    <s v="Small Box"/>
    <s v="Avery Hanging File Binders"/>
    <n v="0.39"/>
    <s v="United States"/>
    <s v="South"/>
    <x v="12"/>
    <s v="Immokalee"/>
    <n v="34142"/>
    <x v="119"/>
    <d v="2015-05-03T00:00:00"/>
    <x v="1283"/>
    <n v="21"/>
    <n v="127.94"/>
    <n v="87586"/>
    <n v="5.95"/>
    <x v="0"/>
  </r>
  <r>
    <n v="3139"/>
    <s v="David Powell"/>
    <x v="0"/>
    <n v="0.09"/>
    <n v="280.98"/>
    <n v="57"/>
    <x v="0"/>
    <x v="2"/>
    <x v="0"/>
    <x v="9"/>
    <s v="Jumbo Drum"/>
    <s v="Hon 2090 “Pillow Soft” Series Mid Back Swivel/Tilt Chairs"/>
    <n v="0.78"/>
    <s v="United States"/>
    <s v="East"/>
    <x v="33"/>
    <s v="Cranford"/>
    <n v="7016"/>
    <x v="120"/>
    <d v="2015-05-05T00:00:00"/>
    <x v="1284"/>
    <n v="31"/>
    <n v="7974.21"/>
    <n v="86793"/>
    <n v="280.89000000000004"/>
    <x v="3"/>
  </r>
  <r>
    <n v="3367"/>
    <s v="Renee McKenzie"/>
    <x v="0"/>
    <n v="0.08"/>
    <n v="30.97"/>
    <n v="4"/>
    <x v="1"/>
    <x v="2"/>
    <x v="1"/>
    <x v="1"/>
    <s v="Small Box"/>
    <s v="Microsoft Multimedia Keyboard"/>
    <n v="0.74"/>
    <s v="United States"/>
    <s v="East"/>
    <x v="27"/>
    <s v="Upper Arlington"/>
    <n v="43221"/>
    <x v="120"/>
    <d v="2015-05-03T00:00:00"/>
    <x v="1285"/>
    <n v="26"/>
    <n v="758.97"/>
    <n v="90502"/>
    <n v="30.89"/>
    <x v="3"/>
  </r>
  <r>
    <n v="3367"/>
    <s v="Renee McKenzie"/>
    <x v="0"/>
    <n v="0.1"/>
    <n v="4.13"/>
    <n v="0.5"/>
    <x v="2"/>
    <x v="2"/>
    <x v="2"/>
    <x v="13"/>
    <s v="Small Box"/>
    <s v="Avery 506"/>
    <n v="0.39"/>
    <s v="United States"/>
    <s v="East"/>
    <x v="27"/>
    <s v="Upper Arlington"/>
    <n v="43221"/>
    <x v="120"/>
    <d v="2015-05-04T00:00:00"/>
    <x v="1286"/>
    <n v="18"/>
    <n v="84.44"/>
    <n v="90502"/>
    <n v="4.03"/>
    <x v="3"/>
  </r>
  <r>
    <n v="408"/>
    <s v="Calvin Parsons Walter"/>
    <x v="2"/>
    <n v="7.0000000000000007E-2"/>
    <n v="29.17"/>
    <n v="6.27"/>
    <x v="1"/>
    <x v="3"/>
    <x v="2"/>
    <x v="5"/>
    <s v="Small Box"/>
    <s v="Binding Machine Supplies"/>
    <n v="0.37"/>
    <s v="United States"/>
    <s v="Central"/>
    <x v="18"/>
    <s v="San Juan"/>
    <n v="78589"/>
    <x v="120"/>
    <d v="2015-05-06T00:00:00"/>
    <x v="1287"/>
    <n v="14"/>
    <n v="400.47"/>
    <n v="89639"/>
    <n v="29.1"/>
    <x v="1"/>
  </r>
  <r>
    <n v="2426"/>
    <s v="Dorothy Holt"/>
    <x v="2"/>
    <n v="0.08"/>
    <n v="4.4800000000000004"/>
    <n v="49"/>
    <x v="1"/>
    <x v="0"/>
    <x v="2"/>
    <x v="8"/>
    <s v="Large Box"/>
    <s v="Hoover Portapower™ Portable Vacuum"/>
    <n v="0.6"/>
    <s v="United States"/>
    <s v="Central"/>
    <x v="18"/>
    <s v="Irving"/>
    <n v="75061"/>
    <x v="120"/>
    <d v="2015-05-02T00:00:00"/>
    <x v="1288"/>
    <n v="37"/>
    <n v="202.29"/>
    <n v="90861"/>
    <n v="4.4000000000000004"/>
    <x v="1"/>
  </r>
  <r>
    <n v="2426"/>
    <s v="Dorothy Holt"/>
    <x v="2"/>
    <n v="0"/>
    <n v="17.670000000000002"/>
    <n v="8.99"/>
    <x v="1"/>
    <x v="0"/>
    <x v="0"/>
    <x v="11"/>
    <s v="Small Pack"/>
    <s v="Executive Impressions 12&quot; Wall Clock"/>
    <n v="0.47"/>
    <s v="United States"/>
    <s v="Central"/>
    <x v="18"/>
    <s v="Irving"/>
    <n v="75061"/>
    <x v="120"/>
    <d v="2015-05-09T00:00:00"/>
    <x v="1289"/>
    <n v="9"/>
    <n v="168.71"/>
    <n v="90861"/>
    <n v="17.670000000000002"/>
    <x v="1"/>
  </r>
  <r>
    <n v="2578"/>
    <s v="Kent Gill"/>
    <x v="2"/>
    <n v="0.04"/>
    <n v="8.6"/>
    <n v="6.19"/>
    <x v="1"/>
    <x v="2"/>
    <x v="2"/>
    <x v="5"/>
    <s v="Small Box"/>
    <s v="Avery Printable Repositionable Plastic Tabs"/>
    <n v="0.38"/>
    <s v="United States"/>
    <s v="South"/>
    <x v="16"/>
    <s v="Opelika"/>
    <n v="36801"/>
    <x v="120"/>
    <d v="2015-05-04T00:00:00"/>
    <x v="1290"/>
    <n v="5"/>
    <n v="46.85"/>
    <n v="88298"/>
    <n v="8.56"/>
    <x v="0"/>
  </r>
  <r>
    <n v="2578"/>
    <s v="Kent Gill"/>
    <x v="2"/>
    <n v="0.01"/>
    <n v="3.58"/>
    <n v="1.63"/>
    <x v="1"/>
    <x v="2"/>
    <x v="2"/>
    <x v="14"/>
    <s v="Wrap Bag"/>
    <s v="OIC Colored Binder Clips, Assorted Sizes"/>
    <n v="0.36"/>
    <s v="United States"/>
    <s v="South"/>
    <x v="16"/>
    <s v="Opelika"/>
    <n v="36801"/>
    <x v="120"/>
    <d v="2015-05-06T00:00:00"/>
    <x v="1291"/>
    <n v="26"/>
    <n v="93.57"/>
    <n v="88298"/>
    <n v="3.5700000000000003"/>
    <x v="0"/>
  </r>
  <r>
    <n v="2578"/>
    <s v="Kent Gill"/>
    <x v="2"/>
    <n v="0.08"/>
    <n v="105.49"/>
    <n v="41.64"/>
    <x v="0"/>
    <x v="2"/>
    <x v="0"/>
    <x v="0"/>
    <s v="Jumbo Box"/>
    <s v="Balt Solid Wood Rectangular Table"/>
    <n v="0.75"/>
    <s v="United States"/>
    <s v="South"/>
    <x v="16"/>
    <s v="Opelika"/>
    <n v="36801"/>
    <x v="120"/>
    <d v="2015-05-09T00:00:00"/>
    <x v="1292"/>
    <n v="34"/>
    <n v="2694.49"/>
    <n v="88298"/>
    <n v="105.41"/>
    <x v="0"/>
  </r>
  <r>
    <n v="2531"/>
    <s v="Rick Houston"/>
    <x v="4"/>
    <n v="0.08"/>
    <n v="4"/>
    <n v="1.3"/>
    <x v="1"/>
    <x v="0"/>
    <x v="2"/>
    <x v="7"/>
    <s v="Wrap Bag"/>
    <s v="EcoTones® Memo Sheets"/>
    <n v="0.37"/>
    <s v="United States"/>
    <s v="West"/>
    <x v="8"/>
    <s v="Atascadero"/>
    <n v="93422"/>
    <x v="120"/>
    <d v="2015-05-04T00:00:00"/>
    <x v="1293"/>
    <n v="14"/>
    <n v="51.99"/>
    <n v="87452"/>
    <n v="3.92"/>
    <x v="2"/>
  </r>
  <r>
    <n v="27"/>
    <s v="Guy Gallagher"/>
    <x v="3"/>
    <n v="0.04"/>
    <n v="4.1399999999999997"/>
    <n v="6.6"/>
    <x v="1"/>
    <x v="3"/>
    <x v="0"/>
    <x v="11"/>
    <s v="Small Box"/>
    <s v="Eldon Image Series Black Desk Accessories"/>
    <n v="0.49"/>
    <s v="United States"/>
    <s v="West"/>
    <x v="8"/>
    <s v="Lakewood"/>
    <n v="90712"/>
    <x v="120"/>
    <d v="2015-05-04T00:00:00"/>
    <x v="1294"/>
    <n v="12"/>
    <n v="54.78"/>
    <n v="87652"/>
    <n v="4.0999999999999996"/>
    <x v="2"/>
  </r>
  <r>
    <n v="3386"/>
    <s v="Carmen Elmore"/>
    <x v="0"/>
    <n v="0"/>
    <n v="2.61"/>
    <n v="0.5"/>
    <x v="1"/>
    <x v="3"/>
    <x v="2"/>
    <x v="13"/>
    <s v="Small Box"/>
    <s v="Avery 494"/>
    <n v="0.39"/>
    <s v="United States"/>
    <s v="East"/>
    <x v="27"/>
    <s v="Bowling Green"/>
    <n v="43402"/>
    <x v="121"/>
    <d v="2015-05-05T00:00:00"/>
    <x v="1295"/>
    <n v="10"/>
    <n v="28.34"/>
    <n v="88746"/>
    <n v="2.61"/>
    <x v="3"/>
  </r>
  <r>
    <n v="3386"/>
    <s v="Carmen Elmore"/>
    <x v="0"/>
    <n v="0.04"/>
    <n v="25.38"/>
    <n v="8.99"/>
    <x v="2"/>
    <x v="3"/>
    <x v="0"/>
    <x v="11"/>
    <s v="Small Pack"/>
    <s v="Executive Impressions 13&quot; Chairman Wall Clock"/>
    <n v="0.5"/>
    <s v="United States"/>
    <s v="East"/>
    <x v="27"/>
    <s v="Bowling Green"/>
    <n v="43402"/>
    <x v="121"/>
    <d v="2015-05-06T00:00:00"/>
    <x v="1296"/>
    <n v="35"/>
    <n v="861.3"/>
    <n v="88746"/>
    <n v="25.34"/>
    <x v="3"/>
  </r>
  <r>
    <n v="2157"/>
    <s v="Tom Hoyle Honeycutt"/>
    <x v="1"/>
    <n v="7.0000000000000007E-2"/>
    <n v="30.93"/>
    <n v="3.92"/>
    <x v="1"/>
    <x v="2"/>
    <x v="0"/>
    <x v="11"/>
    <s v="Small Pack"/>
    <s v="Advantus Employee of the Month Certificate Frame, 11 x 13-1/2"/>
    <n v="0.44"/>
    <s v="United States"/>
    <s v="Central"/>
    <x v="25"/>
    <s v="Warren"/>
    <n v="48093"/>
    <x v="121"/>
    <d v="2015-05-04T00:00:00"/>
    <x v="1297"/>
    <n v="19"/>
    <n v="577.25"/>
    <n v="90386"/>
    <n v="30.86"/>
    <x v="1"/>
  </r>
  <r>
    <n v="2157"/>
    <s v="Tom Hoyle Honeycutt"/>
    <x v="1"/>
    <n v="0.05"/>
    <n v="297.48"/>
    <n v="18.059999999999999"/>
    <x v="0"/>
    <x v="2"/>
    <x v="1"/>
    <x v="3"/>
    <s v="Jumbo Drum"/>
    <s v="Panasonic KX-P3200 Dot Matrix Printer"/>
    <n v="0.6"/>
    <s v="United States"/>
    <s v="Central"/>
    <x v="25"/>
    <s v="Warren"/>
    <n v="48093"/>
    <x v="121"/>
    <d v="2015-05-04T00:00:00"/>
    <x v="1298"/>
    <n v="14"/>
    <n v="4075.18"/>
    <n v="90386"/>
    <n v="297.43"/>
    <x v="1"/>
  </r>
  <r>
    <n v="2157"/>
    <s v="Tom Hoyle Honeycutt"/>
    <x v="1"/>
    <n v="7.0000000000000007E-2"/>
    <n v="296.18"/>
    <n v="54.12"/>
    <x v="0"/>
    <x v="2"/>
    <x v="0"/>
    <x v="0"/>
    <s v="Jumbo Box"/>
    <s v="Hon 94000 Series Round Tables"/>
    <n v="0.76"/>
    <s v="United States"/>
    <s v="Central"/>
    <x v="25"/>
    <s v="Warren"/>
    <n v="48093"/>
    <x v="121"/>
    <d v="2015-05-05T00:00:00"/>
    <x v="1299"/>
    <n v="6"/>
    <n v="1798.23"/>
    <n v="90386"/>
    <n v="296.11"/>
    <x v="1"/>
  </r>
  <r>
    <n v="1391"/>
    <s v="Carolyn Greer"/>
    <x v="2"/>
    <n v="7.0000000000000007E-2"/>
    <n v="12.28"/>
    <n v="6.13"/>
    <x v="1"/>
    <x v="0"/>
    <x v="2"/>
    <x v="6"/>
    <s v="Small Box"/>
    <s v="Recycled Eldon Regeneration Jumbo File"/>
    <n v="0.56999999999999995"/>
    <s v="United States"/>
    <s v="West"/>
    <x v="8"/>
    <s v="Sunnyvale"/>
    <n v="94086"/>
    <x v="121"/>
    <d v="2015-05-10T00:00:00"/>
    <x v="1300"/>
    <n v="33"/>
    <n v="389.59"/>
    <n v="88730"/>
    <n v="12.209999999999999"/>
    <x v="2"/>
  </r>
  <r>
    <n v="1680"/>
    <s v="Esther Whitaker"/>
    <x v="2"/>
    <n v="0.09"/>
    <n v="30.98"/>
    <n v="19.510000000000002"/>
    <x v="1"/>
    <x v="1"/>
    <x v="2"/>
    <x v="15"/>
    <s v="Small Box"/>
    <s v="Staples Colored Interoffice Envelopes"/>
    <n v="0.36"/>
    <s v="United States"/>
    <s v="East"/>
    <x v="27"/>
    <s v="Fairfield"/>
    <n v="45014"/>
    <x v="121"/>
    <d v="2015-05-05T00:00:00"/>
    <x v="1301"/>
    <n v="18"/>
    <n v="514.62"/>
    <n v="86645"/>
    <n v="30.89"/>
    <x v="3"/>
  </r>
  <r>
    <n v="1680"/>
    <s v="Esther Whitaker"/>
    <x v="2"/>
    <n v="0.03"/>
    <n v="49.34"/>
    <n v="10.25"/>
    <x v="1"/>
    <x v="1"/>
    <x v="0"/>
    <x v="11"/>
    <s v="Large Box"/>
    <s v="Electrix Fluorescent Magnifier Lamps &amp; Weighted Base"/>
    <n v="0.56999999999999995"/>
    <s v="United States"/>
    <s v="East"/>
    <x v="27"/>
    <s v="Fairfield"/>
    <n v="45014"/>
    <x v="121"/>
    <d v="2015-05-05T00:00:00"/>
    <x v="1302"/>
    <n v="17"/>
    <n v="817.32"/>
    <n v="86645"/>
    <n v="49.31"/>
    <x v="3"/>
  </r>
  <r>
    <n v="94"/>
    <s v="Eddie House Mueller"/>
    <x v="3"/>
    <n v="0.04"/>
    <n v="160.97999999999999"/>
    <n v="30"/>
    <x v="0"/>
    <x v="2"/>
    <x v="0"/>
    <x v="9"/>
    <s v="Jumbo Drum"/>
    <s v="Office Star - Mid Back Dual function Ergonomic High Back Chair with 2-Way Adjustable Arms"/>
    <n v="0.62"/>
    <s v="United States"/>
    <s v="Central"/>
    <x v="10"/>
    <s v="Chicago"/>
    <n v="60601"/>
    <x v="121"/>
    <d v="2015-05-05T00:00:00"/>
    <x v="1303"/>
    <n v="37"/>
    <n v="6276.34"/>
    <n v="44231"/>
    <n v="160.94"/>
    <x v="1"/>
  </r>
  <r>
    <n v="94"/>
    <s v="Eddie House Mueller"/>
    <x v="3"/>
    <n v="0.01"/>
    <n v="17.98"/>
    <n v="4"/>
    <x v="1"/>
    <x v="2"/>
    <x v="1"/>
    <x v="1"/>
    <s v="Small Box"/>
    <s v="Belkin 107-key enhanced keyboard, USB/PS/2 interface"/>
    <n v="0.79"/>
    <s v="United States"/>
    <s v="Central"/>
    <x v="10"/>
    <s v="Chicago"/>
    <n v="60601"/>
    <x v="121"/>
    <d v="2015-05-05T00:00:00"/>
    <x v="1304"/>
    <n v="146"/>
    <n v="2664.4"/>
    <n v="44231"/>
    <n v="17.97"/>
    <x v="1"/>
  </r>
  <r>
    <n v="97"/>
    <s v="Max McKenna"/>
    <x v="3"/>
    <n v="0.04"/>
    <n v="160.97999999999999"/>
    <n v="30"/>
    <x v="0"/>
    <x v="2"/>
    <x v="0"/>
    <x v="9"/>
    <s v="Jumbo Drum"/>
    <s v="Office Star - Mid Back Dual function Ergonomic High Back Chair with 2-Way Adjustable Arms"/>
    <n v="0.62"/>
    <s v="United States"/>
    <s v="Central"/>
    <x v="38"/>
    <s v="Manhattan"/>
    <n v="66502"/>
    <x v="121"/>
    <d v="2015-05-05T00:00:00"/>
    <x v="1305"/>
    <n v="9"/>
    <n v="1526.68"/>
    <n v="87306"/>
    <n v="160.94"/>
    <x v="1"/>
  </r>
  <r>
    <n v="97"/>
    <s v="Max McKenna"/>
    <x v="3"/>
    <n v="0.06"/>
    <n v="115.99"/>
    <n v="8.99"/>
    <x v="1"/>
    <x v="2"/>
    <x v="1"/>
    <x v="12"/>
    <s v="Small Box"/>
    <s v="5185"/>
    <n v="0.57999999999999996"/>
    <s v="United States"/>
    <s v="Central"/>
    <x v="38"/>
    <s v="Manhattan"/>
    <n v="66502"/>
    <x v="121"/>
    <d v="2015-05-04T00:00:00"/>
    <x v="1306"/>
    <n v="20"/>
    <n v="1952.56"/>
    <n v="87306"/>
    <n v="115.92999999999999"/>
    <x v="1"/>
  </r>
  <r>
    <n v="1869"/>
    <s v="Roberta Daniel"/>
    <x v="3"/>
    <n v="0.08"/>
    <n v="8.09"/>
    <n v="7.96"/>
    <x v="1"/>
    <x v="1"/>
    <x v="0"/>
    <x v="11"/>
    <s v="Small Box"/>
    <s v="6&quot; Cubicle Wall Clock, Black"/>
    <n v="0.49"/>
    <s v="United States"/>
    <s v="West"/>
    <x v="43"/>
    <s v="Alamogordo"/>
    <n v="88310"/>
    <x v="121"/>
    <d v="2015-05-04T00:00:00"/>
    <x v="1307"/>
    <n v="10"/>
    <n v="80.349999999999994"/>
    <n v="89209"/>
    <n v="8.01"/>
    <x v="2"/>
  </r>
  <r>
    <n v="335"/>
    <s v="Curtis O'Connell"/>
    <x v="0"/>
    <n v="0.09"/>
    <n v="6.28"/>
    <n v="5.29"/>
    <x v="1"/>
    <x v="3"/>
    <x v="0"/>
    <x v="11"/>
    <s v="Small Box"/>
    <s v="Eldon® 200 Class™ Desk Accessories, Burgundy"/>
    <n v="0.43"/>
    <s v="United States"/>
    <s v="West"/>
    <x v="14"/>
    <s v="Medford"/>
    <n v="97504"/>
    <x v="122"/>
    <d v="2015-05-04T00:00:00"/>
    <x v="1308"/>
    <n v="1"/>
    <n v="8.5299999999999994"/>
    <n v="87277"/>
    <n v="6.19"/>
    <x v="2"/>
  </r>
  <r>
    <n v="342"/>
    <s v="Jacqueline Noble"/>
    <x v="0"/>
    <n v="0.01"/>
    <n v="3.26"/>
    <n v="1.86"/>
    <x v="1"/>
    <x v="3"/>
    <x v="2"/>
    <x v="2"/>
    <s v="Wrap Bag"/>
    <s v="Avery Hi-Liter GlideStik Fluorescent Highlighter, Yellow Ink"/>
    <n v="0.41"/>
    <s v="United States"/>
    <s v="South"/>
    <x v="12"/>
    <s v="Miami"/>
    <n v="33181"/>
    <x v="122"/>
    <d v="2015-05-06T00:00:00"/>
    <x v="1309"/>
    <n v="20"/>
    <n v="73.97"/>
    <n v="3332"/>
    <n v="3.25"/>
    <x v="0"/>
  </r>
  <r>
    <n v="344"/>
    <s v="Rosemary English"/>
    <x v="0"/>
    <n v="0.01"/>
    <n v="3.26"/>
    <n v="1.86"/>
    <x v="1"/>
    <x v="3"/>
    <x v="2"/>
    <x v="2"/>
    <s v="Wrap Bag"/>
    <s v="Avery Hi-Liter GlideStik Fluorescent Highlighter, Yellow Ink"/>
    <n v="0.41"/>
    <s v="United States"/>
    <s v="East"/>
    <x v="29"/>
    <s v="Portland"/>
    <n v="4101"/>
    <x v="122"/>
    <d v="2015-05-06T00:00:00"/>
    <x v="1310"/>
    <n v="5"/>
    <n v="18.489999999999998"/>
    <n v="88152"/>
    <n v="3.25"/>
    <x v="3"/>
  </r>
  <r>
    <n v="2289"/>
    <s v="Ryan Herman"/>
    <x v="0"/>
    <n v="0.01"/>
    <n v="7.59"/>
    <n v="4"/>
    <x v="1"/>
    <x v="2"/>
    <x v="0"/>
    <x v="11"/>
    <s v="Wrap Bag"/>
    <s v="Master Giant Foot® Doorstop, Safety Yellow"/>
    <n v="0.42"/>
    <s v="United States"/>
    <s v="Central"/>
    <x v="7"/>
    <s v="Burnsville"/>
    <n v="55337"/>
    <x v="122"/>
    <d v="2015-05-04T00:00:00"/>
    <x v="1311"/>
    <n v="17"/>
    <n v="136.25"/>
    <n v="88165"/>
    <n v="7.58"/>
    <x v="1"/>
  </r>
  <r>
    <n v="2650"/>
    <s v="Joanne Chu"/>
    <x v="0"/>
    <n v="0.05"/>
    <n v="35.99"/>
    <n v="5.99"/>
    <x v="1"/>
    <x v="3"/>
    <x v="1"/>
    <x v="12"/>
    <s v="Wrap Bag"/>
    <s v="Accessory41"/>
    <n v="0.38"/>
    <s v="United States"/>
    <s v="East"/>
    <x v="28"/>
    <s v="Baldwin"/>
    <n v="15234"/>
    <x v="122"/>
    <d v="2015-05-05T00:00:00"/>
    <x v="1312"/>
    <n v="26"/>
    <n v="759.88"/>
    <n v="88815"/>
    <n v="35.940000000000005"/>
    <x v="3"/>
  </r>
  <r>
    <n v="2689"/>
    <s v="Marlene Gray"/>
    <x v="0"/>
    <n v="0.09"/>
    <n v="3.75"/>
    <n v="0.5"/>
    <x v="1"/>
    <x v="2"/>
    <x v="2"/>
    <x v="13"/>
    <s v="Small Box"/>
    <s v="Avery 496"/>
    <n v="0.37"/>
    <s v="United States"/>
    <s v="East"/>
    <x v="33"/>
    <s v="Clifton"/>
    <n v="7011"/>
    <x v="122"/>
    <d v="2015-05-06T00:00:00"/>
    <x v="1313"/>
    <n v="21"/>
    <n v="74.23"/>
    <n v="90624"/>
    <n v="3.66"/>
    <x v="3"/>
  </r>
  <r>
    <n v="2693"/>
    <s v="Lloyd Cannon"/>
    <x v="0"/>
    <n v="0.01"/>
    <n v="30.98"/>
    <n v="9.18"/>
    <x v="1"/>
    <x v="2"/>
    <x v="2"/>
    <x v="7"/>
    <s v="Small Box"/>
    <s v="Xerox 1951"/>
    <n v="0.4"/>
    <s v="United States"/>
    <s v="East"/>
    <x v="42"/>
    <s v="Bennington"/>
    <n v="5201"/>
    <x v="122"/>
    <d v="2015-05-04T00:00:00"/>
    <x v="1314"/>
    <n v="20"/>
    <n v="627.19000000000005"/>
    <n v="90624"/>
    <n v="30.97"/>
    <x v="3"/>
  </r>
  <r>
    <n v="411"/>
    <s v="Carolyn Proctor"/>
    <x v="1"/>
    <n v="0.05"/>
    <n v="178.47"/>
    <n v="19.989999999999998"/>
    <x v="2"/>
    <x v="1"/>
    <x v="2"/>
    <x v="6"/>
    <s v="Small Box"/>
    <s v="Hot File® 7-Pocket, Floor Stand"/>
    <n v="0.55000000000000004"/>
    <s v="United States"/>
    <s v="West"/>
    <x v="8"/>
    <s v="Oakland"/>
    <n v="94601"/>
    <x v="122"/>
    <d v="2015-05-07T00:00:00"/>
    <x v="1315"/>
    <n v="9"/>
    <n v="1531.31"/>
    <n v="87905"/>
    <n v="178.42"/>
    <x v="2"/>
  </r>
  <r>
    <n v="3176"/>
    <s v="Jackie McCullough"/>
    <x v="1"/>
    <n v="0.06"/>
    <n v="10.97"/>
    <n v="6.5"/>
    <x v="1"/>
    <x v="1"/>
    <x v="1"/>
    <x v="1"/>
    <s v="Small Box"/>
    <s v="Micro Innovations 104 Keyboard"/>
    <n v="0.64"/>
    <s v="United States"/>
    <s v="South"/>
    <x v="12"/>
    <s v="Jacksonville"/>
    <n v="32216"/>
    <x v="122"/>
    <d v="2015-05-06T00:00:00"/>
    <x v="1316"/>
    <n v="19"/>
    <n v="215.25"/>
    <n v="90820"/>
    <n v="10.91"/>
    <x v="0"/>
  </r>
  <r>
    <n v="3356"/>
    <s v="Richard Tan"/>
    <x v="4"/>
    <n v="7.0000000000000007E-2"/>
    <n v="5.34"/>
    <n v="5.63"/>
    <x v="1"/>
    <x v="3"/>
    <x v="2"/>
    <x v="5"/>
    <s v="Small Box"/>
    <s v="Pressboard Data Binder, Crimson, 12&quot; X 8 1/2&quot;"/>
    <n v="0.39"/>
    <s v="United States"/>
    <s v="West"/>
    <x v="37"/>
    <s v="Eagle"/>
    <n v="83616"/>
    <x v="122"/>
    <d v="2015-05-06T00:00:00"/>
    <x v="1317"/>
    <n v="13"/>
    <n v="66.650000000000006"/>
    <n v="88588"/>
    <n v="5.27"/>
    <x v="2"/>
  </r>
  <r>
    <n v="3356"/>
    <s v="Richard Tan"/>
    <x v="4"/>
    <n v="0.03"/>
    <n v="160.97999999999999"/>
    <n v="30"/>
    <x v="0"/>
    <x v="3"/>
    <x v="0"/>
    <x v="9"/>
    <s v="Jumbo Drum"/>
    <s v="Office Star - Mid Back Dual function Ergonomic High Back Chair with 2-Way Adjustable Arms"/>
    <n v="0.62"/>
    <s v="United States"/>
    <s v="West"/>
    <x v="37"/>
    <s v="Eagle"/>
    <n v="83616"/>
    <x v="122"/>
    <d v="2015-05-05T00:00:00"/>
    <x v="1318"/>
    <n v="18"/>
    <n v="2934.16"/>
    <n v="88588"/>
    <n v="160.94999999999999"/>
    <x v="2"/>
  </r>
  <r>
    <n v="3356"/>
    <s v="Richard Tan"/>
    <x v="4"/>
    <n v="0.04"/>
    <n v="65.989999999999995"/>
    <n v="5.63"/>
    <x v="2"/>
    <x v="3"/>
    <x v="1"/>
    <x v="12"/>
    <s v="Small Box"/>
    <s v="2190"/>
    <n v="0.56000000000000005"/>
    <s v="United States"/>
    <s v="West"/>
    <x v="37"/>
    <s v="Eagle"/>
    <n v="83616"/>
    <x v="122"/>
    <d v="2015-05-04T00:00:00"/>
    <x v="1319"/>
    <n v="15"/>
    <n v="876.88"/>
    <n v="88588"/>
    <n v="65.949999999999989"/>
    <x v="2"/>
  </r>
  <r>
    <n v="1765"/>
    <s v="Ralph Woods Scott"/>
    <x v="3"/>
    <n v="0"/>
    <n v="5.77"/>
    <n v="4.97"/>
    <x v="1"/>
    <x v="1"/>
    <x v="2"/>
    <x v="5"/>
    <s v="Small Box"/>
    <s v="Avery Binding System Hidden Tab™ Executive Style Index Sets"/>
    <n v="0.35"/>
    <s v="United States"/>
    <s v="Central"/>
    <x v="6"/>
    <s v="Creve Coeur"/>
    <n v="63141"/>
    <x v="122"/>
    <d v="2015-05-05T00:00:00"/>
    <x v="1320"/>
    <n v="8"/>
    <n v="52.43"/>
    <n v="89777"/>
    <n v="5.77"/>
    <x v="1"/>
  </r>
  <r>
    <n v="693"/>
    <s v="Richard McClure"/>
    <x v="1"/>
    <n v="0"/>
    <n v="230.98"/>
    <n v="23.78"/>
    <x v="0"/>
    <x v="0"/>
    <x v="0"/>
    <x v="0"/>
    <s v="Jumbo Box"/>
    <s v="Bush® Cubix Conference Tables, Fully Assembled"/>
    <n v="0.6"/>
    <s v="United States"/>
    <s v="West"/>
    <x v="3"/>
    <s v="Thornton"/>
    <n v="80229"/>
    <x v="123"/>
    <d v="2015-05-07T00:00:00"/>
    <x v="1321"/>
    <n v="36"/>
    <n v="8834.58"/>
    <n v="87813"/>
    <n v="230.98"/>
    <x v="2"/>
  </r>
  <r>
    <n v="2273"/>
    <s v="Debra Block"/>
    <x v="2"/>
    <n v="0.04"/>
    <n v="120.98"/>
    <n v="3.99"/>
    <x v="1"/>
    <x v="3"/>
    <x v="2"/>
    <x v="8"/>
    <s v="Small Box"/>
    <s v="Belkin 325VA UPS Surge Protector, 6'"/>
    <n v="0.6"/>
    <s v="United States"/>
    <s v="Central"/>
    <x v="18"/>
    <s v="Harlingen"/>
    <n v="78550"/>
    <x v="123"/>
    <d v="2015-05-05T00:00:00"/>
    <x v="1322"/>
    <n v="17"/>
    <n v="2013.88"/>
    <n v="90109"/>
    <n v="120.94"/>
    <x v="1"/>
  </r>
  <r>
    <n v="2273"/>
    <s v="Debra Block"/>
    <x v="2"/>
    <n v="0.02"/>
    <n v="55.99"/>
    <n v="5"/>
    <x v="1"/>
    <x v="3"/>
    <x v="1"/>
    <x v="12"/>
    <s v="Small Pack"/>
    <s v="Accessory36"/>
    <n v="0.83"/>
    <s v="United States"/>
    <s v="Central"/>
    <x v="18"/>
    <s v="Harlingen"/>
    <n v="78550"/>
    <x v="123"/>
    <d v="2015-05-05T00:00:00"/>
    <x v="1323"/>
    <n v="4"/>
    <n v="201.32"/>
    <n v="90109"/>
    <n v="55.97"/>
    <x v="1"/>
  </r>
  <r>
    <n v="2274"/>
    <s v="Marlene Harrison"/>
    <x v="2"/>
    <n v="0.05"/>
    <n v="23.99"/>
    <n v="15.68"/>
    <x v="0"/>
    <x v="3"/>
    <x v="0"/>
    <x v="11"/>
    <s v="Jumbo Drum"/>
    <s v="Westinghouse Floor Lamp with Metal Mesh Shade, Black"/>
    <n v="0.62"/>
    <s v="United States"/>
    <s v="Central"/>
    <x v="18"/>
    <s v="Houston"/>
    <n v="77036"/>
    <x v="123"/>
    <d v="2015-05-09T00:00:00"/>
    <x v="1324"/>
    <n v="12"/>
    <n v="298.51"/>
    <n v="90109"/>
    <n v="23.939999999999998"/>
    <x v="1"/>
  </r>
  <r>
    <n v="2379"/>
    <s v="Mildred Briggs"/>
    <x v="2"/>
    <n v="0.06"/>
    <n v="122.99"/>
    <n v="19.989999999999998"/>
    <x v="1"/>
    <x v="0"/>
    <x v="2"/>
    <x v="5"/>
    <s v="Small Box"/>
    <s v="GBC Therma-A-Bind 250T Electric Binding System"/>
    <n v="0.37"/>
    <s v="United States"/>
    <s v="Central"/>
    <x v="25"/>
    <s v="Garden City"/>
    <n v="48135"/>
    <x v="123"/>
    <d v="2015-05-07T00:00:00"/>
    <x v="1325"/>
    <n v="12"/>
    <n v="1477.84"/>
    <n v="86655"/>
    <n v="122.92999999999999"/>
    <x v="1"/>
  </r>
  <r>
    <n v="2380"/>
    <s v="Lisa Branch"/>
    <x v="2"/>
    <n v="0.08"/>
    <n v="68.81"/>
    <n v="60"/>
    <x v="0"/>
    <x v="0"/>
    <x v="2"/>
    <x v="8"/>
    <s v="Jumbo Drum"/>
    <s v="Holmes Replacement Filter for HEPA Air Cleaner, Very Large Room, HEPA Filter"/>
    <n v="0.41"/>
    <s v="United States"/>
    <s v="Central"/>
    <x v="25"/>
    <s v="Grand Rapids"/>
    <n v="49505"/>
    <x v="123"/>
    <d v="2015-05-07T00:00:00"/>
    <x v="1326"/>
    <n v="17"/>
    <n v="1162.46"/>
    <n v="86655"/>
    <n v="68.73"/>
    <x v="1"/>
  </r>
  <r>
    <n v="2382"/>
    <s v="Geoffrey Saunders"/>
    <x v="2"/>
    <n v="0.06"/>
    <n v="122.99"/>
    <n v="19.989999999999998"/>
    <x v="1"/>
    <x v="0"/>
    <x v="2"/>
    <x v="5"/>
    <s v="Small Box"/>
    <s v="GBC Therma-A-Bind 250T Electric Binding System"/>
    <n v="0.37"/>
    <s v="United States"/>
    <s v="East"/>
    <x v="11"/>
    <s v="New York City"/>
    <n v="10024"/>
    <x v="123"/>
    <d v="2015-05-07T00:00:00"/>
    <x v="1327"/>
    <n v="48"/>
    <n v="5911.35"/>
    <n v="962"/>
    <n v="122.92999999999999"/>
    <x v="3"/>
  </r>
  <r>
    <n v="2382"/>
    <s v="Geoffrey Saunders"/>
    <x v="2"/>
    <n v="0.08"/>
    <n v="68.81"/>
    <n v="60"/>
    <x v="0"/>
    <x v="0"/>
    <x v="2"/>
    <x v="8"/>
    <s v="Jumbo Drum"/>
    <s v="Holmes Replacement Filter for HEPA Air Cleaner, Very Large Room, HEPA Filter"/>
    <n v="0.41"/>
    <s v="United States"/>
    <s v="East"/>
    <x v="11"/>
    <s v="New York City"/>
    <n v="10024"/>
    <x v="123"/>
    <d v="2015-05-07T00:00:00"/>
    <x v="1326"/>
    <n v="68"/>
    <n v="4649.8500000000004"/>
    <n v="962"/>
    <n v="68.73"/>
    <x v="3"/>
  </r>
  <r>
    <n v="1101"/>
    <s v="Kimberly McCarthy"/>
    <x v="4"/>
    <n v="0.02"/>
    <n v="15.14"/>
    <n v="4.53"/>
    <x v="1"/>
    <x v="0"/>
    <x v="2"/>
    <x v="6"/>
    <s v="Small Box"/>
    <s v="Eldon® Gobal File Keepers"/>
    <n v="0.81"/>
    <s v="United States"/>
    <s v="West"/>
    <x v="8"/>
    <s v="Oxnard"/>
    <n v="93030"/>
    <x v="123"/>
    <d v="2015-05-06T00:00:00"/>
    <x v="1328"/>
    <n v="3"/>
    <n v="51.02"/>
    <n v="91488"/>
    <n v="15.120000000000001"/>
    <x v="2"/>
  </r>
  <r>
    <n v="2509"/>
    <s v="Sidney Larson"/>
    <x v="4"/>
    <n v="0.05"/>
    <n v="30.98"/>
    <n v="9.18"/>
    <x v="1"/>
    <x v="2"/>
    <x v="2"/>
    <x v="7"/>
    <s v="Small Box"/>
    <s v="Xerox 1951"/>
    <n v="0.4"/>
    <s v="United States"/>
    <s v="East"/>
    <x v="29"/>
    <s v="South Portland"/>
    <n v="4106"/>
    <x v="123"/>
    <d v="2015-05-05T00:00:00"/>
    <x v="1329"/>
    <n v="15"/>
    <n v="462.57"/>
    <n v="87029"/>
    <n v="30.93"/>
    <x v="3"/>
  </r>
  <r>
    <n v="1979"/>
    <s v="Marianne Weiner Ennis"/>
    <x v="3"/>
    <n v="0.05"/>
    <n v="20.99"/>
    <n v="3.3"/>
    <x v="1"/>
    <x v="3"/>
    <x v="1"/>
    <x v="12"/>
    <s v="Small Pack"/>
    <s v="Accessory39"/>
    <n v="0.81"/>
    <s v="United States"/>
    <s v="West"/>
    <x v="3"/>
    <s v="Littleton"/>
    <n v="80122"/>
    <x v="123"/>
    <d v="2015-05-06T00:00:00"/>
    <x v="1330"/>
    <n v="4"/>
    <n v="72.75"/>
    <n v="87757"/>
    <n v="20.939999999999998"/>
    <x v="2"/>
  </r>
  <r>
    <n v="1416"/>
    <s v="Betsy Gibson"/>
    <x v="0"/>
    <n v="0.02"/>
    <n v="417.4"/>
    <n v="75.23"/>
    <x v="0"/>
    <x v="0"/>
    <x v="0"/>
    <x v="0"/>
    <s v="Jumbo Box"/>
    <s v="Bretford “Just In Time” Height-Adjustable Multi-Task Work Tables"/>
    <n v="0.79"/>
    <s v="United States"/>
    <s v="Central"/>
    <x v="2"/>
    <s v="Indianapolis"/>
    <n v="46203"/>
    <x v="124"/>
    <d v="2015-05-07T00:00:00"/>
    <x v="1331"/>
    <n v="1"/>
    <n v="471.21"/>
    <n v="90538"/>
    <n v="417.38"/>
    <x v="1"/>
  </r>
  <r>
    <n v="2420"/>
    <s v="Wesley Cho"/>
    <x v="1"/>
    <n v="0.04"/>
    <n v="9.11"/>
    <n v="2.15"/>
    <x v="1"/>
    <x v="1"/>
    <x v="2"/>
    <x v="7"/>
    <s v="Wrap Bag"/>
    <s v="Black Print Carbonless Snap-Off® Rapid Letter, 8 1/2&quot; x 7&quot;"/>
    <n v="0.4"/>
    <s v="United States"/>
    <s v="South"/>
    <x v="21"/>
    <s v="Richmond"/>
    <n v="23223"/>
    <x v="124"/>
    <d v="2015-05-06T00:00:00"/>
    <x v="1332"/>
    <n v="11"/>
    <n v="100.87"/>
    <n v="86752"/>
    <n v="9.07"/>
    <x v="0"/>
  </r>
  <r>
    <n v="1986"/>
    <s v="Lynda Rosenthal"/>
    <x v="3"/>
    <n v="0.01"/>
    <n v="15.31"/>
    <n v="8.7799999999999994"/>
    <x v="1"/>
    <x v="2"/>
    <x v="2"/>
    <x v="6"/>
    <s v="Small Box"/>
    <s v="Eldon Jumbo ProFile™ Portable File Boxes Graphite/Black"/>
    <n v="0.56999999999999995"/>
    <s v="United States"/>
    <s v="Central"/>
    <x v="18"/>
    <s v="Midland"/>
    <n v="79701"/>
    <x v="124"/>
    <d v="2015-05-07T00:00:00"/>
    <x v="1333"/>
    <n v="23"/>
    <n v="377"/>
    <n v="90888"/>
    <n v="15.3"/>
    <x v="1"/>
  </r>
  <r>
    <n v="1986"/>
    <s v="Lynda Rosenthal"/>
    <x v="3"/>
    <n v="0.05"/>
    <n v="7.99"/>
    <n v="5.03"/>
    <x v="2"/>
    <x v="2"/>
    <x v="1"/>
    <x v="12"/>
    <s v="Medium Box"/>
    <s v="Bell Sonecor JB700 Caller ID"/>
    <n v="0.6"/>
    <s v="United States"/>
    <s v="Central"/>
    <x v="18"/>
    <s v="Midland"/>
    <n v="79701"/>
    <x v="124"/>
    <d v="2015-05-08T00:00:00"/>
    <x v="1334"/>
    <n v="4"/>
    <n v="42.99"/>
    <n v="90888"/>
    <n v="7.94"/>
    <x v="1"/>
  </r>
  <r>
    <n v="1261"/>
    <s v="Vickie Gonzalez"/>
    <x v="0"/>
    <n v="0.02"/>
    <n v="73.98"/>
    <n v="14.52"/>
    <x v="1"/>
    <x v="2"/>
    <x v="1"/>
    <x v="1"/>
    <s v="Small Box"/>
    <s v="Keytronic French Keyboard"/>
    <n v="0.65"/>
    <s v="United States"/>
    <s v="West"/>
    <x v="3"/>
    <s v="Broomfield"/>
    <n v="80020"/>
    <x v="125"/>
    <d v="2015-05-10T00:00:00"/>
    <x v="1335"/>
    <n v="5"/>
    <n v="378.23"/>
    <n v="89730"/>
    <n v="73.960000000000008"/>
    <x v="2"/>
  </r>
  <r>
    <n v="1502"/>
    <s v="Renee Huang"/>
    <x v="0"/>
    <n v="0.08"/>
    <n v="3.69"/>
    <n v="0.5"/>
    <x v="1"/>
    <x v="0"/>
    <x v="2"/>
    <x v="13"/>
    <s v="Small Box"/>
    <s v="Avery 487"/>
    <n v="0.38"/>
    <s v="United States"/>
    <s v="South"/>
    <x v="12"/>
    <s v="Coral Springs"/>
    <n v="33065"/>
    <x v="125"/>
    <d v="2015-05-10T00:00:00"/>
    <x v="1336"/>
    <n v="38"/>
    <n v="129.43"/>
    <n v="89193"/>
    <n v="3.61"/>
    <x v="0"/>
  </r>
  <r>
    <n v="1725"/>
    <s v="Linda Blake"/>
    <x v="1"/>
    <n v="0.05"/>
    <n v="35.99"/>
    <n v="1.1000000000000001"/>
    <x v="1"/>
    <x v="3"/>
    <x v="1"/>
    <x v="12"/>
    <s v="Small Box"/>
    <s v="Accessory35"/>
    <n v="0.55000000000000004"/>
    <s v="United States"/>
    <s v="East"/>
    <x v="27"/>
    <s v="Hilliard"/>
    <n v="43026"/>
    <x v="125"/>
    <d v="2015-05-09T00:00:00"/>
    <x v="1337"/>
    <n v="9"/>
    <n v="261.56"/>
    <n v="87193"/>
    <n v="35.940000000000005"/>
    <x v="3"/>
  </r>
  <r>
    <n v="2962"/>
    <s v="Leonard Strauss"/>
    <x v="1"/>
    <n v="7.0000000000000007E-2"/>
    <n v="4.76"/>
    <n v="0.88"/>
    <x v="2"/>
    <x v="1"/>
    <x v="2"/>
    <x v="7"/>
    <s v="Wrap Bag"/>
    <s v="Wirebound Voice Message Log Book"/>
    <n v="0.39"/>
    <s v="United States"/>
    <s v="West"/>
    <x v="3"/>
    <s v="Louisville"/>
    <n v="80027"/>
    <x v="125"/>
    <d v="2015-05-09T00:00:00"/>
    <x v="1338"/>
    <n v="10"/>
    <n v="48.33"/>
    <n v="88611"/>
    <n v="4.6899999999999995"/>
    <x v="2"/>
  </r>
  <r>
    <n v="3248"/>
    <s v="Earl Donnelly"/>
    <x v="1"/>
    <n v="7.0000000000000007E-2"/>
    <n v="2.78"/>
    <n v="1.49"/>
    <x v="1"/>
    <x v="0"/>
    <x v="2"/>
    <x v="5"/>
    <s v="Small Box"/>
    <s v="Wilson Jones Suede Grain Vinyl Binders"/>
    <n v="0.36"/>
    <s v="United States"/>
    <s v="South"/>
    <x v="17"/>
    <s v="Slidell"/>
    <n v="70458"/>
    <x v="125"/>
    <d v="2015-05-08T00:00:00"/>
    <x v="1339"/>
    <n v="17"/>
    <n v="47.12"/>
    <n v="87297"/>
    <n v="2.71"/>
    <x v="0"/>
  </r>
  <r>
    <n v="3338"/>
    <s v="Constance Robertson"/>
    <x v="1"/>
    <n v="0.08"/>
    <n v="6.48"/>
    <n v="8.4"/>
    <x v="1"/>
    <x v="1"/>
    <x v="2"/>
    <x v="7"/>
    <s v="Small Box"/>
    <s v="Xerox 212"/>
    <n v="0.37"/>
    <s v="United States"/>
    <s v="South"/>
    <x v="12"/>
    <s v="Tampa"/>
    <n v="33614"/>
    <x v="125"/>
    <d v="2015-05-07T00:00:00"/>
    <x v="1340"/>
    <n v="7"/>
    <n v="45"/>
    <n v="85979"/>
    <n v="6.4"/>
    <x v="0"/>
  </r>
  <r>
    <n v="1997"/>
    <s v="Harriet Bowman"/>
    <x v="4"/>
    <n v="0.01"/>
    <n v="16.48"/>
    <n v="1.99"/>
    <x v="1"/>
    <x v="1"/>
    <x v="1"/>
    <x v="1"/>
    <s v="Small Pack"/>
    <s v="Maxell DVD-RAM Discs"/>
    <n v="0.42"/>
    <s v="United States"/>
    <s v="South"/>
    <x v="23"/>
    <s v="Hilton Head Island"/>
    <n v="29915"/>
    <x v="125"/>
    <d v="2015-05-08T00:00:00"/>
    <x v="1341"/>
    <n v="7"/>
    <n v="122.93"/>
    <n v="90334"/>
    <n v="16.47"/>
    <x v="0"/>
  </r>
  <r>
    <n v="3077"/>
    <s v="Lynne Reid"/>
    <x v="4"/>
    <n v="7.0000000000000007E-2"/>
    <n v="300.97000000000003"/>
    <n v="7.18"/>
    <x v="1"/>
    <x v="0"/>
    <x v="1"/>
    <x v="1"/>
    <s v="Small Box"/>
    <s v="Gyration Ultra Professional Cordless Optical Suite"/>
    <n v="0.48"/>
    <s v="United States"/>
    <s v="East"/>
    <x v="27"/>
    <s v="Strongsville"/>
    <n v="44136"/>
    <x v="125"/>
    <d v="2015-05-09T00:00:00"/>
    <x v="1342"/>
    <n v="2"/>
    <n v="582.20000000000005"/>
    <n v="88239"/>
    <n v="300.90000000000003"/>
    <x v="3"/>
  </r>
  <r>
    <n v="3079"/>
    <s v="Andrew Levine"/>
    <x v="4"/>
    <n v="7.0000000000000007E-2"/>
    <n v="300.97000000000003"/>
    <n v="7.18"/>
    <x v="1"/>
    <x v="0"/>
    <x v="1"/>
    <x v="1"/>
    <s v="Small Box"/>
    <s v="Gyration Ultra Professional Cordless Optical Suite"/>
    <n v="0.48"/>
    <s v="United States"/>
    <s v="East"/>
    <x v="28"/>
    <s v="Philadelphia"/>
    <n v="19112"/>
    <x v="125"/>
    <d v="2015-05-09T00:00:00"/>
    <x v="1342"/>
    <n v="7"/>
    <n v="2037.69"/>
    <n v="41253"/>
    <n v="300.90000000000003"/>
    <x v="3"/>
  </r>
  <r>
    <n v="2187"/>
    <s v="Joanne Spivey"/>
    <x v="1"/>
    <n v="0.09"/>
    <n v="16.98"/>
    <n v="12.39"/>
    <x v="1"/>
    <x v="3"/>
    <x v="2"/>
    <x v="15"/>
    <s v="Small Box"/>
    <s v="Brown Kraft Recycled Envelopes"/>
    <n v="0.35"/>
    <s v="United States"/>
    <s v="Central"/>
    <x v="6"/>
    <s v="Independence"/>
    <n v="64055"/>
    <x v="126"/>
    <d v="2015-05-10T00:00:00"/>
    <x v="1343"/>
    <n v="5"/>
    <n v="86.8"/>
    <n v="89440"/>
    <n v="16.89"/>
    <x v="1"/>
  </r>
  <r>
    <n v="2189"/>
    <s v="Frank Cross"/>
    <x v="1"/>
    <n v="0.09"/>
    <n v="16.98"/>
    <n v="12.39"/>
    <x v="1"/>
    <x v="3"/>
    <x v="2"/>
    <x v="15"/>
    <s v="Small Box"/>
    <s v="Brown Kraft Recycled Envelopes"/>
    <n v="0.35"/>
    <s v="United States"/>
    <s v="East"/>
    <x v="11"/>
    <s v="New York City"/>
    <n v="10177"/>
    <x v="126"/>
    <d v="2015-05-10T00:00:00"/>
    <x v="1343"/>
    <n v="22"/>
    <n v="381.91"/>
    <n v="7364"/>
    <n v="16.89"/>
    <x v="3"/>
  </r>
  <r>
    <n v="2063"/>
    <s v="Todd D Norris"/>
    <x v="2"/>
    <n v="0.06"/>
    <n v="300.97000000000003"/>
    <n v="7.18"/>
    <x v="1"/>
    <x v="3"/>
    <x v="1"/>
    <x v="1"/>
    <s v="Small Box"/>
    <s v="Gyration Ultra Professional Cordless Optical Suite"/>
    <n v="0.48"/>
    <s v="United States"/>
    <s v="South"/>
    <x v="21"/>
    <s v="Newport News"/>
    <n v="23602"/>
    <x v="126"/>
    <d v="2015-05-08T00:00:00"/>
    <x v="1344"/>
    <n v="1"/>
    <n v="291.39999999999998"/>
    <n v="87147"/>
    <n v="300.91000000000003"/>
    <x v="0"/>
  </r>
  <r>
    <n v="2880"/>
    <s v="Grace Black"/>
    <x v="2"/>
    <n v="0.09"/>
    <n v="243.98"/>
    <n v="43.32"/>
    <x v="0"/>
    <x v="0"/>
    <x v="0"/>
    <x v="9"/>
    <s v="Jumbo Drum"/>
    <s v="Hon Deluxe Fabric Upholstered Stacking Chairs, Rounded Back"/>
    <n v="0.55000000000000004"/>
    <s v="United States"/>
    <s v="South"/>
    <x v="12"/>
    <s v="North Miami Beach"/>
    <n v="33160"/>
    <x v="126"/>
    <d v="2015-05-13T00:00:00"/>
    <x v="1345"/>
    <n v="25"/>
    <n v="5587.89"/>
    <n v="88627"/>
    <n v="243.89"/>
    <x v="0"/>
  </r>
  <r>
    <n v="2991"/>
    <s v="Sean Herbert"/>
    <x v="2"/>
    <n v="0.05"/>
    <n v="70.97"/>
    <n v="3.5"/>
    <x v="1"/>
    <x v="2"/>
    <x v="2"/>
    <x v="8"/>
    <s v="Small Box"/>
    <s v="Tripp Lite Isotel 8 Ultra 8 Outlet Metal Surge"/>
    <n v="0.59"/>
    <s v="United States"/>
    <s v="Central"/>
    <x v="30"/>
    <s v="Racine"/>
    <n v="53402"/>
    <x v="126"/>
    <d v="2015-05-13T00:00:00"/>
    <x v="1346"/>
    <n v="2"/>
    <n v="141.59"/>
    <n v="91466"/>
    <n v="70.92"/>
    <x v="1"/>
  </r>
  <r>
    <n v="2992"/>
    <s v="Lindsay Webb"/>
    <x v="2"/>
    <n v="0"/>
    <n v="5.28"/>
    <n v="6.26"/>
    <x v="1"/>
    <x v="2"/>
    <x v="2"/>
    <x v="7"/>
    <s v="Small Box"/>
    <s v="Xerox 1928"/>
    <n v="0.4"/>
    <s v="United States"/>
    <s v="Central"/>
    <x v="30"/>
    <s v="Sheboygan"/>
    <n v="53081"/>
    <x v="126"/>
    <d v="2015-05-15T00:00:00"/>
    <x v="1347"/>
    <n v="36"/>
    <n v="203.05"/>
    <n v="91466"/>
    <n v="5.28"/>
    <x v="1"/>
  </r>
  <r>
    <n v="453"/>
    <s v="George Terry"/>
    <x v="3"/>
    <n v="0.03"/>
    <n v="29.34"/>
    <n v="7.87"/>
    <x v="1"/>
    <x v="3"/>
    <x v="0"/>
    <x v="11"/>
    <s v="Small Box"/>
    <s v="Seth Thomas 14&quot; Putty-Colored Wall Clock"/>
    <n v="0.54"/>
    <s v="United States"/>
    <s v="West"/>
    <x v="8"/>
    <s v="Los Gatos"/>
    <n v="95032"/>
    <x v="126"/>
    <d v="2015-05-10T00:00:00"/>
    <x v="1348"/>
    <n v="1"/>
    <n v="32.4"/>
    <n v="86011"/>
    <n v="29.31"/>
    <x v="2"/>
  </r>
  <r>
    <n v="1028"/>
    <s v="Marguerite Rodgers"/>
    <x v="3"/>
    <n v="0.05"/>
    <n v="83.1"/>
    <n v="6.13"/>
    <x v="2"/>
    <x v="0"/>
    <x v="1"/>
    <x v="1"/>
    <s v="Small Box"/>
    <s v="Micro Innovations Micro Digital Wireless Keyboard and Mouse, Gray"/>
    <n v="0.45"/>
    <s v="United States"/>
    <s v="East"/>
    <x v="11"/>
    <s v="Commack"/>
    <n v="11725"/>
    <x v="126"/>
    <d v="2015-05-09T00:00:00"/>
    <x v="1349"/>
    <n v="20"/>
    <n v="1670.33"/>
    <n v="89007"/>
    <n v="83.05"/>
    <x v="3"/>
  </r>
  <r>
    <n v="1080"/>
    <s v="Colleen Fletcher"/>
    <x v="3"/>
    <n v="0.08"/>
    <n v="13.9"/>
    <n v="7.59"/>
    <x v="1"/>
    <x v="3"/>
    <x v="2"/>
    <x v="16"/>
    <s v="Small Pack"/>
    <s v="Acme Hot Forged Carbon Steel Scissors with Nickel-Plated Handles, 3 7/8&quot; Cut, 8&quot;L"/>
    <n v="0.56000000000000005"/>
    <s v="United States"/>
    <s v="Central"/>
    <x v="10"/>
    <s v="Saint Charles"/>
    <n v="60174"/>
    <x v="126"/>
    <d v="2015-05-09T00:00:00"/>
    <x v="1350"/>
    <n v="14"/>
    <n v="196.41"/>
    <n v="88461"/>
    <n v="13.82"/>
    <x v="1"/>
  </r>
  <r>
    <n v="2882"/>
    <s v="Andrew Gonzalez"/>
    <x v="0"/>
    <n v="0.05"/>
    <n v="6.48"/>
    <n v="8.73"/>
    <x v="1"/>
    <x v="1"/>
    <x v="2"/>
    <x v="7"/>
    <s v="Small Box"/>
    <s v="Xerox 227"/>
    <n v="0.37"/>
    <s v="United States"/>
    <s v="South"/>
    <x v="9"/>
    <s v="Charlotte"/>
    <n v="28206"/>
    <x v="127"/>
    <d v="2015-05-09T00:00:00"/>
    <x v="1351"/>
    <n v="35"/>
    <n v="232.5"/>
    <n v="4839"/>
    <n v="6.4300000000000006"/>
    <x v="0"/>
  </r>
  <r>
    <n v="2883"/>
    <s v="Stuart Sharma"/>
    <x v="0"/>
    <n v="0.05"/>
    <n v="6.48"/>
    <n v="8.73"/>
    <x v="1"/>
    <x v="1"/>
    <x v="2"/>
    <x v="7"/>
    <s v="Small Box"/>
    <s v="Xerox 227"/>
    <n v="0.37"/>
    <s v="United States"/>
    <s v="East"/>
    <x v="27"/>
    <s v="North Olmsted"/>
    <n v="44070"/>
    <x v="127"/>
    <d v="2015-05-09T00:00:00"/>
    <x v="1352"/>
    <n v="9"/>
    <n v="59.79"/>
    <n v="87632"/>
    <n v="6.4300000000000006"/>
    <x v="3"/>
  </r>
  <r>
    <n v="62"/>
    <s v="Pam Gilbert"/>
    <x v="1"/>
    <n v="0.02"/>
    <n v="5.98"/>
    <n v="5.15"/>
    <x v="1"/>
    <x v="3"/>
    <x v="2"/>
    <x v="7"/>
    <s v="Small Box"/>
    <s v="Xerox 193"/>
    <n v="0.36"/>
    <s v="United States"/>
    <s v="Central"/>
    <x v="18"/>
    <s v="Round Rock"/>
    <n v="78664"/>
    <x v="127"/>
    <d v="2015-05-11T00:00:00"/>
    <x v="1353"/>
    <n v="3"/>
    <n v="22.85"/>
    <n v="87407"/>
    <n v="5.9600000000000009"/>
    <x v="1"/>
  </r>
  <r>
    <n v="1650"/>
    <s v="Dan Lamm"/>
    <x v="1"/>
    <n v="0.05"/>
    <n v="6.48"/>
    <n v="2.74"/>
    <x v="1"/>
    <x v="3"/>
    <x v="1"/>
    <x v="1"/>
    <s v="Small Pack"/>
    <s v="Sony MFD2HD Formatted Diskettes, 10/Pack"/>
    <n v="0.71"/>
    <s v="United States"/>
    <s v="South"/>
    <x v="9"/>
    <s v="Asheboro"/>
    <n v="27203"/>
    <x v="127"/>
    <d v="2015-05-09T00:00:00"/>
    <x v="1354"/>
    <n v="15"/>
    <n v="94.27"/>
    <n v="91042"/>
    <n v="6.4300000000000006"/>
    <x v="0"/>
  </r>
  <r>
    <n v="1650"/>
    <s v="Dan Lamm"/>
    <x v="1"/>
    <n v="0.09"/>
    <n v="12.53"/>
    <n v="0.5"/>
    <x v="1"/>
    <x v="3"/>
    <x v="2"/>
    <x v="13"/>
    <s v="Small Box"/>
    <s v="Avery 485"/>
    <n v="0.38"/>
    <s v="United States"/>
    <s v="South"/>
    <x v="9"/>
    <s v="Asheboro"/>
    <n v="27203"/>
    <x v="127"/>
    <d v="2015-05-10T00:00:00"/>
    <x v="1355"/>
    <n v="7"/>
    <n v="82.21"/>
    <n v="91042"/>
    <n v="12.44"/>
    <x v="0"/>
  </r>
  <r>
    <n v="1650"/>
    <s v="Dan Lamm"/>
    <x v="1"/>
    <n v="0.08"/>
    <n v="65.989999999999995"/>
    <n v="8.99"/>
    <x v="2"/>
    <x v="3"/>
    <x v="1"/>
    <x v="12"/>
    <s v="Small Box"/>
    <s v="i270"/>
    <n v="0.55000000000000004"/>
    <s v="United States"/>
    <s v="South"/>
    <x v="9"/>
    <s v="Asheboro"/>
    <n v="27203"/>
    <x v="127"/>
    <d v="2015-05-11T00:00:00"/>
    <x v="1356"/>
    <n v="8"/>
    <n v="417.47"/>
    <n v="91042"/>
    <n v="65.91"/>
    <x v="0"/>
  </r>
  <r>
    <n v="43"/>
    <s v="Theodore Moran"/>
    <x v="1"/>
    <n v="0"/>
    <n v="99.99"/>
    <n v="19.989999999999998"/>
    <x v="1"/>
    <x v="1"/>
    <x v="1"/>
    <x v="3"/>
    <s v="Small Box"/>
    <s v="AT&amp;T 2230 Dual Handset Phone With Caller ID/Call Waiting"/>
    <n v="0.52"/>
    <s v="United States"/>
    <s v="West"/>
    <x v="4"/>
    <s v="Redmond"/>
    <n v="98052"/>
    <x v="128"/>
    <d v="2015-05-11T00:00:00"/>
    <x v="1357"/>
    <n v="6"/>
    <n v="647.07000000000005"/>
    <n v="91454"/>
    <n v="99.99"/>
    <x v="2"/>
  </r>
  <r>
    <n v="1778"/>
    <s v="Ray Oakley"/>
    <x v="1"/>
    <n v="0.06"/>
    <n v="13.99"/>
    <n v="7.51"/>
    <x v="1"/>
    <x v="1"/>
    <x v="1"/>
    <x v="3"/>
    <s v="Medium Box"/>
    <s v="Sharp EL500L Fraction Calculator"/>
    <n v="0.39"/>
    <s v="United States"/>
    <s v="Central"/>
    <x v="2"/>
    <s v="West Lafayette"/>
    <n v="47906"/>
    <x v="128"/>
    <d v="2015-05-12T00:00:00"/>
    <x v="1358"/>
    <n v="21"/>
    <n v="287.99"/>
    <n v="89943"/>
    <n v="13.93"/>
    <x v="1"/>
  </r>
  <r>
    <n v="1778"/>
    <s v="Ray Oakley"/>
    <x v="1"/>
    <n v="0.06"/>
    <n v="15.04"/>
    <n v="1.97"/>
    <x v="1"/>
    <x v="1"/>
    <x v="2"/>
    <x v="7"/>
    <s v="Wrap Bag"/>
    <s v="White GlueTop Scratch Pads"/>
    <n v="0.39"/>
    <s v="United States"/>
    <s v="Central"/>
    <x v="2"/>
    <s v="West Lafayette"/>
    <n v="47906"/>
    <x v="128"/>
    <d v="2015-05-10T00:00:00"/>
    <x v="1359"/>
    <n v="3"/>
    <n v="46.86"/>
    <n v="89943"/>
    <n v="14.979999999999999"/>
    <x v="1"/>
  </r>
  <r>
    <n v="3283"/>
    <s v="William Woodard"/>
    <x v="1"/>
    <n v="0.03"/>
    <n v="17.48"/>
    <n v="1.99"/>
    <x v="1"/>
    <x v="3"/>
    <x v="1"/>
    <x v="1"/>
    <s v="Small Pack"/>
    <s v="Maxell Pro 80 Minute CD-R, 10/Pack"/>
    <n v="0.45"/>
    <s v="United States"/>
    <s v="South"/>
    <x v="12"/>
    <s v="Kendall"/>
    <n v="33156"/>
    <x v="128"/>
    <d v="2015-05-11T00:00:00"/>
    <x v="1360"/>
    <n v="31"/>
    <n v="537.79999999999995"/>
    <n v="90753"/>
    <n v="17.45"/>
    <x v="0"/>
  </r>
  <r>
    <n v="995"/>
    <s v="Lloyd Spencer"/>
    <x v="2"/>
    <n v="0.09"/>
    <n v="7.64"/>
    <n v="5.83"/>
    <x v="1"/>
    <x v="0"/>
    <x v="2"/>
    <x v="7"/>
    <s v="Wrap Bag"/>
    <s v="Rediform Wirebound &quot;Phone Memo&quot; Message Book, 11 x 5-3/4"/>
    <n v="0.36"/>
    <s v="United States"/>
    <s v="East"/>
    <x v="29"/>
    <s v="West Scarborough"/>
    <n v="4070"/>
    <x v="128"/>
    <d v="2015-05-15T00:00:00"/>
    <x v="1361"/>
    <n v="9"/>
    <n v="72.83"/>
    <n v="89434"/>
    <n v="7.55"/>
    <x v="3"/>
  </r>
  <r>
    <n v="2820"/>
    <s v="Laurence Simon"/>
    <x v="2"/>
    <n v="0.08"/>
    <n v="6.48"/>
    <n v="2.74"/>
    <x v="1"/>
    <x v="2"/>
    <x v="1"/>
    <x v="1"/>
    <s v="Small Pack"/>
    <s v="Sony MFD2HD Formatted Diskettes, 10/Pack"/>
    <n v="0.71"/>
    <s v="United States"/>
    <s v="Central"/>
    <x v="6"/>
    <s v="Oakville"/>
    <n v="63129"/>
    <x v="128"/>
    <d v="2015-05-12T00:00:00"/>
    <x v="1362"/>
    <n v="18"/>
    <n v="113.68"/>
    <n v="87899"/>
    <n v="6.4"/>
    <x v="1"/>
  </r>
  <r>
    <n v="1709"/>
    <s v="Dennis Bowen"/>
    <x v="4"/>
    <n v="0.04"/>
    <n v="95.43"/>
    <n v="19.989999999999998"/>
    <x v="1"/>
    <x v="0"/>
    <x v="2"/>
    <x v="6"/>
    <s v="Small Box"/>
    <s v="Fellowes Stor/Drawer® Steel Plus™ Storage Drawers"/>
    <n v="0.79"/>
    <s v="United States"/>
    <s v="East"/>
    <x v="28"/>
    <s v="Pottstown"/>
    <n v="19464"/>
    <x v="128"/>
    <d v="2015-05-12T00:00:00"/>
    <x v="1363"/>
    <n v="33"/>
    <n v="3251.76"/>
    <n v="88783"/>
    <n v="95.39"/>
    <x v="3"/>
  </r>
  <r>
    <n v="1595"/>
    <s v="Chad Henson"/>
    <x v="1"/>
    <n v="0.01"/>
    <n v="500.98"/>
    <n v="26"/>
    <x v="0"/>
    <x v="3"/>
    <x v="0"/>
    <x v="9"/>
    <s v="Jumbo Drum"/>
    <s v="Global Troy™ Executive Leather Low-Back Tilter"/>
    <n v="0.6"/>
    <s v="United States"/>
    <s v="East"/>
    <x v="44"/>
    <s v="Huntington"/>
    <n v="25705"/>
    <x v="129"/>
    <d v="2015-05-12T00:00:00"/>
    <x v="1364"/>
    <n v="14"/>
    <n v="7360.2"/>
    <n v="90796"/>
    <n v="500.97"/>
    <x v="3"/>
  </r>
  <r>
    <n v="1595"/>
    <s v="Chad Henson"/>
    <x v="1"/>
    <n v="0.08"/>
    <n v="9.77"/>
    <n v="6.02"/>
    <x v="1"/>
    <x v="3"/>
    <x v="0"/>
    <x v="11"/>
    <s v="Medium Box"/>
    <s v="DAX Solid Wood Frames"/>
    <n v="0.48"/>
    <s v="United States"/>
    <s v="East"/>
    <x v="44"/>
    <s v="Huntington"/>
    <n v="25705"/>
    <x v="129"/>
    <d v="2015-05-12T00:00:00"/>
    <x v="1365"/>
    <n v="9"/>
    <n v="89.06"/>
    <n v="90796"/>
    <n v="9.69"/>
    <x v="3"/>
  </r>
  <r>
    <n v="1595"/>
    <s v="Chad Henson"/>
    <x v="1"/>
    <n v="0.09"/>
    <n v="3.28"/>
    <n v="0.98"/>
    <x v="1"/>
    <x v="3"/>
    <x v="2"/>
    <x v="2"/>
    <s v="Wrap Bag"/>
    <s v="Newell 329"/>
    <n v="0.59"/>
    <s v="United States"/>
    <s v="East"/>
    <x v="44"/>
    <s v="Huntington"/>
    <n v="25705"/>
    <x v="129"/>
    <d v="2015-05-13T00:00:00"/>
    <x v="1366"/>
    <n v="42"/>
    <n v="134.97"/>
    <n v="90796"/>
    <n v="3.19"/>
    <x v="3"/>
  </r>
  <r>
    <n v="1609"/>
    <s v="Jerry Ennis"/>
    <x v="1"/>
    <n v="0.03"/>
    <n v="2.16"/>
    <n v="6.05"/>
    <x v="1"/>
    <x v="1"/>
    <x v="2"/>
    <x v="5"/>
    <s v="Small Box"/>
    <s v="Peel &amp; Stick Add-On Corner Pockets"/>
    <n v="0.37"/>
    <s v="United States"/>
    <s v="West"/>
    <x v="8"/>
    <s v="Sacramento"/>
    <n v="95823"/>
    <x v="129"/>
    <d v="2015-05-12T00:00:00"/>
    <x v="1367"/>
    <n v="7"/>
    <n v="17.309999999999999"/>
    <n v="87824"/>
    <n v="2.1300000000000003"/>
    <x v="2"/>
  </r>
  <r>
    <n v="1609"/>
    <s v="Jerry Ennis"/>
    <x v="1"/>
    <n v="0.03"/>
    <n v="9.7100000000000009"/>
    <n v="9.4499999999999993"/>
    <x v="1"/>
    <x v="1"/>
    <x v="2"/>
    <x v="6"/>
    <s v="Small Box"/>
    <s v="Filing/Storage Totes and Swivel Casters"/>
    <n v="0.6"/>
    <s v="United States"/>
    <s v="West"/>
    <x v="8"/>
    <s v="Sacramento"/>
    <n v="95823"/>
    <x v="129"/>
    <d v="2015-05-11T00:00:00"/>
    <x v="1368"/>
    <n v="2"/>
    <n v="23.56"/>
    <n v="87824"/>
    <n v="9.6800000000000015"/>
    <x v="2"/>
  </r>
  <r>
    <n v="2464"/>
    <s v="Joe George"/>
    <x v="1"/>
    <n v="0.09"/>
    <n v="1.74"/>
    <n v="4.08"/>
    <x v="2"/>
    <x v="1"/>
    <x v="0"/>
    <x v="11"/>
    <s v="Small Pack"/>
    <s v="Eldon Regeneration Recycled Desk Accessories, Smoke"/>
    <n v="0.53"/>
    <s v="United States"/>
    <s v="South"/>
    <x v="17"/>
    <s v="Bossier City"/>
    <n v="71111"/>
    <x v="129"/>
    <d v="2015-05-13T00:00:00"/>
    <x v="1369"/>
    <n v="4"/>
    <n v="10.41"/>
    <n v="88713"/>
    <n v="1.65"/>
    <x v="0"/>
  </r>
  <r>
    <n v="2464"/>
    <s v="Joe George"/>
    <x v="1"/>
    <n v="0.08"/>
    <n v="227.55"/>
    <n v="32.479999999999997"/>
    <x v="0"/>
    <x v="1"/>
    <x v="0"/>
    <x v="0"/>
    <s v="Jumbo Box"/>
    <s v="Hon Rectangular Conference Tables"/>
    <n v="0.68"/>
    <s v="United States"/>
    <s v="South"/>
    <x v="17"/>
    <s v="Bossier City"/>
    <n v="71111"/>
    <x v="129"/>
    <d v="2015-05-11T00:00:00"/>
    <x v="1370"/>
    <n v="16"/>
    <n v="2849.64"/>
    <n v="88713"/>
    <n v="227.47"/>
    <x v="0"/>
  </r>
  <r>
    <n v="1693"/>
    <s v="Melinda Thornton"/>
    <x v="2"/>
    <n v="0.01"/>
    <n v="15.67"/>
    <n v="1.39"/>
    <x v="2"/>
    <x v="1"/>
    <x v="2"/>
    <x v="15"/>
    <s v="Small Box"/>
    <s v="#10 White Business Envelopes,4 1/8 x 9 1/2"/>
    <n v="0.38"/>
    <s v="United States"/>
    <s v="South"/>
    <x v="21"/>
    <s v="Reston"/>
    <n v="20190"/>
    <x v="129"/>
    <d v="2015-05-11T00:00:00"/>
    <x v="1371"/>
    <n v="11"/>
    <n v="188.09"/>
    <n v="90190"/>
    <n v="15.66"/>
    <x v="0"/>
  </r>
  <r>
    <n v="2935"/>
    <s v="Shirley Riley"/>
    <x v="2"/>
    <n v="0.02"/>
    <n v="3.8"/>
    <n v="1.49"/>
    <x v="1"/>
    <x v="0"/>
    <x v="2"/>
    <x v="5"/>
    <s v="Small Box"/>
    <s v="Durable Pressboard Binders"/>
    <n v="0.38"/>
    <s v="United States"/>
    <s v="East"/>
    <x v="35"/>
    <s v="Boston"/>
    <n v="2215"/>
    <x v="129"/>
    <d v="2015-05-15T00:00:00"/>
    <x v="1372"/>
    <n v="5"/>
    <n v="20.46"/>
    <n v="87617"/>
    <n v="3.78"/>
    <x v="3"/>
  </r>
  <r>
    <n v="1671"/>
    <s v="Mitchell Ross"/>
    <x v="0"/>
    <n v="0.03"/>
    <n v="223.98"/>
    <n v="15.01"/>
    <x v="1"/>
    <x v="0"/>
    <x v="2"/>
    <x v="5"/>
    <s v="Small Box"/>
    <s v="GBC DocuBind TL200 Manual Binding Machine"/>
    <n v="0.38"/>
    <s v="United States"/>
    <s v="South"/>
    <x v="21"/>
    <s v="Burke"/>
    <n v="22015"/>
    <x v="130"/>
    <d v="2015-05-13T00:00:00"/>
    <x v="1373"/>
    <n v="21"/>
    <n v="4881.84"/>
    <n v="86725"/>
    <n v="223.95"/>
    <x v="0"/>
  </r>
  <r>
    <n v="14"/>
    <s v="Gwendolyn F Tyson"/>
    <x v="4"/>
    <n v="0.09"/>
    <n v="78.69"/>
    <n v="19.989999999999998"/>
    <x v="1"/>
    <x v="0"/>
    <x v="0"/>
    <x v="11"/>
    <s v="Small Box"/>
    <s v="Howard Miller 12-3/4 Diameter Accuwave DS ™ Wall Clock"/>
    <n v="0.43"/>
    <s v="United States"/>
    <s v="Central"/>
    <x v="7"/>
    <s v="Prior Lake"/>
    <n v="55372"/>
    <x v="130"/>
    <d v="2015-05-14T00:00:00"/>
    <x v="1374"/>
    <n v="16"/>
    <n v="1164.45"/>
    <n v="86838"/>
    <n v="78.599999999999994"/>
    <x v="1"/>
  </r>
  <r>
    <n v="14"/>
    <s v="Gwendolyn F Tyson"/>
    <x v="4"/>
    <n v="0.08"/>
    <n v="3.28"/>
    <n v="2.31"/>
    <x v="1"/>
    <x v="0"/>
    <x v="2"/>
    <x v="2"/>
    <s v="Wrap Bag"/>
    <s v="Newell 321"/>
    <n v="0.56000000000000005"/>
    <s v="United States"/>
    <s v="Central"/>
    <x v="7"/>
    <s v="Prior Lake"/>
    <n v="55372"/>
    <x v="130"/>
    <d v="2015-05-13T00:00:00"/>
    <x v="1375"/>
    <n v="7"/>
    <n v="22.23"/>
    <n v="86838"/>
    <n v="3.1999999999999997"/>
    <x v="1"/>
  </r>
  <r>
    <n v="14"/>
    <s v="Gwendolyn F Tyson"/>
    <x v="4"/>
    <n v="0.05"/>
    <n v="3.28"/>
    <n v="4.2"/>
    <x v="1"/>
    <x v="0"/>
    <x v="2"/>
    <x v="2"/>
    <s v="Wrap Bag"/>
    <s v="Newell 351"/>
    <n v="0.56000000000000005"/>
    <s v="United States"/>
    <s v="Central"/>
    <x v="7"/>
    <s v="Prior Lake"/>
    <n v="55372"/>
    <x v="130"/>
    <d v="2015-05-13T00:00:00"/>
    <x v="1376"/>
    <n v="4"/>
    <n v="13.99"/>
    <n v="86838"/>
    <n v="3.23"/>
    <x v="1"/>
  </r>
  <r>
    <n v="14"/>
    <s v="Gwendolyn F Tyson"/>
    <x v="4"/>
    <n v="0.05"/>
    <n v="3.58"/>
    <n v="1.63"/>
    <x v="1"/>
    <x v="0"/>
    <x v="2"/>
    <x v="14"/>
    <s v="Wrap Bag"/>
    <s v="OIC Colored Binder Clips, Assorted Sizes"/>
    <n v="0.36"/>
    <s v="United States"/>
    <s v="Central"/>
    <x v="7"/>
    <s v="Prior Lake"/>
    <n v="55372"/>
    <x v="130"/>
    <d v="2015-05-13T00:00:00"/>
    <x v="1377"/>
    <n v="4"/>
    <n v="14.26"/>
    <n v="86838"/>
    <n v="3.5300000000000002"/>
    <x v="1"/>
  </r>
  <r>
    <n v="1826"/>
    <s v="Kate Peck"/>
    <x v="4"/>
    <n v="0"/>
    <n v="9.27"/>
    <n v="4.3899999999999997"/>
    <x v="1"/>
    <x v="3"/>
    <x v="2"/>
    <x v="7"/>
    <s v="Wrap Bag"/>
    <s v="Wirebound Message Books, Four 2 3/4&quot; x 5&quot; Forms per Page, 600 Sets per Book"/>
    <n v="0.38"/>
    <s v="United States"/>
    <s v="Central"/>
    <x v="20"/>
    <s v="Bettendorf"/>
    <n v="52722"/>
    <x v="130"/>
    <d v="2015-05-14T00:00:00"/>
    <x v="1378"/>
    <n v="1"/>
    <n v="10.65"/>
    <n v="86959"/>
    <n v="9.27"/>
    <x v="1"/>
  </r>
  <r>
    <n v="1267"/>
    <s v="Rosemary Branch"/>
    <x v="3"/>
    <n v="0.04"/>
    <n v="5.98"/>
    <n v="4.38"/>
    <x v="1"/>
    <x v="3"/>
    <x v="1"/>
    <x v="1"/>
    <s v="Small Pack"/>
    <s v="Imation 3.5&quot; DS/HD IBM Formatted Diskettes, 10/Pack"/>
    <n v="0.75"/>
    <s v="United States"/>
    <s v="South"/>
    <x v="12"/>
    <s v="Boca Raton"/>
    <n v="33433"/>
    <x v="130"/>
    <d v="2015-05-14T00:00:00"/>
    <x v="1379"/>
    <n v="11"/>
    <n v="69.75"/>
    <n v="89515"/>
    <n v="5.94"/>
    <x v="0"/>
  </r>
  <r>
    <n v="1389"/>
    <s v="Jean Khan"/>
    <x v="1"/>
    <n v="0.08"/>
    <n v="2.62"/>
    <n v="0.8"/>
    <x v="2"/>
    <x v="0"/>
    <x v="2"/>
    <x v="14"/>
    <s v="Wrap Bag"/>
    <s v="Staples Metal Binder Clips"/>
    <n v="0.39"/>
    <s v="United States"/>
    <s v="West"/>
    <x v="8"/>
    <s v="Menlo Park"/>
    <n v="94025"/>
    <x v="131"/>
    <d v="2015-05-15T00:00:00"/>
    <x v="1380"/>
    <n v="12"/>
    <n v="31.55"/>
    <n v="88728"/>
    <n v="2.54"/>
    <x v="2"/>
  </r>
  <r>
    <n v="578"/>
    <s v="Evan K Bullard"/>
    <x v="4"/>
    <n v="0.03"/>
    <n v="162.93"/>
    <n v="19.989999999999998"/>
    <x v="1"/>
    <x v="3"/>
    <x v="2"/>
    <x v="15"/>
    <s v="Small Box"/>
    <s v="Multimedia Mailers"/>
    <n v="0.39"/>
    <s v="United States"/>
    <s v="East"/>
    <x v="22"/>
    <s v="Naugatuck"/>
    <n v="6770"/>
    <x v="131"/>
    <d v="2015-05-14T00:00:00"/>
    <x v="1381"/>
    <n v="3"/>
    <n v="515.88"/>
    <n v="88644"/>
    <n v="162.9"/>
    <x v="3"/>
  </r>
  <r>
    <n v="579"/>
    <s v="Marlene Abrams"/>
    <x v="4"/>
    <n v="0.01"/>
    <n v="11.58"/>
    <n v="5.72"/>
    <x v="1"/>
    <x v="3"/>
    <x v="2"/>
    <x v="15"/>
    <s v="Small Box"/>
    <s v="Peel &amp; Seel® Recycled Catalog Envelopes, Brown"/>
    <n v="0.35"/>
    <s v="United States"/>
    <s v="East"/>
    <x v="22"/>
    <s v="Seymour"/>
    <n v="6478"/>
    <x v="131"/>
    <d v="2015-05-15T00:00:00"/>
    <x v="1382"/>
    <n v="2"/>
    <n v="25.06"/>
    <n v="88644"/>
    <n v="11.57"/>
    <x v="3"/>
  </r>
  <r>
    <n v="580"/>
    <s v="Kathryn Patrick"/>
    <x v="4"/>
    <n v="0.01"/>
    <n v="55.99"/>
    <n v="5"/>
    <x v="1"/>
    <x v="3"/>
    <x v="1"/>
    <x v="12"/>
    <s v="Small Pack"/>
    <s v="Accessory6"/>
    <n v="0.8"/>
    <s v="United States"/>
    <s v="East"/>
    <x v="29"/>
    <s v="Auburn"/>
    <n v="4210"/>
    <x v="131"/>
    <d v="2015-05-14T00:00:00"/>
    <x v="1383"/>
    <n v="12"/>
    <n v="578.24"/>
    <n v="88644"/>
    <n v="55.980000000000004"/>
    <x v="3"/>
  </r>
  <r>
    <n v="585"/>
    <s v="William Larson"/>
    <x v="4"/>
    <n v="0.06"/>
    <n v="13.9"/>
    <n v="7.59"/>
    <x v="1"/>
    <x v="3"/>
    <x v="2"/>
    <x v="16"/>
    <s v="Small Pack"/>
    <s v="Acme Hot Forged Carbon Steel Scissors with Nickel-Plated Handles, 3 7/8&quot; Cut, 8&quot;L"/>
    <n v="0.56000000000000005"/>
    <s v="United States"/>
    <s v="East"/>
    <x v="47"/>
    <s v="Concord"/>
    <n v="3301"/>
    <x v="131"/>
    <d v="2015-05-14T00:00:00"/>
    <x v="1384"/>
    <n v="12"/>
    <n v="170.45"/>
    <n v="88644"/>
    <n v="13.84"/>
    <x v="3"/>
  </r>
  <r>
    <n v="3257"/>
    <s v="Sharon Marcus"/>
    <x v="4"/>
    <n v="0"/>
    <n v="25.38"/>
    <n v="8.99"/>
    <x v="1"/>
    <x v="1"/>
    <x v="0"/>
    <x v="11"/>
    <s v="Small Pack"/>
    <s v="Executive Impressions 13&quot; Chairman Wall Clock"/>
    <n v="0.5"/>
    <s v="United States"/>
    <s v="West"/>
    <x v="4"/>
    <s v="Longview"/>
    <n v="98632"/>
    <x v="131"/>
    <d v="2015-05-15T00:00:00"/>
    <x v="1385"/>
    <n v="26"/>
    <n v="700.41"/>
    <n v="88826"/>
    <n v="25.38"/>
    <x v="2"/>
  </r>
  <r>
    <n v="1085"/>
    <s v="Ted Dunlap"/>
    <x v="3"/>
    <n v="0.06"/>
    <n v="30.42"/>
    <n v="8.65"/>
    <x v="1"/>
    <x v="3"/>
    <x v="1"/>
    <x v="1"/>
    <s v="Small Box"/>
    <s v="Fellowes Internet Keyboard, Platinum"/>
    <n v="0.74"/>
    <s v="United States"/>
    <s v="East"/>
    <x v="11"/>
    <s v="Deer Park"/>
    <n v="11729"/>
    <x v="131"/>
    <d v="2015-05-15T00:00:00"/>
    <x v="1386"/>
    <n v="10"/>
    <n v="309.05"/>
    <n v="86124"/>
    <n v="30.360000000000003"/>
    <x v="3"/>
  </r>
  <r>
    <n v="1085"/>
    <s v="Ted Dunlap"/>
    <x v="3"/>
    <n v="0.02"/>
    <n v="37.94"/>
    <n v="5.08"/>
    <x v="1"/>
    <x v="3"/>
    <x v="2"/>
    <x v="7"/>
    <s v="Wrap Bag"/>
    <s v="Snap-A-Way® Black Print Carbonless Ruled Speed Letter, Triplicate"/>
    <n v="0.38"/>
    <s v="United States"/>
    <s v="East"/>
    <x v="11"/>
    <s v="Deer Park"/>
    <n v="11729"/>
    <x v="131"/>
    <d v="2015-05-14T00:00:00"/>
    <x v="1387"/>
    <n v="8"/>
    <n v="299.3"/>
    <n v="86124"/>
    <n v="37.919999999999995"/>
    <x v="3"/>
  </r>
  <r>
    <n v="156"/>
    <s v="Diana Xu"/>
    <x v="0"/>
    <n v="0.01"/>
    <n v="95.99"/>
    <n v="4.9000000000000004"/>
    <x v="1"/>
    <x v="3"/>
    <x v="1"/>
    <x v="12"/>
    <s v="Small Box"/>
    <s v="T60"/>
    <n v="0.56000000000000005"/>
    <s v="United States"/>
    <s v="West"/>
    <x v="3"/>
    <s v="Fort Collins"/>
    <n v="80525"/>
    <x v="132"/>
    <d v="2015-05-15T00:00:00"/>
    <x v="1388"/>
    <n v="13"/>
    <n v="1050.08"/>
    <n v="87671"/>
    <n v="95.97999999999999"/>
    <x v="2"/>
  </r>
  <r>
    <n v="497"/>
    <s v="Steve McKee"/>
    <x v="0"/>
    <n v="7.0000000000000007E-2"/>
    <n v="152.47999999999999"/>
    <n v="6.5"/>
    <x v="1"/>
    <x v="0"/>
    <x v="1"/>
    <x v="1"/>
    <s v="Small Box"/>
    <s v="Adesso Programmable 142-Key Keyboard"/>
    <n v="0.74"/>
    <s v="United States"/>
    <s v="South"/>
    <x v="34"/>
    <s v="Murfreesboro"/>
    <n v="37130"/>
    <x v="132"/>
    <d v="2015-05-16T00:00:00"/>
    <x v="1389"/>
    <n v="35"/>
    <n v="5062.49"/>
    <n v="90706"/>
    <n v="152.41"/>
    <x v="0"/>
  </r>
  <r>
    <n v="910"/>
    <s v="Carla Hauser"/>
    <x v="0"/>
    <n v="0"/>
    <n v="5.28"/>
    <n v="5.61"/>
    <x v="1"/>
    <x v="3"/>
    <x v="2"/>
    <x v="7"/>
    <s v="Small Box"/>
    <s v="Xerox 1954"/>
    <n v="0.4"/>
    <s v="United States"/>
    <s v="South"/>
    <x v="1"/>
    <s v="Texarkana"/>
    <n v="71854"/>
    <x v="132"/>
    <d v="2015-05-14T00:00:00"/>
    <x v="1390"/>
    <n v="15"/>
    <n v="85.26"/>
    <n v="90187"/>
    <n v="5.28"/>
    <x v="0"/>
  </r>
  <r>
    <n v="353"/>
    <s v="Bonnie Chambers"/>
    <x v="2"/>
    <n v="0.08"/>
    <n v="4.8899999999999997"/>
    <n v="4.93"/>
    <x v="2"/>
    <x v="2"/>
    <x v="1"/>
    <x v="1"/>
    <s v="Small Pack"/>
    <s v="Maxell 3.5&quot; DS/HD IBM-Formatted Diskettes, 10/Pack"/>
    <n v="0.66"/>
    <s v="United States"/>
    <s v="West"/>
    <x v="41"/>
    <s v="Glendale"/>
    <n v="85301"/>
    <x v="132"/>
    <d v="2015-05-14T00:00:00"/>
    <x v="1391"/>
    <n v="17"/>
    <n v="84.76"/>
    <n v="89647"/>
    <n v="4.8099999999999996"/>
    <x v="2"/>
  </r>
  <r>
    <n v="353"/>
    <s v="Bonnie Chambers"/>
    <x v="2"/>
    <n v="7.0000000000000007E-2"/>
    <n v="6.68"/>
    <n v="6.92"/>
    <x v="1"/>
    <x v="2"/>
    <x v="2"/>
    <x v="7"/>
    <s v="Small Box"/>
    <s v="Xerox 1898"/>
    <n v="0.37"/>
    <s v="United States"/>
    <s v="West"/>
    <x v="41"/>
    <s v="Glendale"/>
    <n v="85301"/>
    <x v="132"/>
    <d v="2015-05-21T00:00:00"/>
    <x v="1392"/>
    <n v="16"/>
    <n v="104.84"/>
    <n v="89647"/>
    <n v="6.6099999999999994"/>
    <x v="2"/>
  </r>
  <r>
    <n v="539"/>
    <s v="Alice Coley"/>
    <x v="4"/>
    <n v="0.05"/>
    <n v="59.78"/>
    <n v="10.29"/>
    <x v="1"/>
    <x v="0"/>
    <x v="2"/>
    <x v="5"/>
    <s v="Small Box"/>
    <s v="GBC Recycled Regency Composition Covers"/>
    <n v="0.39"/>
    <s v="United States"/>
    <s v="Central"/>
    <x v="10"/>
    <s v="Urbana"/>
    <n v="61801"/>
    <x v="132"/>
    <d v="2015-05-15T00:00:00"/>
    <x v="1393"/>
    <n v="7"/>
    <n v="414.49"/>
    <n v="91174"/>
    <n v="59.730000000000004"/>
    <x v="1"/>
  </r>
  <r>
    <n v="540"/>
    <s v="Ruth Lamm"/>
    <x v="4"/>
    <n v="0.08"/>
    <n v="20.99"/>
    <n v="1.25"/>
    <x v="1"/>
    <x v="0"/>
    <x v="1"/>
    <x v="12"/>
    <s v="Small Pack"/>
    <s v="Accessory29"/>
    <n v="0.83"/>
    <s v="United States"/>
    <s v="Central"/>
    <x v="10"/>
    <s v="Vernon Hills"/>
    <n v="60061"/>
    <x v="132"/>
    <d v="2015-05-16T00:00:00"/>
    <x v="1394"/>
    <n v="28"/>
    <n v="469.69"/>
    <n v="91174"/>
    <n v="20.91"/>
    <x v="1"/>
  </r>
  <r>
    <n v="1069"/>
    <s v="Pam Bennett"/>
    <x v="4"/>
    <n v="0.02"/>
    <n v="15.94"/>
    <n v="5.45"/>
    <x v="1"/>
    <x v="2"/>
    <x v="2"/>
    <x v="2"/>
    <s v="Small Pack"/>
    <s v="Boston 16701 Slimline Battery Pencil Sharpener"/>
    <n v="0.55000000000000004"/>
    <s v="United States"/>
    <s v="Central"/>
    <x v="10"/>
    <s v="Carbondale"/>
    <n v="62901"/>
    <x v="132"/>
    <d v="2015-05-15T00:00:00"/>
    <x v="1395"/>
    <n v="41"/>
    <n v="664.34"/>
    <n v="87110"/>
    <n v="15.92"/>
    <x v="1"/>
  </r>
  <r>
    <n v="1023"/>
    <s v="Glen Newman"/>
    <x v="0"/>
    <n v="0.02"/>
    <n v="39.06"/>
    <n v="10.55"/>
    <x v="1"/>
    <x v="0"/>
    <x v="2"/>
    <x v="5"/>
    <s v="Small Box"/>
    <s v="Ibico Recycled Linen-Style Covers"/>
    <n v="0.37"/>
    <s v="United States"/>
    <s v="East"/>
    <x v="28"/>
    <s v="Wilkinsburg"/>
    <n v="15221"/>
    <x v="133"/>
    <d v="2015-05-15T00:00:00"/>
    <x v="1396"/>
    <n v="16"/>
    <n v="640.71"/>
    <n v="88633"/>
    <n v="39.04"/>
    <x v="3"/>
  </r>
  <r>
    <n v="1023"/>
    <s v="Glen Newman"/>
    <x v="0"/>
    <n v="0.1"/>
    <n v="37.700000000000003"/>
    <n v="2.99"/>
    <x v="1"/>
    <x v="0"/>
    <x v="2"/>
    <x v="5"/>
    <s v="Small Box"/>
    <s v="Vinyl Sectional Post Binders"/>
    <n v="0.35"/>
    <s v="United States"/>
    <s v="East"/>
    <x v="28"/>
    <s v="Wilkinsburg"/>
    <n v="15221"/>
    <x v="133"/>
    <d v="2015-05-16T00:00:00"/>
    <x v="1397"/>
    <n v="18"/>
    <n v="659.6"/>
    <n v="88633"/>
    <n v="37.6"/>
    <x v="3"/>
  </r>
  <r>
    <n v="18"/>
    <s v="Laurie Hanna"/>
    <x v="1"/>
    <n v="0.05"/>
    <n v="26.48"/>
    <n v="6.93"/>
    <x v="1"/>
    <x v="0"/>
    <x v="0"/>
    <x v="11"/>
    <s v="Small Box"/>
    <s v="DAX Natural Wood-Tone Poster Frame"/>
    <n v="0.49"/>
    <s v="United States"/>
    <s v="West"/>
    <x v="24"/>
    <s v="Helena"/>
    <n v="59601"/>
    <x v="133"/>
    <d v="2015-05-16T00:00:00"/>
    <x v="1398"/>
    <n v="17"/>
    <n v="455.77"/>
    <n v="90031"/>
    <n v="26.43"/>
    <x v="2"/>
  </r>
  <r>
    <n v="21"/>
    <s v="Tony Wilkins Winters"/>
    <x v="1"/>
    <n v="0.05"/>
    <n v="26.48"/>
    <n v="6.93"/>
    <x v="1"/>
    <x v="0"/>
    <x v="0"/>
    <x v="11"/>
    <s v="Small Box"/>
    <s v="DAX Natural Wood-Tone Poster Frame"/>
    <n v="0.49"/>
    <s v="United States"/>
    <s v="East"/>
    <x v="11"/>
    <s v="New York City"/>
    <n v="10012"/>
    <x v="133"/>
    <d v="2015-05-16T00:00:00"/>
    <x v="1399"/>
    <n v="70"/>
    <n v="1876.69"/>
    <n v="41793"/>
    <n v="26.43"/>
    <x v="3"/>
  </r>
  <r>
    <n v="1989"/>
    <s v="David Weaver"/>
    <x v="1"/>
    <n v="0.01"/>
    <n v="30.98"/>
    <n v="6.5"/>
    <x v="1"/>
    <x v="3"/>
    <x v="1"/>
    <x v="1"/>
    <s v="Small Box"/>
    <s v="Belkin ErgoBoard™ Keyboard"/>
    <n v="0.64"/>
    <s v="United States"/>
    <s v="West"/>
    <x v="15"/>
    <s v="Holladay"/>
    <n v="84117"/>
    <x v="133"/>
    <d v="2015-05-16T00:00:00"/>
    <x v="1400"/>
    <n v="11"/>
    <n v="363.37"/>
    <n v="90001"/>
    <n v="30.97"/>
    <x v="2"/>
  </r>
  <r>
    <n v="1989"/>
    <s v="David Weaver"/>
    <x v="1"/>
    <n v="0.01"/>
    <n v="40.99"/>
    <n v="19.989999999999998"/>
    <x v="1"/>
    <x v="3"/>
    <x v="2"/>
    <x v="7"/>
    <s v="Small Box"/>
    <s v="White Dual Perf Computer Printout Paper, 2700 Sheets, 1 Part, Heavyweight, 20 lbs., 14 7/8 x 11"/>
    <n v="0.36"/>
    <s v="United States"/>
    <s v="West"/>
    <x v="15"/>
    <s v="Holladay"/>
    <n v="84117"/>
    <x v="133"/>
    <d v="2015-05-18T00:00:00"/>
    <x v="1401"/>
    <n v="11"/>
    <n v="480.75"/>
    <n v="90001"/>
    <n v="40.980000000000004"/>
    <x v="2"/>
  </r>
  <r>
    <n v="266"/>
    <s v="Ross Frederick"/>
    <x v="4"/>
    <n v="0.08"/>
    <n v="6.48"/>
    <n v="7.03"/>
    <x v="1"/>
    <x v="3"/>
    <x v="2"/>
    <x v="7"/>
    <s v="Small Box"/>
    <s v="Xerox 214"/>
    <n v="0.37"/>
    <s v="United States"/>
    <s v="Central"/>
    <x v="18"/>
    <s v="San Antonio"/>
    <n v="78207"/>
    <x v="133"/>
    <d v="2015-05-16T00:00:00"/>
    <x v="1402"/>
    <n v="10"/>
    <n v="67.86"/>
    <n v="90594"/>
    <n v="6.4"/>
    <x v="1"/>
  </r>
  <r>
    <n v="266"/>
    <s v="Ross Frederick"/>
    <x v="4"/>
    <n v="0.01"/>
    <n v="20.34"/>
    <n v="35"/>
    <x v="1"/>
    <x v="3"/>
    <x v="2"/>
    <x v="6"/>
    <s v="Large Box"/>
    <s v="Tennsco Commercial Shelving"/>
    <n v="0.84"/>
    <s v="United States"/>
    <s v="Central"/>
    <x v="18"/>
    <s v="San Antonio"/>
    <n v="78207"/>
    <x v="133"/>
    <d v="2015-05-16T00:00:00"/>
    <x v="1403"/>
    <n v="33"/>
    <n v="747.28"/>
    <n v="90594"/>
    <n v="20.329999999999998"/>
    <x v="1"/>
  </r>
  <r>
    <n v="491"/>
    <s v="Toni Swanson"/>
    <x v="4"/>
    <n v="0.08"/>
    <n v="2.94"/>
    <n v="0.96"/>
    <x v="1"/>
    <x v="1"/>
    <x v="2"/>
    <x v="2"/>
    <s v="Wrap Bag"/>
    <s v="Newell 343"/>
    <n v="0.57999999999999996"/>
    <s v="United States"/>
    <s v="East"/>
    <x v="11"/>
    <s v="New York City"/>
    <n v="10154"/>
    <x v="133"/>
    <d v="2015-05-17T00:00:00"/>
    <x v="1404"/>
    <n v="23"/>
    <n v="66.7"/>
    <n v="8353"/>
    <n v="2.86"/>
    <x v="3"/>
  </r>
  <r>
    <n v="494"/>
    <s v="Jimmy Alston Holder"/>
    <x v="4"/>
    <n v="0.06"/>
    <n v="8.32"/>
    <n v="2.38"/>
    <x v="1"/>
    <x v="1"/>
    <x v="1"/>
    <x v="1"/>
    <s v="Small Pack"/>
    <s v="Imation 3.5 IBM Formatted Diskettes, 10/Box"/>
    <n v="0.74"/>
    <s v="United States"/>
    <s v="West"/>
    <x v="4"/>
    <s v="Seattle"/>
    <n v="98115"/>
    <x v="133"/>
    <d v="2015-05-17T00:00:00"/>
    <x v="1405"/>
    <n v="12"/>
    <n v="101.26"/>
    <n v="88905"/>
    <n v="8.26"/>
    <x v="2"/>
  </r>
  <r>
    <n v="494"/>
    <s v="Jimmy Alston Holder"/>
    <x v="4"/>
    <n v="0.08"/>
    <n v="2.94"/>
    <n v="0.96"/>
    <x v="1"/>
    <x v="1"/>
    <x v="2"/>
    <x v="2"/>
    <s v="Wrap Bag"/>
    <s v="Newell 343"/>
    <n v="0.57999999999999996"/>
    <s v="United States"/>
    <s v="West"/>
    <x v="4"/>
    <s v="Seattle"/>
    <n v="98115"/>
    <x v="133"/>
    <d v="2015-05-17T00:00:00"/>
    <x v="1404"/>
    <n v="6"/>
    <n v="17.399999999999999"/>
    <n v="88905"/>
    <n v="2.86"/>
    <x v="2"/>
  </r>
  <r>
    <n v="3041"/>
    <s v="Carrie Duke"/>
    <x v="3"/>
    <n v="0.08"/>
    <n v="73.98"/>
    <n v="4"/>
    <x v="1"/>
    <x v="3"/>
    <x v="1"/>
    <x v="1"/>
    <s v="Small Box"/>
    <s v="Keytronic 105-Key Spanish Keyboard"/>
    <n v="0.77"/>
    <s v="United States"/>
    <s v="Central"/>
    <x v="38"/>
    <s v="Garden City"/>
    <n v="67846"/>
    <x v="133"/>
    <d v="2015-05-18T00:00:00"/>
    <x v="1406"/>
    <n v="17"/>
    <n v="1181.67"/>
    <n v="86102"/>
    <n v="73.900000000000006"/>
    <x v="1"/>
  </r>
  <r>
    <n v="3041"/>
    <s v="Carrie Duke"/>
    <x v="3"/>
    <n v="0.02"/>
    <n v="3.68"/>
    <n v="1.32"/>
    <x v="1"/>
    <x v="3"/>
    <x v="2"/>
    <x v="16"/>
    <s v="Wrap Bag"/>
    <s v="*Staples* vLetter Openers, 2/Pack"/>
    <n v="0.83"/>
    <s v="United States"/>
    <s v="Central"/>
    <x v="38"/>
    <s v="Garden City"/>
    <n v="67846"/>
    <x v="133"/>
    <d v="2015-05-17T00:00:00"/>
    <x v="1407"/>
    <n v="8"/>
    <n v="29.93"/>
    <n v="86102"/>
    <n v="3.66"/>
    <x v="1"/>
  </r>
  <r>
    <n v="136"/>
    <s v="Dale Gillespie"/>
    <x v="0"/>
    <n v="0.04"/>
    <n v="18.97"/>
    <n v="9.5399999999999991"/>
    <x v="1"/>
    <x v="0"/>
    <x v="2"/>
    <x v="7"/>
    <s v="Small Box"/>
    <s v="Xerox 1939"/>
    <n v="0.37"/>
    <s v="United States"/>
    <s v="West"/>
    <x v="8"/>
    <s v="Petaluma"/>
    <n v="94952"/>
    <x v="134"/>
    <d v="2015-05-17T00:00:00"/>
    <x v="1408"/>
    <n v="5"/>
    <n v="101.74"/>
    <n v="88534"/>
    <n v="18.93"/>
    <x v="2"/>
  </r>
  <r>
    <n v="136"/>
    <s v="Dale Gillespie"/>
    <x v="0"/>
    <n v="0.09"/>
    <n v="10.98"/>
    <n v="3.37"/>
    <x v="1"/>
    <x v="0"/>
    <x v="2"/>
    <x v="16"/>
    <s v="Small Pack"/>
    <s v="Fiskars® Softgrip Scissors"/>
    <n v="0.56999999999999995"/>
    <s v="United States"/>
    <s v="West"/>
    <x v="8"/>
    <s v="Petaluma"/>
    <n v="94952"/>
    <x v="134"/>
    <d v="2015-05-17T00:00:00"/>
    <x v="1409"/>
    <n v="8"/>
    <n v="84.52"/>
    <n v="88534"/>
    <n v="10.89"/>
    <x v="2"/>
  </r>
  <r>
    <n v="688"/>
    <s v="Ashley Reese"/>
    <x v="0"/>
    <n v="7.0000000000000007E-2"/>
    <n v="279.48"/>
    <n v="35"/>
    <x v="1"/>
    <x v="0"/>
    <x v="2"/>
    <x v="6"/>
    <s v="Large Box"/>
    <s v="Tennsco Snap-Together Open Shelving Units, Starter Sets and Add-On Units"/>
    <n v="0.8"/>
    <s v="United States"/>
    <s v="Central"/>
    <x v="6"/>
    <s v="Saint Louis"/>
    <n v="63116"/>
    <x v="134"/>
    <d v="2015-05-16T00:00:00"/>
    <x v="1410"/>
    <n v="10"/>
    <n v="2716.09"/>
    <n v="88503"/>
    <n v="279.41000000000003"/>
    <x v="1"/>
  </r>
  <r>
    <n v="1042"/>
    <s v="Jerome Burch"/>
    <x v="0"/>
    <n v="0"/>
    <n v="14.42"/>
    <n v="6.75"/>
    <x v="2"/>
    <x v="0"/>
    <x v="2"/>
    <x v="8"/>
    <s v="Medium Box"/>
    <s v="Holmes Odor Grabber"/>
    <n v="0.52"/>
    <s v="United States"/>
    <s v="West"/>
    <x v="8"/>
    <s v="Yuba City"/>
    <n v="95991"/>
    <x v="134"/>
    <d v="2015-05-17T00:00:00"/>
    <x v="1411"/>
    <n v="6"/>
    <n v="98.96"/>
    <n v="87847"/>
    <n v="14.42"/>
    <x v="2"/>
  </r>
  <r>
    <n v="1390"/>
    <s v="Hazel Jones"/>
    <x v="0"/>
    <n v="0.1"/>
    <n v="8.17"/>
    <n v="1.69"/>
    <x v="1"/>
    <x v="3"/>
    <x v="2"/>
    <x v="7"/>
    <s v="Wrap Bag"/>
    <s v="Wirebound Message Forms, Four 2 3/4 x 5 Forms per Page, Pink Paper"/>
    <n v="0.38"/>
    <s v="United States"/>
    <s v="West"/>
    <x v="8"/>
    <s v="Stockton"/>
    <n v="95207"/>
    <x v="134"/>
    <d v="2015-05-16T00:00:00"/>
    <x v="1412"/>
    <n v="19"/>
    <n v="145.36000000000001"/>
    <n v="88731"/>
    <n v="8.07"/>
    <x v="2"/>
  </r>
  <r>
    <n v="1390"/>
    <s v="Hazel Jones"/>
    <x v="0"/>
    <n v="0.03"/>
    <n v="110.99"/>
    <n v="2.5"/>
    <x v="1"/>
    <x v="3"/>
    <x v="1"/>
    <x v="12"/>
    <s v="Small Box"/>
    <s v="T18"/>
    <n v="0.56999999999999995"/>
    <s v="United States"/>
    <s v="West"/>
    <x v="8"/>
    <s v="Stockton"/>
    <n v="95207"/>
    <x v="134"/>
    <d v="2015-05-18T00:00:00"/>
    <x v="1413"/>
    <n v="38"/>
    <n v="3616.52"/>
    <n v="88731"/>
    <n v="110.96"/>
    <x v="2"/>
  </r>
  <r>
    <n v="1721"/>
    <s v="Jennifer Zimmerman"/>
    <x v="1"/>
    <n v="0.04"/>
    <n v="12.44"/>
    <n v="6.27"/>
    <x v="1"/>
    <x v="3"/>
    <x v="2"/>
    <x v="6"/>
    <s v="Medium Box"/>
    <s v="Eldon Simplefile® Box Office®"/>
    <n v="0.56999999999999995"/>
    <s v="United States"/>
    <s v="South"/>
    <x v="1"/>
    <s v="Jonesboro"/>
    <n v="72401"/>
    <x v="134"/>
    <d v="2015-05-17T00:00:00"/>
    <x v="1414"/>
    <n v="37"/>
    <n v="464.94"/>
    <n v="90787"/>
    <n v="12.4"/>
    <x v="0"/>
  </r>
  <r>
    <n v="1723"/>
    <s v="Constance Flowers"/>
    <x v="1"/>
    <n v="0.04"/>
    <n v="12.44"/>
    <n v="6.27"/>
    <x v="1"/>
    <x v="3"/>
    <x v="2"/>
    <x v="6"/>
    <s v="Medium Box"/>
    <s v="Eldon Simplefile® Box Office®"/>
    <n v="0.56999999999999995"/>
    <s v="United States"/>
    <s v="West"/>
    <x v="8"/>
    <s v="San Diego"/>
    <n v="92037"/>
    <x v="134"/>
    <d v="2015-05-17T00:00:00"/>
    <x v="1415"/>
    <n v="146"/>
    <n v="1834.61"/>
    <n v="32710"/>
    <n v="12.4"/>
    <x v="2"/>
  </r>
  <r>
    <n v="2610"/>
    <s v="Tommy Lutz"/>
    <x v="1"/>
    <n v="0.09"/>
    <n v="5.4"/>
    <n v="7.78"/>
    <x v="1"/>
    <x v="3"/>
    <x v="2"/>
    <x v="5"/>
    <s v="Small Box"/>
    <s v="3M Organizer Strips"/>
    <n v="0.37"/>
    <s v="United States"/>
    <s v="West"/>
    <x v="8"/>
    <s v="Davis"/>
    <n v="95616"/>
    <x v="134"/>
    <d v="2015-05-17T00:00:00"/>
    <x v="1416"/>
    <n v="9"/>
    <n v="49.24"/>
    <n v="86118"/>
    <n v="5.3100000000000005"/>
    <x v="2"/>
  </r>
  <r>
    <n v="3354"/>
    <s v="Sara Faulkner"/>
    <x v="1"/>
    <n v="0.03"/>
    <n v="28.53"/>
    <n v="1.49"/>
    <x v="1"/>
    <x v="3"/>
    <x v="2"/>
    <x v="5"/>
    <s v="Small Box"/>
    <s v="Lock-Up Easel 'Spel-Binder'"/>
    <n v="0.38"/>
    <s v="United States"/>
    <s v="West"/>
    <x v="8"/>
    <s v="Calexico"/>
    <n v="92231"/>
    <x v="134"/>
    <d v="2015-05-17T00:00:00"/>
    <x v="1417"/>
    <n v="7"/>
    <n v="199.53"/>
    <n v="88589"/>
    <n v="28.5"/>
    <x v="2"/>
  </r>
  <r>
    <n v="3354"/>
    <s v="Sara Faulkner"/>
    <x v="1"/>
    <n v="7.0000000000000007E-2"/>
    <n v="5.98"/>
    <n v="7.15"/>
    <x v="1"/>
    <x v="3"/>
    <x v="2"/>
    <x v="7"/>
    <s v="Small Box"/>
    <s v="Universal Premium White Copier/Laser Paper (20Lb. and 87 Bright)"/>
    <n v="0.36"/>
    <s v="United States"/>
    <s v="West"/>
    <x v="8"/>
    <s v="Calexico"/>
    <n v="92231"/>
    <x v="134"/>
    <d v="2015-05-18T00:00:00"/>
    <x v="1418"/>
    <n v="6"/>
    <n v="37.049999999999997"/>
    <n v="88589"/>
    <n v="5.91"/>
    <x v="2"/>
  </r>
  <r>
    <n v="2070"/>
    <s v="Kelly Collins"/>
    <x v="2"/>
    <n v="7.0000000000000007E-2"/>
    <n v="35.99"/>
    <n v="5.99"/>
    <x v="1"/>
    <x v="3"/>
    <x v="1"/>
    <x v="12"/>
    <s v="Wrap Bag"/>
    <s v="Accessory41"/>
    <n v="0.38"/>
    <s v="United States"/>
    <s v="Central"/>
    <x v="25"/>
    <s v="Eastpointe"/>
    <n v="48021"/>
    <x v="134"/>
    <d v="2015-05-20T00:00:00"/>
    <x v="1419"/>
    <n v="5"/>
    <n v="153.61000000000001"/>
    <n v="88558"/>
    <n v="35.92"/>
    <x v="1"/>
  </r>
  <r>
    <n v="2071"/>
    <s v="Victor Cherry"/>
    <x v="2"/>
    <n v="0.08"/>
    <n v="65.989999999999995"/>
    <n v="5.92"/>
    <x v="2"/>
    <x v="3"/>
    <x v="1"/>
    <x v="12"/>
    <s v="Small Box"/>
    <s v="i500plus"/>
    <n v="0.57999999999999996"/>
    <s v="United States"/>
    <s v="Central"/>
    <x v="25"/>
    <s v="Farmington Hills"/>
    <n v="48336"/>
    <x v="134"/>
    <d v="2015-05-23T00:00:00"/>
    <x v="1420"/>
    <n v="20"/>
    <n v="1063.81"/>
    <n v="88558"/>
    <n v="65.91"/>
    <x v="1"/>
  </r>
  <r>
    <n v="1984"/>
    <s v="Lynne Wilcox"/>
    <x v="3"/>
    <n v="0.1"/>
    <n v="7.37"/>
    <n v="5.53"/>
    <x v="1"/>
    <x v="1"/>
    <x v="1"/>
    <x v="1"/>
    <s v="Small Pack"/>
    <s v="Imation 3.5&quot; Unformatted DS/HD Diskettes, 10/Box"/>
    <n v="0.69"/>
    <s v="United States"/>
    <s v="South"/>
    <x v="23"/>
    <s v="Hilton Head Island"/>
    <n v="29915"/>
    <x v="134"/>
    <d v="2015-05-16T00:00:00"/>
    <x v="1421"/>
    <n v="38"/>
    <n v="269.33"/>
    <n v="91258"/>
    <n v="7.2700000000000005"/>
    <x v="0"/>
  </r>
  <r>
    <n v="91"/>
    <s v="Wallace Werner"/>
    <x v="1"/>
    <n v="7.0000000000000007E-2"/>
    <n v="19.84"/>
    <n v="4.0999999999999996"/>
    <x v="1"/>
    <x v="2"/>
    <x v="2"/>
    <x v="2"/>
    <s v="Wrap Bag"/>
    <s v="Prismacolor Color Pencil Set"/>
    <n v="0.44"/>
    <s v="United States"/>
    <s v="West"/>
    <x v="8"/>
    <s v="Vallejo"/>
    <n v="94591"/>
    <x v="135"/>
    <d v="2015-05-18T00:00:00"/>
    <x v="1422"/>
    <n v="9"/>
    <n v="170.8"/>
    <n v="87175"/>
    <n v="19.77"/>
    <x v="2"/>
  </r>
  <r>
    <n v="92"/>
    <s v="Victoria Baker Hoover"/>
    <x v="1"/>
    <n v="7.0000000000000007E-2"/>
    <n v="8.34"/>
    <n v="1.43"/>
    <x v="1"/>
    <x v="2"/>
    <x v="2"/>
    <x v="7"/>
    <s v="Wrap Bag"/>
    <s v="REDIFORM Incoming/Outgoing Call Register, 11&quot; X 8 1/2&quot;, 100 Messages"/>
    <n v="0.35"/>
    <s v="United States"/>
    <s v="South"/>
    <x v="17"/>
    <s v="Terrytown"/>
    <n v="70056"/>
    <x v="135"/>
    <d v="2015-05-19T00:00:00"/>
    <x v="1423"/>
    <n v="16"/>
    <n v="132.08000000000001"/>
    <n v="87175"/>
    <n v="8.27"/>
    <x v="0"/>
  </r>
  <r>
    <n v="92"/>
    <s v="Victoria Baker Hoover"/>
    <x v="1"/>
    <n v="0.09"/>
    <n v="4.9800000000000004"/>
    <n v="6.07"/>
    <x v="1"/>
    <x v="2"/>
    <x v="2"/>
    <x v="7"/>
    <s v="Small Box"/>
    <s v="Xerox 1897"/>
    <n v="0.36"/>
    <s v="United States"/>
    <s v="South"/>
    <x v="17"/>
    <s v="Terrytown"/>
    <n v="70056"/>
    <x v="135"/>
    <d v="2015-05-18T00:00:00"/>
    <x v="1424"/>
    <n v="9"/>
    <n v="45.34"/>
    <n v="87175"/>
    <n v="4.8900000000000006"/>
    <x v="0"/>
  </r>
  <r>
    <n v="772"/>
    <s v="Jean Webster"/>
    <x v="2"/>
    <n v="0.02"/>
    <n v="4.0599999999999996"/>
    <n v="6.89"/>
    <x v="2"/>
    <x v="0"/>
    <x v="2"/>
    <x v="8"/>
    <s v="Small Box"/>
    <s v="Eureka Disposable Bags for Sanitaire® Vibra Groomer I® Upright Vac"/>
    <n v="0.6"/>
    <s v="United States"/>
    <s v="East"/>
    <x v="28"/>
    <s v="Allentown"/>
    <n v="18103"/>
    <x v="135"/>
    <d v="2015-05-21T00:00:00"/>
    <x v="1425"/>
    <n v="12"/>
    <n v="64.41"/>
    <n v="88668"/>
    <n v="4.04"/>
    <x v="3"/>
  </r>
  <r>
    <n v="772"/>
    <s v="Jean Webster"/>
    <x v="2"/>
    <n v="7.0000000000000007E-2"/>
    <n v="9.49"/>
    <n v="5.76"/>
    <x v="1"/>
    <x v="0"/>
    <x v="1"/>
    <x v="3"/>
    <s v="Medium Box"/>
    <s v="Sharp EL501VB Scientific Calculator, Battery Operated, 10-Digit Display, Hard Case"/>
    <n v="0.39"/>
    <s v="United States"/>
    <s v="East"/>
    <x v="28"/>
    <s v="Allentown"/>
    <n v="18103"/>
    <x v="135"/>
    <d v="2015-05-21T00:00:00"/>
    <x v="1426"/>
    <n v="37"/>
    <n v="344.57"/>
    <n v="88668"/>
    <n v="9.42"/>
    <x v="3"/>
  </r>
  <r>
    <n v="1906"/>
    <s v="Penny Tuttle"/>
    <x v="2"/>
    <n v="7.0000000000000007E-2"/>
    <n v="172.99"/>
    <n v="19.989999999999998"/>
    <x v="1"/>
    <x v="3"/>
    <x v="2"/>
    <x v="5"/>
    <s v="Small Box"/>
    <s v="Ibico EB-19 Dual Function Manual Binding System"/>
    <n v="0.39"/>
    <s v="United States"/>
    <s v="East"/>
    <x v="27"/>
    <s v="Lima"/>
    <n v="45801"/>
    <x v="135"/>
    <d v="2015-05-17T00:00:00"/>
    <x v="1427"/>
    <n v="22"/>
    <n v="3627.08"/>
    <n v="86500"/>
    <n v="172.92000000000002"/>
    <x v="3"/>
  </r>
  <r>
    <n v="1907"/>
    <s v="Amy Hall"/>
    <x v="2"/>
    <n v="0.09"/>
    <n v="7.64"/>
    <n v="1.39"/>
    <x v="1"/>
    <x v="3"/>
    <x v="2"/>
    <x v="15"/>
    <s v="Small Box"/>
    <s v="#10- 4 1/8&quot; x 9 1/2&quot; Security-Tint Envelopes"/>
    <n v="0.36"/>
    <s v="United States"/>
    <s v="East"/>
    <x v="27"/>
    <s v="Lorain"/>
    <n v="44052"/>
    <x v="135"/>
    <d v="2015-05-26T00:00:00"/>
    <x v="1428"/>
    <n v="1"/>
    <n v="8.34"/>
    <n v="86500"/>
    <n v="7.55"/>
    <x v="3"/>
  </r>
  <r>
    <n v="2858"/>
    <s v="Jerry Webster"/>
    <x v="4"/>
    <n v="0.06"/>
    <n v="2.94"/>
    <n v="0.96"/>
    <x v="1"/>
    <x v="3"/>
    <x v="2"/>
    <x v="2"/>
    <s v="Wrap Bag"/>
    <s v="Newell 343"/>
    <n v="0.57999999999999996"/>
    <s v="United States"/>
    <s v="South"/>
    <x v="12"/>
    <s v="Fruit Cove"/>
    <n v="32259"/>
    <x v="135"/>
    <d v="2015-05-18T00:00:00"/>
    <x v="1429"/>
    <n v="3"/>
    <n v="8.7899999999999991"/>
    <n v="88279"/>
    <n v="2.88"/>
    <x v="0"/>
  </r>
  <r>
    <n v="3132"/>
    <s v="Anita Kang"/>
    <x v="4"/>
    <n v="0.04"/>
    <n v="62.05"/>
    <n v="3.99"/>
    <x v="1"/>
    <x v="3"/>
    <x v="2"/>
    <x v="8"/>
    <s v="Small Box"/>
    <s v="Acco Smartsocket™ Table Surge Protector, 6 Color-Coded Adapter Outlets"/>
    <n v="0.55000000000000004"/>
    <s v="United States"/>
    <s v="Central"/>
    <x v="10"/>
    <s v="Mundelein"/>
    <n v="60060"/>
    <x v="135"/>
    <d v="2015-05-18T00:00:00"/>
    <x v="1430"/>
    <n v="40"/>
    <n v="2382.7199999999998"/>
    <n v="86794"/>
    <n v="62.01"/>
    <x v="1"/>
  </r>
  <r>
    <n v="3113"/>
    <s v="Wayne English"/>
    <x v="3"/>
    <n v="7.0000000000000007E-2"/>
    <n v="34.54"/>
    <n v="14.72"/>
    <x v="1"/>
    <x v="3"/>
    <x v="2"/>
    <x v="5"/>
    <s v="Small Box"/>
    <s v="GBC Recycled Grain Textured Covers"/>
    <n v="0.37"/>
    <s v="United States"/>
    <s v="South"/>
    <x v="17"/>
    <s v="New Iberia"/>
    <n v="70560"/>
    <x v="135"/>
    <d v="2015-05-18T00:00:00"/>
    <x v="1431"/>
    <n v="17"/>
    <n v="574.97"/>
    <n v="86860"/>
    <n v="34.47"/>
    <x v="0"/>
  </r>
  <r>
    <n v="3113"/>
    <s v="Wayne English"/>
    <x v="3"/>
    <n v="0.02"/>
    <n v="12.28"/>
    <n v="6.47"/>
    <x v="1"/>
    <x v="3"/>
    <x v="2"/>
    <x v="7"/>
    <s v="Small Box"/>
    <s v="Xerox 1881"/>
    <n v="0.38"/>
    <s v="United States"/>
    <s v="South"/>
    <x v="17"/>
    <s v="New Iberia"/>
    <n v="70560"/>
    <x v="135"/>
    <d v="2015-05-17T00:00:00"/>
    <x v="1432"/>
    <n v="9"/>
    <n v="115.22"/>
    <n v="86860"/>
    <n v="12.26"/>
    <x v="0"/>
  </r>
  <r>
    <n v="3113"/>
    <s v="Wayne English"/>
    <x v="3"/>
    <n v="0.06"/>
    <n v="34.58"/>
    <n v="8.99"/>
    <x v="2"/>
    <x v="3"/>
    <x v="2"/>
    <x v="2"/>
    <s v="Small Pack"/>
    <s v="Panasonic KP-350BK Electric Pencil Sharpener with Auto Stop"/>
    <n v="0.56000000000000005"/>
    <s v="United States"/>
    <s v="South"/>
    <x v="17"/>
    <s v="New Iberia"/>
    <n v="70560"/>
    <x v="135"/>
    <d v="2015-05-19T00:00:00"/>
    <x v="1433"/>
    <n v="13"/>
    <n v="456.58"/>
    <n v="86860"/>
    <n v="34.519999999999996"/>
    <x v="0"/>
  </r>
  <r>
    <n v="2035"/>
    <s v="Jon Ward"/>
    <x v="0"/>
    <n v="0.1"/>
    <n v="1.89"/>
    <n v="0.76"/>
    <x v="1"/>
    <x v="1"/>
    <x v="2"/>
    <x v="14"/>
    <s v="Wrap Bag"/>
    <s v="Revere Boxed Rubber Bands by Revere"/>
    <n v="0.83"/>
    <s v="United States"/>
    <s v="South"/>
    <x v="12"/>
    <s v="Palm Beach Gardens"/>
    <n v="33403"/>
    <x v="136"/>
    <d v="2015-05-20T00:00:00"/>
    <x v="1434"/>
    <n v="20"/>
    <n v="36.72"/>
    <n v="87117"/>
    <n v="1.7899999999999998"/>
    <x v="0"/>
  </r>
  <r>
    <n v="1554"/>
    <s v="Joan Floyd"/>
    <x v="1"/>
    <n v="0.04"/>
    <n v="10.98"/>
    <n v="3.99"/>
    <x v="1"/>
    <x v="0"/>
    <x v="2"/>
    <x v="8"/>
    <s v="Small Box"/>
    <s v="Staples Surge Protector 6 outlet"/>
    <n v="0.57999999999999996"/>
    <s v="United States"/>
    <s v="South"/>
    <x v="0"/>
    <s v="Gulfport"/>
    <n v="39503"/>
    <x v="136"/>
    <d v="2015-05-18T00:00:00"/>
    <x v="1435"/>
    <n v="15"/>
    <n v="172.22"/>
    <n v="87485"/>
    <n v="10.940000000000001"/>
    <x v="0"/>
  </r>
  <r>
    <n v="3086"/>
    <s v="Ted Durham"/>
    <x v="1"/>
    <n v="0.05"/>
    <n v="39.99"/>
    <n v="10.25"/>
    <x v="2"/>
    <x v="1"/>
    <x v="1"/>
    <x v="1"/>
    <s v="Small Box"/>
    <s v="Zoom V.92 V.44 PCI Internal Controllerless FaxModem"/>
    <n v="0.55000000000000004"/>
    <s v="United States"/>
    <s v="South"/>
    <x v="12"/>
    <s v="North Port"/>
    <n v="34287"/>
    <x v="136"/>
    <d v="2015-05-19T00:00:00"/>
    <x v="1436"/>
    <n v="3"/>
    <n v="130.91"/>
    <n v="88380"/>
    <n v="39.940000000000005"/>
    <x v="0"/>
  </r>
  <r>
    <n v="487"/>
    <s v="Molly Vincent"/>
    <x v="4"/>
    <n v="0.1"/>
    <n v="3.36"/>
    <n v="6.27"/>
    <x v="2"/>
    <x v="3"/>
    <x v="2"/>
    <x v="5"/>
    <s v="Small Box"/>
    <s v="Cardinal Poly Pocket Divider Pockets for Ring Binders"/>
    <n v="0.4"/>
    <s v="United States"/>
    <s v="East"/>
    <x v="29"/>
    <s v="Sanford"/>
    <n v="4073"/>
    <x v="136"/>
    <d v="2015-05-19T00:00:00"/>
    <x v="1437"/>
    <n v="5"/>
    <n v="20.87"/>
    <n v="91063"/>
    <n v="3.26"/>
    <x v="3"/>
  </r>
  <r>
    <n v="488"/>
    <s v="Ronnie Creech"/>
    <x v="4"/>
    <n v="7.0000000000000007E-2"/>
    <n v="12.28"/>
    <n v="4.8600000000000003"/>
    <x v="1"/>
    <x v="3"/>
    <x v="2"/>
    <x v="7"/>
    <s v="Small Box"/>
    <s v="Xerox 1933"/>
    <n v="0.38"/>
    <s v="United States"/>
    <s v="East"/>
    <x v="29"/>
    <s v="South Portland"/>
    <n v="4106"/>
    <x v="136"/>
    <d v="2015-05-20T00:00:00"/>
    <x v="1438"/>
    <n v="2"/>
    <n v="25.7"/>
    <n v="91063"/>
    <n v="12.209999999999999"/>
    <x v="3"/>
  </r>
  <r>
    <n v="489"/>
    <s v="Eileen Cheek"/>
    <x v="4"/>
    <n v="0.09"/>
    <n v="20.99"/>
    <n v="0.99"/>
    <x v="1"/>
    <x v="3"/>
    <x v="1"/>
    <x v="12"/>
    <s v="Wrap Bag"/>
    <s v="Accessory25"/>
    <n v="0.56999999999999995"/>
    <s v="United States"/>
    <s v="East"/>
    <x v="35"/>
    <s v="Norwood"/>
    <n v="2062"/>
    <x v="136"/>
    <d v="2015-05-18T00:00:00"/>
    <x v="1439"/>
    <n v="14"/>
    <n v="229.57"/>
    <n v="91063"/>
    <n v="20.9"/>
    <x v="3"/>
  </r>
  <r>
    <n v="266"/>
    <s v="Ross Frederick"/>
    <x v="3"/>
    <n v="0"/>
    <n v="73.98"/>
    <n v="12.14"/>
    <x v="2"/>
    <x v="3"/>
    <x v="1"/>
    <x v="1"/>
    <s v="Small Box"/>
    <s v="Keytronic 105-Key Spanish Keyboard"/>
    <n v="0.67"/>
    <s v="United States"/>
    <s v="Central"/>
    <x v="18"/>
    <s v="San Antonio"/>
    <n v="78207"/>
    <x v="136"/>
    <d v="2015-05-20T00:00:00"/>
    <x v="1440"/>
    <n v="17"/>
    <n v="1300.81"/>
    <n v="90593"/>
    <n v="73.98"/>
    <x v="1"/>
  </r>
  <r>
    <n v="1433"/>
    <s v="Frances Jackson"/>
    <x v="1"/>
    <n v="7.0000000000000007E-2"/>
    <n v="300.98"/>
    <n v="64.73"/>
    <x v="0"/>
    <x v="3"/>
    <x v="0"/>
    <x v="9"/>
    <s v="Jumbo Drum"/>
    <s v="Global Leather and Oak Executive Chair, Black"/>
    <n v="0.56000000000000005"/>
    <s v="United States"/>
    <s v="Central"/>
    <x v="2"/>
    <s v="Jeffersonville"/>
    <n v="47130"/>
    <x v="137"/>
    <d v="2015-05-21T00:00:00"/>
    <x v="1441"/>
    <n v="14"/>
    <n v="4285.5600000000004"/>
    <n v="86828"/>
    <n v="300.91000000000003"/>
    <x v="1"/>
  </r>
  <r>
    <n v="1433"/>
    <s v="Frances Jackson"/>
    <x v="1"/>
    <n v="0.01"/>
    <n v="20.98"/>
    <n v="45"/>
    <x v="0"/>
    <x v="3"/>
    <x v="2"/>
    <x v="6"/>
    <s v="Jumbo Drum"/>
    <s v="Tennsco Lockers, Sand"/>
    <n v="0.61"/>
    <s v="United States"/>
    <s v="Central"/>
    <x v="2"/>
    <s v="Jeffersonville"/>
    <n v="47130"/>
    <x v="137"/>
    <d v="2015-05-19T00:00:00"/>
    <x v="1442"/>
    <n v="28"/>
    <n v="631.37"/>
    <n v="86828"/>
    <n v="20.97"/>
    <x v="1"/>
  </r>
  <r>
    <n v="2431"/>
    <s v="Troy Cassidy"/>
    <x v="1"/>
    <n v="7.0000000000000007E-2"/>
    <n v="155.06"/>
    <n v="7.07"/>
    <x v="1"/>
    <x v="1"/>
    <x v="2"/>
    <x v="6"/>
    <s v="Small Box"/>
    <s v="Dual Level, Single-Width Filing Carts"/>
    <n v="0.59"/>
    <s v="United States"/>
    <s v="West"/>
    <x v="8"/>
    <s v="Los Angeles"/>
    <n v="90004"/>
    <x v="137"/>
    <d v="2015-05-19T00:00:00"/>
    <x v="1443"/>
    <n v="14"/>
    <n v="2039.07"/>
    <n v="5920"/>
    <n v="154.99"/>
    <x v="2"/>
  </r>
  <r>
    <n v="2432"/>
    <s v="Lindsay Tate"/>
    <x v="1"/>
    <n v="7.0000000000000007E-2"/>
    <n v="155.06"/>
    <n v="7.07"/>
    <x v="1"/>
    <x v="1"/>
    <x v="2"/>
    <x v="6"/>
    <s v="Small Box"/>
    <s v="Dual Level, Single-Width Filing Carts"/>
    <n v="0.59"/>
    <s v="United States"/>
    <s v="Central"/>
    <x v="19"/>
    <s v="Midwest City"/>
    <n v="73110"/>
    <x v="137"/>
    <d v="2015-05-19T00:00:00"/>
    <x v="1444"/>
    <n v="3"/>
    <n v="436.94"/>
    <n v="89096"/>
    <n v="154.99"/>
    <x v="1"/>
  </r>
  <r>
    <n v="3264"/>
    <s v="Becky Puckett"/>
    <x v="4"/>
    <n v="0.04"/>
    <n v="9.99"/>
    <n v="11.59"/>
    <x v="1"/>
    <x v="3"/>
    <x v="2"/>
    <x v="7"/>
    <s v="Small Box"/>
    <s v="Hammermill Color Copier Paper (28Lb. and 96 Bright)"/>
    <n v="0.4"/>
    <s v="United States"/>
    <s v="West"/>
    <x v="8"/>
    <s v="Eureka"/>
    <n v="95501"/>
    <x v="137"/>
    <d v="2015-05-21T00:00:00"/>
    <x v="1445"/>
    <n v="5"/>
    <n v="52.09"/>
    <n v="89835"/>
    <n v="9.9500000000000011"/>
    <x v="2"/>
  </r>
  <r>
    <n v="918"/>
    <s v="Kerry Jernigan"/>
    <x v="0"/>
    <n v="0.09"/>
    <n v="58.14"/>
    <n v="36.61"/>
    <x v="0"/>
    <x v="3"/>
    <x v="0"/>
    <x v="10"/>
    <s v="Jumbo Box"/>
    <s v="O'Sullivan 3-Shelf Heavy-Duty Bookcases"/>
    <n v="0.61"/>
    <s v="United States"/>
    <s v="West"/>
    <x v="8"/>
    <s v="Rancho Cucamonga"/>
    <n v="91730"/>
    <x v="138"/>
    <d v="2015-05-21T00:00:00"/>
    <x v="1446"/>
    <n v="39"/>
    <n v="2115.06"/>
    <n v="90493"/>
    <n v="58.05"/>
    <x v="2"/>
  </r>
  <r>
    <n v="2973"/>
    <s v="Sally Liu"/>
    <x v="0"/>
    <n v="0.1"/>
    <n v="442.14"/>
    <n v="14.7"/>
    <x v="0"/>
    <x v="2"/>
    <x v="1"/>
    <x v="3"/>
    <s v="Jumbo Drum"/>
    <s v="Okidata ML390 Turbo Dot Matrix Printers"/>
    <n v="0.56000000000000005"/>
    <s v="United States"/>
    <s v="Central"/>
    <x v="30"/>
    <s v="New Berlin"/>
    <n v="53151"/>
    <x v="138"/>
    <d v="2015-05-21T00:00:00"/>
    <x v="1447"/>
    <n v="6"/>
    <n v="2411.4299999999998"/>
    <n v="87187"/>
    <n v="442.03999999999996"/>
    <x v="1"/>
  </r>
  <r>
    <n v="1159"/>
    <s v="Arlene Weeks"/>
    <x v="1"/>
    <n v="0.04"/>
    <n v="100.98"/>
    <n v="35.840000000000003"/>
    <x v="0"/>
    <x v="1"/>
    <x v="0"/>
    <x v="10"/>
    <s v="Jumbo Box"/>
    <s v="Bush Westfield Collection Bookcases, Fully Assembled"/>
    <n v="0.62"/>
    <s v="United States"/>
    <s v="East"/>
    <x v="33"/>
    <s v="Union City"/>
    <n v="7086"/>
    <x v="138"/>
    <d v="2015-05-21T00:00:00"/>
    <x v="1448"/>
    <n v="1"/>
    <n v="110.75"/>
    <n v="90854"/>
    <n v="100.94"/>
    <x v="3"/>
  </r>
  <r>
    <n v="2346"/>
    <s v="Sylvia Kumar"/>
    <x v="1"/>
    <n v="0.1"/>
    <n v="218.75"/>
    <n v="69.64"/>
    <x v="0"/>
    <x v="3"/>
    <x v="0"/>
    <x v="0"/>
    <s v="Jumbo Box"/>
    <s v="BoxOffice By Design Rectangular and Half-Moon Meeting Room Tables"/>
    <n v="0.77"/>
    <s v="United States"/>
    <s v="South"/>
    <x v="32"/>
    <s v="Pleasure Ridge Park"/>
    <n v="40258"/>
    <x v="138"/>
    <d v="2015-05-21T00:00:00"/>
    <x v="1449"/>
    <n v="17"/>
    <n v="2805.18"/>
    <n v="89505"/>
    <n v="218.65"/>
    <x v="0"/>
  </r>
  <r>
    <n v="2825"/>
    <s v="Carole Rosen"/>
    <x v="2"/>
    <n v="0.02"/>
    <n v="27.48"/>
    <n v="4"/>
    <x v="1"/>
    <x v="1"/>
    <x v="1"/>
    <x v="1"/>
    <s v="Small Box"/>
    <s v="Belkin MediaBoard 104- Keyboard"/>
    <n v="0.75"/>
    <s v="United States"/>
    <s v="West"/>
    <x v="37"/>
    <s v="Boise"/>
    <n v="83701"/>
    <x v="138"/>
    <d v="2015-05-27T00:00:00"/>
    <x v="1450"/>
    <n v="3"/>
    <n v="87.21"/>
    <n v="89497"/>
    <n v="27.46"/>
    <x v="2"/>
  </r>
  <r>
    <n v="2825"/>
    <s v="Carole Rosen"/>
    <x v="2"/>
    <n v="0.08"/>
    <n v="10.06"/>
    <n v="2.06"/>
    <x v="1"/>
    <x v="1"/>
    <x v="2"/>
    <x v="7"/>
    <s v="Wrap Bag"/>
    <s v="Riverleaf Stik-Withit® Designer Note Cubes®"/>
    <n v="0.39"/>
    <s v="United States"/>
    <s v="West"/>
    <x v="37"/>
    <s v="Boise"/>
    <n v="83701"/>
    <x v="138"/>
    <d v="2015-05-24T00:00:00"/>
    <x v="1451"/>
    <n v="4"/>
    <n v="40.15"/>
    <n v="89497"/>
    <n v="9.98"/>
    <x v="2"/>
  </r>
  <r>
    <n v="699"/>
    <s v="Jenny Gold"/>
    <x v="4"/>
    <n v="0.1"/>
    <n v="4.26"/>
    <n v="1.2"/>
    <x v="1"/>
    <x v="1"/>
    <x v="2"/>
    <x v="2"/>
    <s v="Wrap Bag"/>
    <s v="Dixon Prang® Watercolor Pencils, 10-Color Set with Brush"/>
    <n v="0.44"/>
    <s v="United States"/>
    <s v="West"/>
    <x v="8"/>
    <s v="Los Angeles"/>
    <n v="90041"/>
    <x v="138"/>
    <d v="2015-05-21T00:00:00"/>
    <x v="1452"/>
    <n v="88"/>
    <n v="351.56"/>
    <n v="3042"/>
    <n v="4.16"/>
    <x v="2"/>
  </r>
  <r>
    <n v="700"/>
    <s v="Joseph Grossman"/>
    <x v="4"/>
    <n v="0.1"/>
    <n v="4.26"/>
    <n v="1.2"/>
    <x v="1"/>
    <x v="1"/>
    <x v="2"/>
    <x v="2"/>
    <s v="Wrap Bag"/>
    <s v="Dixon Prang® Watercolor Pencils, 10-Color Set with Brush"/>
    <n v="0.44"/>
    <s v="United States"/>
    <s v="West"/>
    <x v="8"/>
    <s v="Santa Maria"/>
    <n v="93454"/>
    <x v="138"/>
    <d v="2015-05-21T00:00:00"/>
    <x v="1453"/>
    <n v="22"/>
    <n v="87.89"/>
    <n v="87980"/>
    <n v="4.16"/>
    <x v="2"/>
  </r>
  <r>
    <n v="1106"/>
    <s v="Maxine Collier Grady"/>
    <x v="4"/>
    <n v="0.04"/>
    <n v="6.35"/>
    <n v="1.02"/>
    <x v="1"/>
    <x v="0"/>
    <x v="2"/>
    <x v="7"/>
    <s v="Wrap Bag"/>
    <s v="Telephone Message Books with Fax/Mobile Section, 5 1/2&quot; x 3 3/16&quot;"/>
    <n v="0.39"/>
    <s v="United States"/>
    <s v="Central"/>
    <x v="18"/>
    <s v="Dallas"/>
    <n v="75220"/>
    <x v="138"/>
    <d v="2015-05-23T00:00:00"/>
    <x v="1454"/>
    <n v="52"/>
    <n v="318.47000000000003"/>
    <n v="20261"/>
    <n v="6.31"/>
    <x v="1"/>
  </r>
  <r>
    <n v="1108"/>
    <s v="Dwight Bishop"/>
    <x v="4"/>
    <n v="0.09"/>
    <n v="31.74"/>
    <n v="12.62"/>
    <x v="2"/>
    <x v="0"/>
    <x v="2"/>
    <x v="5"/>
    <s v="Small Box"/>
    <s v="GBC Wire Binding Strips"/>
    <n v="0.37"/>
    <s v="United States"/>
    <s v="Central"/>
    <x v="18"/>
    <s v="Lancaster"/>
    <n v="75146"/>
    <x v="138"/>
    <d v="2015-05-20T00:00:00"/>
    <x v="1455"/>
    <n v="9"/>
    <n v="270.55"/>
    <n v="86409"/>
    <n v="31.65"/>
    <x v="1"/>
  </r>
  <r>
    <n v="1108"/>
    <s v="Dwight Bishop"/>
    <x v="4"/>
    <n v="0.04"/>
    <n v="6.35"/>
    <n v="1.02"/>
    <x v="1"/>
    <x v="0"/>
    <x v="2"/>
    <x v="7"/>
    <s v="Wrap Bag"/>
    <s v="Telephone Message Books with Fax/Mobile Section, 5 1/2&quot; x 3 3/16&quot;"/>
    <n v="0.39"/>
    <s v="United States"/>
    <s v="Central"/>
    <x v="18"/>
    <s v="Lancaster"/>
    <n v="75146"/>
    <x v="138"/>
    <d v="2015-05-23T00:00:00"/>
    <x v="1456"/>
    <n v="13"/>
    <n v="79.62"/>
    <n v="86409"/>
    <n v="6.31"/>
    <x v="1"/>
  </r>
  <r>
    <n v="1108"/>
    <s v="Dwight Bishop"/>
    <x v="4"/>
    <n v="0.02"/>
    <n v="65.989999999999995"/>
    <n v="8.99"/>
    <x v="2"/>
    <x v="0"/>
    <x v="1"/>
    <x v="12"/>
    <s v="Small Box"/>
    <s v="Talkabout T8367"/>
    <n v="0.56000000000000005"/>
    <s v="United States"/>
    <s v="Central"/>
    <x v="18"/>
    <s v="Lancaster"/>
    <n v="75146"/>
    <x v="138"/>
    <d v="2015-05-21T00:00:00"/>
    <x v="1457"/>
    <n v="8"/>
    <n v="479.79"/>
    <n v="86409"/>
    <n v="65.97"/>
    <x v="1"/>
  </r>
  <r>
    <n v="1974"/>
    <s v="Robert Brantley"/>
    <x v="4"/>
    <n v="0.09"/>
    <n v="20.48"/>
    <n v="6.32"/>
    <x v="1"/>
    <x v="1"/>
    <x v="2"/>
    <x v="8"/>
    <s v="Small Box"/>
    <s v="Kensington 6 Outlet Guardian Standard Surge Protector"/>
    <n v="0.57999999999999996"/>
    <s v="United States"/>
    <s v="Central"/>
    <x v="25"/>
    <s v="Dearborn Heights"/>
    <n v="48127"/>
    <x v="138"/>
    <d v="2015-05-21T00:00:00"/>
    <x v="1458"/>
    <n v="5"/>
    <n v="99.02"/>
    <n v="89040"/>
    <n v="20.39"/>
    <x v="1"/>
  </r>
  <r>
    <n v="1974"/>
    <s v="Robert Brantley"/>
    <x v="4"/>
    <n v="0.06"/>
    <n v="15.67"/>
    <n v="1.39"/>
    <x v="1"/>
    <x v="1"/>
    <x v="2"/>
    <x v="15"/>
    <s v="Small Box"/>
    <s v="#10 White Business Envelopes,4 1/8 x 9 1/2"/>
    <n v="0.38"/>
    <s v="United States"/>
    <s v="Central"/>
    <x v="25"/>
    <s v="Dearborn Heights"/>
    <n v="48127"/>
    <x v="138"/>
    <d v="2015-05-21T00:00:00"/>
    <x v="1459"/>
    <n v="3"/>
    <n v="46.4"/>
    <n v="89040"/>
    <n v="15.61"/>
    <x v="1"/>
  </r>
  <r>
    <n v="2159"/>
    <s v="Wesley Field"/>
    <x v="4"/>
    <n v="0.08"/>
    <n v="30.98"/>
    <n v="8.74"/>
    <x v="1"/>
    <x v="3"/>
    <x v="2"/>
    <x v="7"/>
    <s v="Small Box"/>
    <s v="Xerox 1979"/>
    <n v="0.4"/>
    <s v="United States"/>
    <s v="Central"/>
    <x v="25"/>
    <s v="Westland"/>
    <n v="48185"/>
    <x v="138"/>
    <d v="2015-05-21T00:00:00"/>
    <x v="1460"/>
    <n v="25"/>
    <n v="727.2"/>
    <n v="90387"/>
    <n v="30.900000000000002"/>
    <x v="1"/>
  </r>
  <r>
    <n v="2162"/>
    <s v="Brenda Jain"/>
    <x v="4"/>
    <n v="0.09"/>
    <n v="159.31"/>
    <n v="60"/>
    <x v="0"/>
    <x v="3"/>
    <x v="0"/>
    <x v="0"/>
    <s v="Jumbo Drum"/>
    <s v="Hon Non-Folding Utility Tables"/>
    <n v="0.55000000000000004"/>
    <s v="United States"/>
    <s v="East"/>
    <x v="28"/>
    <s v="Sharon"/>
    <n v="16146"/>
    <x v="138"/>
    <d v="2015-05-22T00:00:00"/>
    <x v="1461"/>
    <n v="41"/>
    <n v="6173.42"/>
    <n v="90387"/>
    <n v="159.22"/>
    <x v="3"/>
  </r>
  <r>
    <n v="2162"/>
    <s v="Brenda Jain"/>
    <x v="4"/>
    <n v="0.06"/>
    <n v="55.99"/>
    <n v="5"/>
    <x v="1"/>
    <x v="3"/>
    <x v="1"/>
    <x v="12"/>
    <s v="Small Pack"/>
    <s v="Accessory36"/>
    <n v="0.83"/>
    <s v="United States"/>
    <s v="East"/>
    <x v="28"/>
    <s v="Sharon"/>
    <n v="16146"/>
    <x v="138"/>
    <d v="2015-05-22T00:00:00"/>
    <x v="1462"/>
    <n v="33"/>
    <n v="1553.7"/>
    <n v="90387"/>
    <n v="55.93"/>
    <x v="3"/>
  </r>
  <r>
    <n v="871"/>
    <s v="Sandy Ellington"/>
    <x v="3"/>
    <n v="0.01"/>
    <n v="5.94"/>
    <n v="9.92"/>
    <x v="1"/>
    <x v="2"/>
    <x v="2"/>
    <x v="5"/>
    <s v="Small Box"/>
    <s v="Storex Dura Pro™ Binders"/>
    <n v="0.38"/>
    <s v="United States"/>
    <s v="West"/>
    <x v="26"/>
    <s v="Reno"/>
    <n v="89502"/>
    <x v="138"/>
    <d v="2015-05-23T00:00:00"/>
    <x v="1463"/>
    <n v="12"/>
    <n v="74.77"/>
    <n v="90578"/>
    <n v="5.9300000000000006"/>
    <x v="2"/>
  </r>
  <r>
    <n v="871"/>
    <s v="Sandy Ellington"/>
    <x v="3"/>
    <n v="0"/>
    <n v="6.48"/>
    <n v="5.1100000000000003"/>
    <x v="1"/>
    <x v="2"/>
    <x v="2"/>
    <x v="7"/>
    <s v="Small Box"/>
    <s v="Xerox 231"/>
    <n v="0.37"/>
    <s v="United States"/>
    <s v="West"/>
    <x v="26"/>
    <s v="Reno"/>
    <n v="89502"/>
    <x v="138"/>
    <d v="2015-05-22T00:00:00"/>
    <x v="1464"/>
    <n v="18"/>
    <n v="127.81"/>
    <n v="90578"/>
    <n v="6.48"/>
    <x v="2"/>
  </r>
  <r>
    <n v="922"/>
    <s v="Dolores Abrams"/>
    <x v="3"/>
    <n v="0.01"/>
    <n v="65.989999999999995"/>
    <n v="8.99"/>
    <x v="2"/>
    <x v="0"/>
    <x v="1"/>
    <x v="12"/>
    <s v="Small Box"/>
    <s v="5180"/>
    <n v="0.56000000000000005"/>
    <s v="United States"/>
    <s v="West"/>
    <x v="8"/>
    <s v="Rancho Cucamonga"/>
    <n v="91730"/>
    <x v="138"/>
    <d v="2015-05-21T00:00:00"/>
    <x v="1465"/>
    <n v="14"/>
    <n v="782"/>
    <n v="87135"/>
    <n v="65.97999999999999"/>
    <x v="2"/>
  </r>
  <r>
    <n v="1708"/>
    <s v="Lillian Day"/>
    <x v="3"/>
    <n v="0.03"/>
    <n v="205.99"/>
    <n v="3"/>
    <x v="1"/>
    <x v="0"/>
    <x v="1"/>
    <x v="12"/>
    <s v="Small Box"/>
    <s v="6185"/>
    <n v="0.57999999999999996"/>
    <s v="United States"/>
    <s v="East"/>
    <x v="27"/>
    <s v="Shaker Heights"/>
    <n v="44118"/>
    <x v="138"/>
    <d v="2015-05-21T00:00:00"/>
    <x v="1466"/>
    <n v="29"/>
    <n v="5319.35"/>
    <n v="88784"/>
    <n v="205.96"/>
    <x v="3"/>
  </r>
  <r>
    <n v="276"/>
    <s v="Lucille Rankin"/>
    <x v="0"/>
    <n v="0.04"/>
    <n v="1.98"/>
    <n v="0.7"/>
    <x v="2"/>
    <x v="3"/>
    <x v="2"/>
    <x v="14"/>
    <s v="Wrap Bag"/>
    <s v="Brites Rubber Bands, 1 1/2 oz. Box"/>
    <n v="0.83"/>
    <s v="United States"/>
    <s v="East"/>
    <x v="22"/>
    <s v="Newington"/>
    <n v="6111"/>
    <x v="139"/>
    <d v="2015-05-22T00:00:00"/>
    <x v="1467"/>
    <n v="3"/>
    <n v="8.3000000000000007"/>
    <n v="89291"/>
    <n v="1.94"/>
    <x v="3"/>
  </r>
  <r>
    <n v="282"/>
    <s v="Vickie Andrews"/>
    <x v="0"/>
    <n v="0.03"/>
    <n v="55.99"/>
    <n v="5"/>
    <x v="1"/>
    <x v="3"/>
    <x v="1"/>
    <x v="12"/>
    <s v="Small Pack"/>
    <s v="Accessory36"/>
    <n v="0.83"/>
    <s v="United States"/>
    <s v="East"/>
    <x v="33"/>
    <s v="Belleville"/>
    <n v="7109"/>
    <x v="139"/>
    <d v="2015-05-22T00:00:00"/>
    <x v="1468"/>
    <n v="9"/>
    <n v="416.95"/>
    <n v="89291"/>
    <n v="55.96"/>
    <x v="3"/>
  </r>
  <r>
    <n v="825"/>
    <s v="Marvin Hunt"/>
    <x v="0"/>
    <n v="0"/>
    <n v="11.97"/>
    <n v="4.9800000000000004"/>
    <x v="1"/>
    <x v="2"/>
    <x v="2"/>
    <x v="8"/>
    <s v="Small Box"/>
    <s v="Staples 6 Outlet Surge"/>
    <n v="0.57999999999999996"/>
    <s v="United States"/>
    <s v="Central"/>
    <x v="18"/>
    <s v="Abilene"/>
    <n v="79605"/>
    <x v="139"/>
    <d v="2015-05-24T00:00:00"/>
    <x v="1469"/>
    <n v="4"/>
    <n v="53.3"/>
    <n v="89258"/>
    <n v="11.97"/>
    <x v="1"/>
  </r>
  <r>
    <n v="406"/>
    <s v="June Frank Hammond"/>
    <x v="1"/>
    <n v="0.03"/>
    <n v="4.9800000000000004"/>
    <n v="0.8"/>
    <x v="1"/>
    <x v="0"/>
    <x v="2"/>
    <x v="7"/>
    <s v="Wrap Bag"/>
    <s v="Rediform S.O.S. Phone Message Books"/>
    <n v="0.36"/>
    <s v="United States"/>
    <s v="East"/>
    <x v="33"/>
    <s v="South Vineland"/>
    <n v="8360"/>
    <x v="139"/>
    <d v="2015-05-22T00:00:00"/>
    <x v="1470"/>
    <n v="15"/>
    <n v="72.760000000000005"/>
    <n v="87804"/>
    <n v="4.95"/>
    <x v="3"/>
  </r>
  <r>
    <n v="1106"/>
    <s v="Maxine Collier Grady"/>
    <x v="1"/>
    <n v="0.01"/>
    <n v="9.31"/>
    <n v="3.98"/>
    <x v="1"/>
    <x v="0"/>
    <x v="2"/>
    <x v="16"/>
    <s v="Small Pack"/>
    <s v="Acme® Forged Steel Scissors with Black Enamel Handles"/>
    <n v="0.56000000000000005"/>
    <s v="United States"/>
    <s v="Central"/>
    <x v="18"/>
    <s v="Dallas"/>
    <n v="75220"/>
    <x v="139"/>
    <d v="2015-05-22T00:00:00"/>
    <x v="1471"/>
    <n v="61"/>
    <n v="586.96"/>
    <n v="646"/>
    <n v="9.3000000000000007"/>
    <x v="1"/>
  </r>
  <r>
    <n v="1107"/>
    <s v="Joanna Keith"/>
    <x v="1"/>
    <n v="0.01"/>
    <n v="9.31"/>
    <n v="3.98"/>
    <x v="1"/>
    <x v="0"/>
    <x v="2"/>
    <x v="16"/>
    <s v="Small Pack"/>
    <s v="Acme® Forged Steel Scissors with Black Enamel Handles"/>
    <n v="0.56000000000000005"/>
    <s v="United States"/>
    <s v="Central"/>
    <x v="18"/>
    <s v="Lake Jackson"/>
    <n v="77566"/>
    <x v="139"/>
    <d v="2015-05-22T00:00:00"/>
    <x v="1472"/>
    <n v="15"/>
    <n v="144.33000000000001"/>
    <n v="86411"/>
    <n v="9.3000000000000007"/>
    <x v="1"/>
  </r>
  <r>
    <n v="820"/>
    <s v="Catherine Mullins"/>
    <x v="2"/>
    <n v="0.09"/>
    <n v="5.84"/>
    <n v="0.83"/>
    <x v="1"/>
    <x v="0"/>
    <x v="2"/>
    <x v="2"/>
    <s v="Wrap Bag"/>
    <s v="Avery Hi-Liter® Smear-Safe Highlighters"/>
    <n v="0.49"/>
    <s v="United States"/>
    <s v="West"/>
    <x v="4"/>
    <s v="Walla Walla"/>
    <n v="99362"/>
    <x v="139"/>
    <d v="2015-05-25T00:00:00"/>
    <x v="1473"/>
    <n v="1"/>
    <n v="5.9"/>
    <n v="90244"/>
    <n v="5.75"/>
    <x v="2"/>
  </r>
  <r>
    <n v="1527"/>
    <s v="Neil Parker"/>
    <x v="2"/>
    <n v="0.09"/>
    <n v="50.98"/>
    <n v="6.5"/>
    <x v="1"/>
    <x v="2"/>
    <x v="1"/>
    <x v="1"/>
    <s v="Small Box"/>
    <s v="Microsoft Natural Multimedia Keyboard"/>
    <n v="0.73"/>
    <s v="United States"/>
    <s v="South"/>
    <x v="16"/>
    <s v="Decatur"/>
    <n v="35601"/>
    <x v="139"/>
    <d v="2015-05-28T00:00:00"/>
    <x v="1474"/>
    <n v="28"/>
    <n v="1395.41"/>
    <n v="86815"/>
    <n v="50.889999999999993"/>
    <x v="0"/>
  </r>
  <r>
    <n v="3319"/>
    <s v="Marlene Davidson"/>
    <x v="2"/>
    <n v="0.03"/>
    <n v="20.98"/>
    <n v="1.49"/>
    <x v="1"/>
    <x v="0"/>
    <x v="2"/>
    <x v="5"/>
    <s v="Small Box"/>
    <s v="Avery Legal 4-Ring Binder"/>
    <n v="0.35"/>
    <s v="United States"/>
    <s v="South"/>
    <x v="34"/>
    <s v="Hendersonville"/>
    <n v="37075"/>
    <x v="139"/>
    <d v="2015-05-21T00:00:00"/>
    <x v="1475"/>
    <n v="20"/>
    <n v="431.43"/>
    <n v="90104"/>
    <n v="20.95"/>
    <x v="0"/>
  </r>
  <r>
    <n v="1129"/>
    <s v="Pam Patton"/>
    <x v="4"/>
    <n v="0.02"/>
    <n v="7.64"/>
    <n v="1.39"/>
    <x v="1"/>
    <x v="2"/>
    <x v="2"/>
    <x v="15"/>
    <s v="Small Box"/>
    <s v="#10- 4 1/8&quot; x 9 1/2&quot; Security-Tint Envelopes"/>
    <n v="0.36"/>
    <s v="United States"/>
    <s v="East"/>
    <x v="35"/>
    <s v="Boston"/>
    <n v="2118"/>
    <x v="139"/>
    <d v="2015-05-23T00:00:00"/>
    <x v="1476"/>
    <n v="52"/>
    <n v="406.91"/>
    <n v="13735"/>
    <n v="7.62"/>
    <x v="3"/>
  </r>
  <r>
    <n v="1131"/>
    <s v="Benjamin Strauss"/>
    <x v="4"/>
    <n v="0.02"/>
    <n v="7.64"/>
    <n v="1.39"/>
    <x v="1"/>
    <x v="2"/>
    <x v="2"/>
    <x v="15"/>
    <s v="Small Box"/>
    <s v="#10- 4 1/8&quot; x 9 1/2&quot; Security-Tint Envelopes"/>
    <n v="0.36"/>
    <s v="United States"/>
    <s v="Central"/>
    <x v="18"/>
    <s v="El Paso"/>
    <n v="79907"/>
    <x v="139"/>
    <d v="2015-05-23T00:00:00"/>
    <x v="1477"/>
    <n v="13"/>
    <n v="101.73"/>
    <n v="88103"/>
    <n v="7.62"/>
    <x v="1"/>
  </r>
  <r>
    <n v="1254"/>
    <s v="Anne Bland"/>
    <x v="4"/>
    <n v="0.04"/>
    <n v="2.08"/>
    <n v="1.49"/>
    <x v="1"/>
    <x v="2"/>
    <x v="2"/>
    <x v="5"/>
    <s v="Small Box"/>
    <s v="Economy Binders"/>
    <n v="0.36"/>
    <s v="United States"/>
    <s v="Central"/>
    <x v="18"/>
    <s v="Channelview"/>
    <n v="77530"/>
    <x v="139"/>
    <d v="2015-05-23T00:00:00"/>
    <x v="1478"/>
    <n v="16"/>
    <n v="33.770000000000003"/>
    <n v="89982"/>
    <n v="2.04"/>
    <x v="1"/>
  </r>
  <r>
    <n v="19"/>
    <s v="Jim Rodgers"/>
    <x v="3"/>
    <n v="7.0000000000000007E-2"/>
    <n v="12.99"/>
    <n v="9.44"/>
    <x v="1"/>
    <x v="0"/>
    <x v="1"/>
    <x v="3"/>
    <s v="Medium Box"/>
    <s v="Hewlett Packard 6S Scientific Calculator"/>
    <n v="0.39"/>
    <s v="United States"/>
    <s v="West"/>
    <x v="24"/>
    <s v="Missoula"/>
    <n v="59801"/>
    <x v="139"/>
    <d v="2015-05-23T00:00:00"/>
    <x v="1479"/>
    <n v="18"/>
    <n v="231.79"/>
    <n v="90032"/>
    <n v="12.92"/>
    <x v="2"/>
  </r>
  <r>
    <n v="21"/>
    <s v="Tony Wilkins Winters"/>
    <x v="3"/>
    <n v="0.08"/>
    <n v="5"/>
    <n v="3.39"/>
    <x v="1"/>
    <x v="0"/>
    <x v="2"/>
    <x v="14"/>
    <s v="Wrap Bag"/>
    <s v="Advantus Plastic Paper Clips"/>
    <n v="0.37"/>
    <s v="United States"/>
    <s v="East"/>
    <x v="11"/>
    <s v="New York City"/>
    <n v="10012"/>
    <x v="139"/>
    <d v="2015-05-22T00:00:00"/>
    <x v="1480"/>
    <n v="58"/>
    <n v="293.06"/>
    <n v="42949"/>
    <n v="4.92"/>
    <x v="3"/>
  </r>
  <r>
    <n v="21"/>
    <s v="Tony Wilkins Winters"/>
    <x v="3"/>
    <n v="7.0000000000000007E-2"/>
    <n v="12.99"/>
    <n v="9.44"/>
    <x v="1"/>
    <x v="0"/>
    <x v="1"/>
    <x v="3"/>
    <s v="Medium Box"/>
    <s v="Hewlett Packard 6S Scientific Calculator"/>
    <n v="0.39"/>
    <s v="United States"/>
    <s v="East"/>
    <x v="11"/>
    <s v="New York City"/>
    <n v="10012"/>
    <x v="139"/>
    <d v="2015-05-23T00:00:00"/>
    <x v="1479"/>
    <n v="71"/>
    <n v="914.29"/>
    <n v="42949"/>
    <n v="12.92"/>
    <x v="3"/>
  </r>
  <r>
    <n v="3206"/>
    <s v="Dana Rankin"/>
    <x v="3"/>
    <n v="0.06"/>
    <n v="218.08"/>
    <n v="18.059999999999999"/>
    <x v="2"/>
    <x v="1"/>
    <x v="0"/>
    <x v="9"/>
    <s v="Large Box"/>
    <s v="Lifetime Advantage™ Folding Chairs, 4/Carton"/>
    <n v="0.56999999999999995"/>
    <s v="United States"/>
    <s v="West"/>
    <x v="37"/>
    <s v="Twin Falls"/>
    <n v="83301"/>
    <x v="139"/>
    <d v="2015-05-23T00:00:00"/>
    <x v="1481"/>
    <n v="7"/>
    <n v="1488.51"/>
    <n v="87934"/>
    <n v="218.02"/>
    <x v="2"/>
  </r>
  <r>
    <n v="2385"/>
    <s v="Janice Frye"/>
    <x v="0"/>
    <n v="0.1"/>
    <n v="130.97999999999999"/>
    <n v="30"/>
    <x v="0"/>
    <x v="0"/>
    <x v="0"/>
    <x v="9"/>
    <s v="Jumbo Drum"/>
    <s v="Office Star - Contemporary Task Swivel chair with 2-way adjustable arms, Plum"/>
    <n v="0.78"/>
    <s v="United States"/>
    <s v="West"/>
    <x v="43"/>
    <s v="Las Cruces"/>
    <n v="88001"/>
    <x v="140"/>
    <d v="2015-05-24T00:00:00"/>
    <x v="1482"/>
    <n v="18"/>
    <n v="2259.9899999999998"/>
    <n v="89184"/>
    <n v="130.88"/>
    <x v="2"/>
  </r>
  <r>
    <n v="2699"/>
    <s v="Marcia Greenberg"/>
    <x v="0"/>
    <n v="0.06"/>
    <n v="4.9800000000000004"/>
    <n v="4.95"/>
    <x v="1"/>
    <x v="3"/>
    <x v="2"/>
    <x v="5"/>
    <s v="Small Box"/>
    <s v="Cardinal Holdit Business Card Pockets"/>
    <n v="0.37"/>
    <s v="United States"/>
    <s v="West"/>
    <x v="41"/>
    <s v="Bullhead City"/>
    <n v="86442"/>
    <x v="140"/>
    <d v="2015-05-24T00:00:00"/>
    <x v="1483"/>
    <n v="16"/>
    <n v="78.989999999999995"/>
    <n v="87677"/>
    <n v="4.9200000000000008"/>
    <x v="2"/>
  </r>
  <r>
    <n v="181"/>
    <s v="Wesley Waller"/>
    <x v="1"/>
    <n v="7.0000000000000007E-2"/>
    <n v="1.68"/>
    <n v="1.57"/>
    <x v="1"/>
    <x v="3"/>
    <x v="2"/>
    <x v="2"/>
    <s v="Wrap Bag"/>
    <s v="Newell 323"/>
    <n v="0.59"/>
    <s v="United States"/>
    <s v="West"/>
    <x v="8"/>
    <s v="San Francisco"/>
    <n v="94122"/>
    <x v="140"/>
    <d v="2015-05-23T00:00:00"/>
    <x v="1484"/>
    <n v="116"/>
    <n v="186.59"/>
    <n v="3585"/>
    <n v="1.6099999999999999"/>
    <x v="2"/>
  </r>
  <r>
    <n v="188"/>
    <s v="Alex Harrell"/>
    <x v="1"/>
    <n v="7.0000000000000007E-2"/>
    <n v="10.06"/>
    <n v="2.06"/>
    <x v="1"/>
    <x v="3"/>
    <x v="2"/>
    <x v="7"/>
    <s v="Wrap Bag"/>
    <s v="Riverleaf Stik-Withit® Designer Note Cubes®"/>
    <n v="0.39"/>
    <s v="United States"/>
    <s v="Central"/>
    <x v="18"/>
    <s v="Gainesville"/>
    <n v="76240"/>
    <x v="140"/>
    <d v="2015-05-22T00:00:00"/>
    <x v="1485"/>
    <n v="23"/>
    <n v="221.24"/>
    <n v="88361"/>
    <n v="9.99"/>
    <x v="1"/>
  </r>
  <r>
    <n v="188"/>
    <s v="Alex Harrell"/>
    <x v="1"/>
    <n v="7.0000000000000007E-2"/>
    <n v="1.68"/>
    <n v="1.57"/>
    <x v="1"/>
    <x v="3"/>
    <x v="2"/>
    <x v="2"/>
    <s v="Wrap Bag"/>
    <s v="Newell 323"/>
    <n v="0.59"/>
    <s v="United States"/>
    <s v="Central"/>
    <x v="18"/>
    <s v="Gainesville"/>
    <n v="76240"/>
    <x v="140"/>
    <d v="2015-05-23T00:00:00"/>
    <x v="1486"/>
    <n v="29"/>
    <n v="46.65"/>
    <n v="88361"/>
    <n v="1.6099999999999999"/>
    <x v="1"/>
  </r>
  <r>
    <n v="1246"/>
    <s v="Lois Hansen"/>
    <x v="2"/>
    <n v="0.03"/>
    <n v="256.99"/>
    <n v="11.25"/>
    <x v="1"/>
    <x v="2"/>
    <x v="1"/>
    <x v="1"/>
    <s v="Small Box"/>
    <s v="Hayes Optima 56K V.90 Internal Voice Modem"/>
    <n v="0.51"/>
    <s v="United States"/>
    <s v="East"/>
    <x v="11"/>
    <s v="New York City"/>
    <n v="10009"/>
    <x v="140"/>
    <d v="2015-05-22T00:00:00"/>
    <x v="1487"/>
    <n v="32"/>
    <n v="8216.2800000000007"/>
    <n v="46853"/>
    <n v="256.96000000000004"/>
    <x v="3"/>
  </r>
  <r>
    <n v="1257"/>
    <s v="Ryan Foster"/>
    <x v="4"/>
    <n v="0.01"/>
    <n v="115.99"/>
    <n v="56.14"/>
    <x v="0"/>
    <x v="2"/>
    <x v="1"/>
    <x v="3"/>
    <s v="Jumbo Drum"/>
    <s v="Hewlett-Packard Deskjet 5550 Color Inkjet Printer"/>
    <n v="0.4"/>
    <s v="United States"/>
    <s v="West"/>
    <x v="3"/>
    <s v="Aurora"/>
    <n v="80013"/>
    <x v="140"/>
    <d v="2015-05-23T00:00:00"/>
    <x v="1488"/>
    <n v="5"/>
    <n v="604.35"/>
    <n v="86535"/>
    <n v="115.97999999999999"/>
    <x v="2"/>
  </r>
  <r>
    <n v="2976"/>
    <s v="Fred Barber"/>
    <x v="4"/>
    <n v="0.01"/>
    <n v="35.99"/>
    <n v="0.99"/>
    <x v="1"/>
    <x v="0"/>
    <x v="1"/>
    <x v="12"/>
    <s v="Small Pack"/>
    <s v="Accessory31"/>
    <n v="0.35"/>
    <s v="United States"/>
    <s v="Central"/>
    <x v="30"/>
    <s v="Oak Creek"/>
    <n v="53154"/>
    <x v="140"/>
    <d v="2015-05-23T00:00:00"/>
    <x v="1489"/>
    <n v="41"/>
    <n v="1278.96"/>
    <n v="89047"/>
    <n v="35.980000000000004"/>
    <x v="1"/>
  </r>
  <r>
    <n v="2198"/>
    <s v="Lester Woodward Maynard"/>
    <x v="3"/>
    <n v="0.03"/>
    <n v="25.98"/>
    <n v="4.08"/>
    <x v="1"/>
    <x v="0"/>
    <x v="2"/>
    <x v="2"/>
    <s v="Small Pack"/>
    <s v="Boston 1799 Powerhouse™ Electric Pencil Sharpener"/>
    <n v="0.56999999999999995"/>
    <s v="United States"/>
    <s v="East"/>
    <x v="11"/>
    <s v="Lindenhurst"/>
    <n v="11757"/>
    <x v="140"/>
    <d v="2015-05-25T00:00:00"/>
    <x v="1490"/>
    <n v="16"/>
    <n v="428.85"/>
    <n v="89174"/>
    <n v="25.95"/>
    <x v="3"/>
  </r>
  <r>
    <n v="2198"/>
    <s v="Lester Woodward Maynard"/>
    <x v="3"/>
    <n v="0.1"/>
    <n v="20.98"/>
    <n v="53.03"/>
    <x v="0"/>
    <x v="0"/>
    <x v="2"/>
    <x v="6"/>
    <s v="Jumbo Drum"/>
    <s v="Tennsco Lockers, Gray"/>
    <n v="0.78"/>
    <s v="United States"/>
    <s v="East"/>
    <x v="11"/>
    <s v="Lindenhurst"/>
    <n v="11757"/>
    <x v="140"/>
    <d v="2015-05-22T00:00:00"/>
    <x v="1491"/>
    <n v="16"/>
    <n v="342.54"/>
    <n v="89174"/>
    <n v="20.88"/>
    <x v="3"/>
  </r>
  <r>
    <n v="2526"/>
    <s v="Derek Sweeney"/>
    <x v="0"/>
    <n v="0.01"/>
    <n v="2.16"/>
    <n v="6.05"/>
    <x v="1"/>
    <x v="3"/>
    <x v="2"/>
    <x v="5"/>
    <s v="Small Box"/>
    <s v="Peel &amp; Stick Add-On Corner Pockets"/>
    <n v="0.37"/>
    <s v="United States"/>
    <s v="South"/>
    <x v="17"/>
    <s v="Lafayette"/>
    <n v="70506"/>
    <x v="141"/>
    <d v="2015-05-25T00:00:00"/>
    <x v="1492"/>
    <n v="24"/>
    <n v="58.05"/>
    <n v="87208"/>
    <n v="2.1500000000000004"/>
    <x v="0"/>
  </r>
  <r>
    <n v="2527"/>
    <s v="Gretchen Orr"/>
    <x v="0"/>
    <n v="7.0000000000000007E-2"/>
    <n v="21.38"/>
    <n v="8.99"/>
    <x v="1"/>
    <x v="3"/>
    <x v="2"/>
    <x v="2"/>
    <s v="Small Pack"/>
    <s v="Boston 1730 StandUp Electric Pencil Sharpener"/>
    <n v="0.59"/>
    <s v="United States"/>
    <s v="South"/>
    <x v="17"/>
    <s v="Lake Charles"/>
    <n v="70601"/>
    <x v="141"/>
    <d v="2015-05-25T00:00:00"/>
    <x v="1493"/>
    <n v="3"/>
    <n v="68.64"/>
    <n v="87208"/>
    <n v="21.31"/>
    <x v="0"/>
  </r>
  <r>
    <n v="1182"/>
    <s v="Jesse Williamson"/>
    <x v="1"/>
    <n v="7.0000000000000007E-2"/>
    <n v="2.61"/>
    <n v="0.5"/>
    <x v="1"/>
    <x v="2"/>
    <x v="2"/>
    <x v="13"/>
    <s v="Small Box"/>
    <s v="Avery 494"/>
    <n v="0.39"/>
    <s v="United States"/>
    <s v="West"/>
    <x v="15"/>
    <s v="Spanish Fork"/>
    <n v="84660"/>
    <x v="141"/>
    <d v="2015-05-23T00:00:00"/>
    <x v="1494"/>
    <n v="15"/>
    <n v="39.15"/>
    <n v="86913"/>
    <n v="2.54"/>
    <x v="2"/>
  </r>
  <r>
    <n v="3249"/>
    <s v="Nicole Goldstein"/>
    <x v="1"/>
    <n v="0.03"/>
    <n v="42.8"/>
    <n v="2.99"/>
    <x v="1"/>
    <x v="3"/>
    <x v="2"/>
    <x v="5"/>
    <s v="Small Box"/>
    <s v="Wilson Jones Elliptical Ring 3 1/2&quot; Capacity Binders, 800 sheets"/>
    <n v="0.36"/>
    <s v="United States"/>
    <s v="East"/>
    <x v="36"/>
    <s v="Annapolis"/>
    <n v="21403"/>
    <x v="141"/>
    <d v="2015-05-24T00:00:00"/>
    <x v="1495"/>
    <n v="16"/>
    <n v="670.9"/>
    <n v="87298"/>
    <n v="42.769999999999996"/>
    <x v="3"/>
  </r>
  <r>
    <n v="460"/>
    <s v="Anne Armstrong"/>
    <x v="2"/>
    <n v="7.0000000000000007E-2"/>
    <n v="16.91"/>
    <n v="6.25"/>
    <x v="1"/>
    <x v="2"/>
    <x v="2"/>
    <x v="6"/>
    <s v="Small Box"/>
    <s v="Tenex Personal Self-Stacking Standard File Box, Black/Gray"/>
    <n v="0.57999999999999996"/>
    <s v="United States"/>
    <s v="East"/>
    <x v="33"/>
    <s v="Millville"/>
    <n v="8332"/>
    <x v="141"/>
    <d v="2015-05-30T00:00:00"/>
    <x v="1496"/>
    <n v="31"/>
    <n v="492.9"/>
    <n v="86014"/>
    <n v="16.84"/>
    <x v="3"/>
  </r>
  <r>
    <n v="2858"/>
    <s v="Jerry Webster"/>
    <x v="2"/>
    <n v="0.04"/>
    <n v="67.28"/>
    <n v="19.989999999999998"/>
    <x v="1"/>
    <x v="3"/>
    <x v="2"/>
    <x v="5"/>
    <s v="Small Box"/>
    <s v="Catalog Binders with Expanding Posts"/>
    <n v="0.4"/>
    <s v="United States"/>
    <s v="South"/>
    <x v="12"/>
    <s v="Fruit Cove"/>
    <n v="32259"/>
    <x v="141"/>
    <d v="2015-05-28T00:00:00"/>
    <x v="1497"/>
    <n v="30"/>
    <n v="2051.6799999999998"/>
    <n v="88282"/>
    <n v="67.239999999999995"/>
    <x v="0"/>
  </r>
  <r>
    <n v="2858"/>
    <s v="Jerry Webster"/>
    <x v="2"/>
    <n v="0.1"/>
    <n v="130.97999999999999"/>
    <n v="54.74"/>
    <x v="0"/>
    <x v="3"/>
    <x v="0"/>
    <x v="10"/>
    <s v="Jumbo Box"/>
    <s v="O'Sullivan Elevations Bookcase, Cherry Finish"/>
    <n v="0.69"/>
    <s v="United States"/>
    <s v="South"/>
    <x v="12"/>
    <s v="Fruit Cove"/>
    <n v="32259"/>
    <x v="141"/>
    <d v="2015-05-23T00:00:00"/>
    <x v="1498"/>
    <n v="42"/>
    <n v="5295.03"/>
    <n v="88282"/>
    <n v="130.88"/>
    <x v="0"/>
  </r>
  <r>
    <n v="2858"/>
    <s v="Jerry Webster"/>
    <x v="2"/>
    <n v="0.04"/>
    <n v="2.78"/>
    <n v="1.25"/>
    <x v="1"/>
    <x v="3"/>
    <x v="2"/>
    <x v="2"/>
    <s v="Wrap Bag"/>
    <s v="Newell 318"/>
    <n v="0.59"/>
    <s v="United States"/>
    <s v="South"/>
    <x v="12"/>
    <s v="Fruit Cove"/>
    <n v="32259"/>
    <x v="141"/>
    <d v="2015-05-23T00:00:00"/>
    <x v="1499"/>
    <n v="28"/>
    <n v="80.27"/>
    <n v="88282"/>
    <n v="2.7399999999999998"/>
    <x v="0"/>
  </r>
  <r>
    <n v="398"/>
    <s v="Bruce Stark"/>
    <x v="4"/>
    <n v="0.05"/>
    <n v="63.94"/>
    <n v="14.48"/>
    <x v="1"/>
    <x v="3"/>
    <x v="0"/>
    <x v="11"/>
    <s v="Small Box"/>
    <s v="Howard Miller 16&quot; Diameter Gallery Wall Clock"/>
    <n v="0.46"/>
    <s v="United States"/>
    <s v="East"/>
    <x v="27"/>
    <s v="Dayton"/>
    <n v="45406"/>
    <x v="141"/>
    <d v="2015-05-25T00:00:00"/>
    <x v="1500"/>
    <n v="31"/>
    <n v="1989.32"/>
    <n v="89320"/>
    <n v="63.89"/>
    <x v="3"/>
  </r>
  <r>
    <n v="540"/>
    <s v="Ruth Lamm"/>
    <x v="4"/>
    <n v="0.05"/>
    <n v="204.1"/>
    <n v="13.99"/>
    <x v="1"/>
    <x v="0"/>
    <x v="1"/>
    <x v="3"/>
    <s v="Medium Box"/>
    <s v="Soundgear Copyboard Conference Phone, Optional Battery"/>
    <n v="0.37"/>
    <s v="United States"/>
    <s v="Central"/>
    <x v="10"/>
    <s v="Vernon Hills"/>
    <n v="60061"/>
    <x v="141"/>
    <d v="2015-05-25T00:00:00"/>
    <x v="1501"/>
    <n v="41"/>
    <n v="8585.67"/>
    <n v="91175"/>
    <n v="204.04999999999998"/>
    <x v="1"/>
  </r>
  <r>
    <n v="2458"/>
    <s v="Troy Casey"/>
    <x v="4"/>
    <n v="0.05"/>
    <n v="12.88"/>
    <n v="4.59"/>
    <x v="1"/>
    <x v="2"/>
    <x v="2"/>
    <x v="16"/>
    <s v="Wrap Bag"/>
    <s v="Martin-Yale Premier Letter Opener"/>
    <n v="0.82"/>
    <s v="United States"/>
    <s v="Central"/>
    <x v="7"/>
    <s v="Edina"/>
    <n v="55410"/>
    <x v="141"/>
    <d v="2015-05-25T00:00:00"/>
    <x v="1502"/>
    <n v="3"/>
    <n v="42.35"/>
    <n v="91286"/>
    <n v="12.83"/>
    <x v="1"/>
  </r>
  <r>
    <n v="1814"/>
    <s v="Albert Tyson"/>
    <x v="3"/>
    <n v="0.09"/>
    <n v="77.510000000000005"/>
    <n v="4"/>
    <x v="2"/>
    <x v="2"/>
    <x v="1"/>
    <x v="1"/>
    <s v="Small Box"/>
    <s v="Micro Innovations Media Access Pro Keyboard"/>
    <n v="0.76"/>
    <s v="United States"/>
    <s v="South"/>
    <x v="0"/>
    <s v="Olive Branch"/>
    <n v="38654"/>
    <x v="141"/>
    <d v="2015-05-25T00:00:00"/>
    <x v="1503"/>
    <n v="17"/>
    <n v="1300.54"/>
    <n v="90524"/>
    <n v="77.42"/>
    <x v="0"/>
  </r>
  <r>
    <n v="1814"/>
    <s v="Albert Tyson"/>
    <x v="3"/>
    <n v="0"/>
    <n v="2.88"/>
    <n v="0.7"/>
    <x v="1"/>
    <x v="2"/>
    <x v="2"/>
    <x v="2"/>
    <s v="Wrap Bag"/>
    <s v="Newell 340"/>
    <n v="0.56000000000000005"/>
    <s v="United States"/>
    <s v="South"/>
    <x v="0"/>
    <s v="Olive Branch"/>
    <n v="38654"/>
    <x v="141"/>
    <d v="2015-05-25T00:00:00"/>
    <x v="1504"/>
    <n v="13"/>
    <n v="38.06"/>
    <n v="90524"/>
    <n v="2.88"/>
    <x v="0"/>
  </r>
  <r>
    <n v="2450"/>
    <s v="Tonya Miller"/>
    <x v="3"/>
    <n v="0.08"/>
    <n v="4.13"/>
    <n v="1.17"/>
    <x v="1"/>
    <x v="2"/>
    <x v="2"/>
    <x v="2"/>
    <s v="Wrap Bag"/>
    <s v="Newell 31"/>
    <n v="0.56999999999999995"/>
    <s v="United States"/>
    <s v="Central"/>
    <x v="30"/>
    <s v="Janesville"/>
    <n v="53545"/>
    <x v="141"/>
    <d v="2015-05-25T00:00:00"/>
    <x v="1505"/>
    <n v="1"/>
    <n v="4.21"/>
    <n v="90322"/>
    <n v="4.05"/>
    <x v="1"/>
  </r>
  <r>
    <n v="357"/>
    <s v="Barbara McNamara"/>
    <x v="0"/>
    <n v="7.0000000000000007E-2"/>
    <n v="124.49"/>
    <n v="51.94"/>
    <x v="0"/>
    <x v="3"/>
    <x v="0"/>
    <x v="0"/>
    <s v="Jumbo Box"/>
    <s v="Bevis 36 x 72 Conference Tables"/>
    <n v="0.63"/>
    <s v="United States"/>
    <s v="West"/>
    <x v="41"/>
    <s v="Kingman"/>
    <n v="86401"/>
    <x v="142"/>
    <d v="2015-05-25T00:00:00"/>
    <x v="1506"/>
    <n v="14"/>
    <n v="1714.93"/>
    <n v="91131"/>
    <n v="124.42"/>
    <x v="2"/>
  </r>
  <r>
    <n v="885"/>
    <s v="Malcolm Robertson"/>
    <x v="0"/>
    <n v="0.06"/>
    <n v="25.98"/>
    <n v="14.36"/>
    <x v="0"/>
    <x v="3"/>
    <x v="0"/>
    <x v="9"/>
    <s v="Jumbo Drum"/>
    <s v="Global Stack Chair without Arms, Black"/>
    <n v="0.6"/>
    <s v="United States"/>
    <s v="Central"/>
    <x v="18"/>
    <s v="Amarillo"/>
    <n v="79109"/>
    <x v="142"/>
    <d v="2015-05-25T00:00:00"/>
    <x v="1507"/>
    <n v="41"/>
    <n v="1033.56"/>
    <n v="89537"/>
    <n v="25.92"/>
    <x v="1"/>
  </r>
  <r>
    <n v="1623"/>
    <s v="Patrick Adcock"/>
    <x v="1"/>
    <n v="0.06"/>
    <n v="15.01"/>
    <n v="8.4"/>
    <x v="1"/>
    <x v="0"/>
    <x v="2"/>
    <x v="5"/>
    <s v="Small Box"/>
    <s v="GBC Prepunched Paper, 19-Hole, for Binding Systems, 24-lb"/>
    <n v="0.39"/>
    <s v="United States"/>
    <s v="Central"/>
    <x v="2"/>
    <s v="Schererville"/>
    <n v="46375"/>
    <x v="142"/>
    <d v="2015-05-26T00:00:00"/>
    <x v="1508"/>
    <n v="22"/>
    <n v="333.04"/>
    <n v="87611"/>
    <n v="14.95"/>
    <x v="1"/>
  </r>
  <r>
    <n v="1623"/>
    <s v="Patrick Adcock"/>
    <x v="1"/>
    <n v="0.09"/>
    <n v="40.479999999999997"/>
    <n v="19.989999999999998"/>
    <x v="1"/>
    <x v="0"/>
    <x v="1"/>
    <x v="1"/>
    <s v="Small Box"/>
    <s v="Keytronic Designer 104- Key Black Keyboard"/>
    <n v="0.77"/>
    <s v="United States"/>
    <s v="Central"/>
    <x v="2"/>
    <s v="Schererville"/>
    <n v="46375"/>
    <x v="142"/>
    <d v="2015-05-26T00:00:00"/>
    <x v="1509"/>
    <n v="12"/>
    <n v="472.44"/>
    <n v="87611"/>
    <n v="40.389999999999993"/>
    <x v="1"/>
  </r>
  <r>
    <n v="1623"/>
    <s v="Patrick Adcock"/>
    <x v="1"/>
    <n v="0.05"/>
    <n v="12.28"/>
    <n v="6.13"/>
    <x v="1"/>
    <x v="0"/>
    <x v="2"/>
    <x v="6"/>
    <s v="Small Box"/>
    <s v="Recycled Eldon Regeneration Jumbo File"/>
    <n v="0.56999999999999995"/>
    <s v="United States"/>
    <s v="Central"/>
    <x v="2"/>
    <s v="Schererville"/>
    <n v="46375"/>
    <x v="142"/>
    <d v="2015-05-25T00:00:00"/>
    <x v="1510"/>
    <n v="1"/>
    <n v="18.73"/>
    <n v="87611"/>
    <n v="12.229999999999999"/>
    <x v="1"/>
  </r>
  <r>
    <n v="3096"/>
    <s v="Mike Howard"/>
    <x v="1"/>
    <n v="0.08"/>
    <n v="40.98"/>
    <n v="7.2"/>
    <x v="2"/>
    <x v="1"/>
    <x v="2"/>
    <x v="8"/>
    <s v="Small Box"/>
    <s v="Kensington 6 Outlet SmartSocket Surge Protector"/>
    <n v="0.6"/>
    <s v="United States"/>
    <s v="East"/>
    <x v="27"/>
    <s v="Hilliard"/>
    <n v="43026"/>
    <x v="142"/>
    <d v="2015-05-25T00:00:00"/>
    <x v="1511"/>
    <n v="3"/>
    <n v="119.86"/>
    <n v="86221"/>
    <n v="40.9"/>
    <x v="3"/>
  </r>
  <r>
    <n v="3096"/>
    <s v="Mike Howard"/>
    <x v="1"/>
    <n v="0.08"/>
    <n v="8.1199999999999992"/>
    <n v="2.83"/>
    <x v="2"/>
    <x v="1"/>
    <x v="1"/>
    <x v="1"/>
    <s v="Small Pack"/>
    <s v="Imation Neon Mac Format Diskettes, 10/Pack"/>
    <n v="0.77"/>
    <s v="United States"/>
    <s v="East"/>
    <x v="27"/>
    <s v="Hilliard"/>
    <n v="43026"/>
    <x v="142"/>
    <d v="2015-05-25T00:00:00"/>
    <x v="1512"/>
    <n v="12"/>
    <n v="98.77"/>
    <n v="86221"/>
    <n v="8.0399999999999991"/>
    <x v="3"/>
  </r>
  <r>
    <n v="3096"/>
    <s v="Mike Howard"/>
    <x v="1"/>
    <n v="0.02"/>
    <n v="262.11"/>
    <n v="62.74"/>
    <x v="0"/>
    <x v="1"/>
    <x v="0"/>
    <x v="0"/>
    <s v="Jumbo Box"/>
    <s v="Bevis Boat-Shaped Conference Table"/>
    <n v="0.75"/>
    <s v="United States"/>
    <s v="East"/>
    <x v="27"/>
    <s v="Hilliard"/>
    <n v="43026"/>
    <x v="142"/>
    <d v="2015-05-25T00:00:00"/>
    <x v="1513"/>
    <n v="9"/>
    <n v="2495.35"/>
    <n v="86221"/>
    <n v="262.09000000000003"/>
    <x v="3"/>
  </r>
  <r>
    <n v="3366"/>
    <s v="Dana Boyle"/>
    <x v="2"/>
    <n v="0.1"/>
    <n v="80.97"/>
    <n v="33.6"/>
    <x v="0"/>
    <x v="2"/>
    <x v="1"/>
    <x v="3"/>
    <s v="Jumbo Drum"/>
    <s v="Lexmark Z25 Color Inkjet Printer"/>
    <n v="0.37"/>
    <s v="United States"/>
    <s v="East"/>
    <x v="27"/>
    <s v="Troy"/>
    <n v="45373"/>
    <x v="142"/>
    <d v="2015-05-29T00:00:00"/>
    <x v="1514"/>
    <n v="11"/>
    <n v="837.57"/>
    <n v="90501"/>
    <n v="80.87"/>
    <x v="3"/>
  </r>
  <r>
    <n v="3366"/>
    <s v="Dana Boyle"/>
    <x v="2"/>
    <n v="0.02"/>
    <n v="6.48"/>
    <n v="5.1100000000000003"/>
    <x v="1"/>
    <x v="2"/>
    <x v="2"/>
    <x v="7"/>
    <s v="Small Box"/>
    <s v="Xerox 231"/>
    <n v="0.37"/>
    <s v="United States"/>
    <s v="East"/>
    <x v="27"/>
    <s v="Troy"/>
    <n v="45373"/>
    <x v="142"/>
    <d v="2015-05-28T00:00:00"/>
    <x v="1515"/>
    <n v="8"/>
    <n v="56.22"/>
    <n v="90501"/>
    <n v="6.4600000000000009"/>
    <x v="3"/>
  </r>
  <r>
    <n v="1450"/>
    <s v="Veronica Peck"/>
    <x v="4"/>
    <n v="0.1"/>
    <n v="218.08"/>
    <n v="18.059999999999999"/>
    <x v="2"/>
    <x v="1"/>
    <x v="0"/>
    <x v="9"/>
    <s v="Large Box"/>
    <s v="Lifetime Advantage™ Folding Chairs, 4/Carton"/>
    <n v="0.56999999999999995"/>
    <s v="United States"/>
    <s v="West"/>
    <x v="8"/>
    <s v="South Lake Tahoe"/>
    <n v="96150"/>
    <x v="142"/>
    <d v="2015-05-25T00:00:00"/>
    <x v="1516"/>
    <n v="12"/>
    <n v="2366.5100000000002"/>
    <n v="86735"/>
    <n v="217.98000000000002"/>
    <x v="2"/>
  </r>
  <r>
    <n v="2422"/>
    <s v="Arlene Wiggins Dalton"/>
    <x v="3"/>
    <n v="0.05"/>
    <n v="150.97999999999999"/>
    <n v="43.71"/>
    <x v="0"/>
    <x v="2"/>
    <x v="0"/>
    <x v="9"/>
    <s v="Jumbo Drum"/>
    <s v="Global Airflow Leather Mesh Back Chair, Black"/>
    <n v="0.55000000000000004"/>
    <s v="United States"/>
    <s v="Central"/>
    <x v="18"/>
    <s v="Huntsville"/>
    <n v="77340"/>
    <x v="142"/>
    <d v="2015-05-25T00:00:00"/>
    <x v="1517"/>
    <n v="12"/>
    <n v="1857.08"/>
    <n v="89053"/>
    <n v="150.92999999999998"/>
    <x v="1"/>
  </r>
  <r>
    <n v="3063"/>
    <s v="Ann Steele"/>
    <x v="3"/>
    <n v="0.03"/>
    <n v="20.99"/>
    <n v="0.99"/>
    <x v="1"/>
    <x v="1"/>
    <x v="1"/>
    <x v="12"/>
    <s v="Wrap Bag"/>
    <s v="Accessory25"/>
    <n v="0.56999999999999995"/>
    <s v="United States"/>
    <s v="West"/>
    <x v="4"/>
    <s v="Kirkland"/>
    <n v="98034"/>
    <x v="142"/>
    <d v="2015-05-26T00:00:00"/>
    <x v="1518"/>
    <n v="9"/>
    <n v="158.87"/>
    <n v="88449"/>
    <n v="20.959999999999997"/>
    <x v="2"/>
  </r>
  <r>
    <n v="444"/>
    <s v="Thelma Abrams"/>
    <x v="0"/>
    <n v="0"/>
    <n v="7.59"/>
    <n v="4"/>
    <x v="1"/>
    <x v="0"/>
    <x v="0"/>
    <x v="11"/>
    <s v="Wrap Bag"/>
    <s v="Master Giant Foot® Doorstop, Safety Yellow"/>
    <n v="0.42"/>
    <s v="United States"/>
    <s v="Central"/>
    <x v="10"/>
    <s v="Urbana"/>
    <n v="61801"/>
    <x v="143"/>
    <d v="2015-05-28T00:00:00"/>
    <x v="1519"/>
    <n v="43"/>
    <n v="355.92"/>
    <n v="88085"/>
    <n v="7.59"/>
    <x v="1"/>
  </r>
  <r>
    <n v="526"/>
    <s v="April Hu"/>
    <x v="1"/>
    <n v="0.09"/>
    <n v="17.98"/>
    <n v="8.51"/>
    <x v="1"/>
    <x v="2"/>
    <x v="1"/>
    <x v="3"/>
    <s v="Medium Box"/>
    <s v="Canon P1-DHIII Palm Printing Calculator"/>
    <n v="0.4"/>
    <s v="United States"/>
    <s v="West"/>
    <x v="41"/>
    <s v="Mesa"/>
    <n v="85204"/>
    <x v="143"/>
    <d v="2015-05-27T00:00:00"/>
    <x v="1520"/>
    <n v="12"/>
    <n v="211.13"/>
    <n v="90026"/>
    <n v="17.89"/>
    <x v="2"/>
  </r>
  <r>
    <n v="1008"/>
    <s v="Priscilla Frank"/>
    <x v="1"/>
    <n v="0.01"/>
    <n v="3.15"/>
    <n v="0.49"/>
    <x v="1"/>
    <x v="2"/>
    <x v="2"/>
    <x v="13"/>
    <s v="Small Box"/>
    <s v="Self-Adhesive Removable Labels"/>
    <n v="0.37"/>
    <s v="United States"/>
    <s v="East"/>
    <x v="29"/>
    <s v="Gorham"/>
    <n v="4038"/>
    <x v="143"/>
    <d v="2015-05-27T00:00:00"/>
    <x v="1521"/>
    <n v="8"/>
    <n v="25.37"/>
    <n v="88371"/>
    <n v="3.14"/>
    <x v="3"/>
  </r>
  <r>
    <n v="744"/>
    <s v="Joy Maxwell"/>
    <x v="2"/>
    <n v="0.09"/>
    <n v="125.99"/>
    <n v="8.99"/>
    <x v="1"/>
    <x v="1"/>
    <x v="1"/>
    <x v="12"/>
    <s v="Small Box"/>
    <s v="SC7868i"/>
    <n v="0.55000000000000004"/>
    <s v="United States"/>
    <s v="West"/>
    <x v="41"/>
    <s v="Oro Valley"/>
    <n v="85737"/>
    <x v="143"/>
    <d v="2015-06-02T00:00:00"/>
    <x v="1522"/>
    <n v="20"/>
    <n v="2104.9899999999998"/>
    <n v="87727"/>
    <n v="125.89999999999999"/>
    <x v="2"/>
  </r>
  <r>
    <n v="3287"/>
    <s v="Mary Norman"/>
    <x v="2"/>
    <n v="0.08"/>
    <n v="30.56"/>
    <n v="2.99"/>
    <x v="1"/>
    <x v="0"/>
    <x v="2"/>
    <x v="5"/>
    <s v="Small Box"/>
    <s v="Surelock™ Post Binders"/>
    <n v="0.35"/>
    <s v="United States"/>
    <s v="West"/>
    <x v="8"/>
    <s v="Granite Bay"/>
    <n v="95746"/>
    <x v="143"/>
    <d v="2015-05-27T00:00:00"/>
    <x v="1523"/>
    <n v="17"/>
    <n v="511.42"/>
    <n v="89897"/>
    <n v="30.48"/>
    <x v="2"/>
  </r>
  <r>
    <n v="827"/>
    <s v="Sheryl Marsh"/>
    <x v="4"/>
    <n v="0.01"/>
    <n v="6.98"/>
    <n v="1.6"/>
    <x v="1"/>
    <x v="2"/>
    <x v="2"/>
    <x v="7"/>
    <s v="Wrap Bag"/>
    <s v="Adams Phone Message Book, Professional, 400 Message Capacity, 5 3/6” x 11”"/>
    <n v="0.38"/>
    <s v="United States"/>
    <s v="Central"/>
    <x v="18"/>
    <s v="Amarillo"/>
    <n v="79109"/>
    <x v="143"/>
    <d v="2015-05-26T00:00:00"/>
    <x v="1524"/>
    <n v="3"/>
    <n v="21.93"/>
    <n v="89259"/>
    <n v="6.9700000000000006"/>
    <x v="1"/>
  </r>
  <r>
    <n v="1237"/>
    <s v="Eva Simpson"/>
    <x v="4"/>
    <n v="0.05"/>
    <n v="300.98"/>
    <n v="13.99"/>
    <x v="1"/>
    <x v="3"/>
    <x v="1"/>
    <x v="3"/>
    <s v="Medium Box"/>
    <s v="Polycom VoiceStation 100"/>
    <n v="0.39"/>
    <s v="United States"/>
    <s v="Central"/>
    <x v="18"/>
    <s v="Carrollton"/>
    <n v="75007"/>
    <x v="143"/>
    <d v="2015-05-26T00:00:00"/>
    <x v="1525"/>
    <n v="20"/>
    <n v="5775.81"/>
    <n v="86077"/>
    <n v="300.93"/>
    <x v="1"/>
  </r>
  <r>
    <n v="1237"/>
    <s v="Eva Simpson"/>
    <x v="4"/>
    <n v="0.04"/>
    <n v="205.99"/>
    <n v="5"/>
    <x v="2"/>
    <x v="3"/>
    <x v="1"/>
    <x v="12"/>
    <s v="Small Box"/>
    <s v="Phone 918"/>
    <n v="0.59"/>
    <s v="United States"/>
    <s v="Central"/>
    <x v="18"/>
    <s v="Carrollton"/>
    <n v="75007"/>
    <x v="143"/>
    <d v="2015-05-26T00:00:00"/>
    <x v="1526"/>
    <n v="11"/>
    <n v="1878.24"/>
    <n v="86077"/>
    <n v="205.95000000000002"/>
    <x v="1"/>
  </r>
  <r>
    <n v="1472"/>
    <s v="Tommy Ellis Ritchie"/>
    <x v="4"/>
    <n v="0.05"/>
    <n v="20.27"/>
    <n v="3.99"/>
    <x v="1"/>
    <x v="2"/>
    <x v="2"/>
    <x v="8"/>
    <s v="Small Box"/>
    <s v="Fellowes Mighty 8 Compact Surge Protector"/>
    <n v="0.56999999999999995"/>
    <s v="United States"/>
    <s v="East"/>
    <x v="27"/>
    <s v="Westlake"/>
    <n v="44145"/>
    <x v="143"/>
    <d v="2015-05-26T00:00:00"/>
    <x v="1527"/>
    <n v="30"/>
    <n v="621.55999999999995"/>
    <n v="87079"/>
    <n v="20.22"/>
    <x v="3"/>
  </r>
  <r>
    <n v="2339"/>
    <s v="Gordon Boswell"/>
    <x v="4"/>
    <n v="0.05"/>
    <n v="11.58"/>
    <n v="6.97"/>
    <x v="1"/>
    <x v="2"/>
    <x v="2"/>
    <x v="15"/>
    <s v="Small Box"/>
    <s v="Peel &amp; Seel® Recycled Catalog Envelopes, Brown"/>
    <n v="0.35"/>
    <s v="United States"/>
    <s v="Central"/>
    <x v="18"/>
    <s v="Cloverleaf"/>
    <n v="77015"/>
    <x v="143"/>
    <d v="2015-05-28T00:00:00"/>
    <x v="1528"/>
    <n v="6"/>
    <n v="73.959999999999994"/>
    <n v="91482"/>
    <n v="11.53"/>
    <x v="1"/>
  </r>
  <r>
    <n v="2652"/>
    <s v="Brenda Ross"/>
    <x v="4"/>
    <n v="0.06"/>
    <n v="47.9"/>
    <n v="5.86"/>
    <x v="1"/>
    <x v="1"/>
    <x v="2"/>
    <x v="7"/>
    <s v="Small Box"/>
    <s v="Xerox 1938"/>
    <n v="0.37"/>
    <s v="United States"/>
    <s v="West"/>
    <x v="8"/>
    <s v="Bakersfield"/>
    <n v="93309"/>
    <x v="143"/>
    <d v="2015-05-27T00:00:00"/>
    <x v="1529"/>
    <n v="2"/>
    <n v="94.2"/>
    <n v="89361"/>
    <n v="47.839999999999996"/>
    <x v="2"/>
  </r>
  <r>
    <n v="129"/>
    <s v="Kara Allison"/>
    <x v="3"/>
    <n v="7.0000000000000007E-2"/>
    <n v="15.74"/>
    <n v="1.39"/>
    <x v="1"/>
    <x v="0"/>
    <x v="2"/>
    <x v="15"/>
    <s v="Small Box"/>
    <s v="#10-4 1/8&quot; x 9 1/2&quot; Premium Diagonal Seam Envelopes"/>
    <n v="0.4"/>
    <s v="United States"/>
    <s v="Central"/>
    <x v="10"/>
    <s v="Alton"/>
    <n v="62002"/>
    <x v="143"/>
    <d v="2015-05-26T00:00:00"/>
    <x v="1530"/>
    <n v="14"/>
    <n v="217.23"/>
    <n v="86694"/>
    <n v="15.67"/>
    <x v="1"/>
  </r>
  <r>
    <n v="1054"/>
    <s v="Keith R Atkinson"/>
    <x v="3"/>
    <n v="0.03"/>
    <n v="5.44"/>
    <n v="7.46"/>
    <x v="2"/>
    <x v="3"/>
    <x v="2"/>
    <x v="5"/>
    <s v="Small Box"/>
    <s v="Wilson Jones Custom Binder Spines &amp; Labels"/>
    <n v="0.36"/>
    <s v="United States"/>
    <s v="West"/>
    <x v="41"/>
    <s v="Surprise"/>
    <n v="85374"/>
    <x v="143"/>
    <d v="2015-05-27T00:00:00"/>
    <x v="1531"/>
    <n v="4"/>
    <n v="26.31"/>
    <n v="90069"/>
    <n v="5.41"/>
    <x v="2"/>
  </r>
  <r>
    <n v="1054"/>
    <s v="Keith R Atkinson"/>
    <x v="3"/>
    <n v="0.08"/>
    <n v="26.38"/>
    <n v="5.58"/>
    <x v="1"/>
    <x v="3"/>
    <x v="2"/>
    <x v="7"/>
    <s v="Small Box"/>
    <s v="Xerox 1883"/>
    <n v="0.39"/>
    <s v="United States"/>
    <s v="West"/>
    <x v="41"/>
    <s v="Surprise"/>
    <n v="85374"/>
    <x v="143"/>
    <d v="2015-05-26T00:00:00"/>
    <x v="1532"/>
    <n v="8"/>
    <n v="209.78"/>
    <n v="90069"/>
    <n v="26.3"/>
    <x v="2"/>
  </r>
  <r>
    <n v="1054"/>
    <s v="Keith R Atkinson"/>
    <x v="3"/>
    <n v="0.06"/>
    <n v="20.99"/>
    <n v="2.5"/>
    <x v="1"/>
    <x v="3"/>
    <x v="1"/>
    <x v="12"/>
    <s v="Wrap Bag"/>
    <s v="Accessory37"/>
    <n v="0.81"/>
    <s v="United States"/>
    <s v="West"/>
    <x v="41"/>
    <s v="Surprise"/>
    <n v="85374"/>
    <x v="143"/>
    <d v="2015-05-27T00:00:00"/>
    <x v="1533"/>
    <n v="1"/>
    <n v="17.829999999999998"/>
    <n v="90069"/>
    <n v="20.93"/>
    <x v="2"/>
  </r>
  <r>
    <n v="2391"/>
    <s v="Jacob McNeill"/>
    <x v="3"/>
    <n v="0.06"/>
    <n v="4.7699999999999996"/>
    <n v="2.39"/>
    <x v="1"/>
    <x v="3"/>
    <x v="1"/>
    <x v="1"/>
    <s v="Small Pack"/>
    <s v="Imation Primaris 3.5&quot; 2HD Unformatted Diskettes, 10/Pack"/>
    <n v="0.72"/>
    <s v="United States"/>
    <s v="East"/>
    <x v="11"/>
    <s v="Oceanside"/>
    <n v="11572"/>
    <x v="143"/>
    <d v="2015-05-26T00:00:00"/>
    <x v="1534"/>
    <n v="9"/>
    <n v="42.46"/>
    <n v="91122"/>
    <n v="4.71"/>
    <x v="3"/>
  </r>
  <r>
    <n v="2391"/>
    <s v="Jacob McNeill"/>
    <x v="3"/>
    <n v="0.1"/>
    <n v="27.18"/>
    <n v="8.23"/>
    <x v="1"/>
    <x v="3"/>
    <x v="2"/>
    <x v="15"/>
    <s v="Small Box"/>
    <s v="Tyvek ® Top-Opening Peel &amp; Seel Envelopes, Plain White"/>
    <n v="0.38"/>
    <s v="United States"/>
    <s v="East"/>
    <x v="11"/>
    <s v="Oceanside"/>
    <n v="11572"/>
    <x v="143"/>
    <d v="2015-05-27T00:00:00"/>
    <x v="1535"/>
    <n v="12"/>
    <n v="314.06"/>
    <n v="91122"/>
    <n v="27.08"/>
    <x v="3"/>
  </r>
  <r>
    <n v="2868"/>
    <s v="Eugene Clayton"/>
    <x v="3"/>
    <n v="0.08"/>
    <n v="15.99"/>
    <n v="13.18"/>
    <x v="2"/>
    <x v="3"/>
    <x v="2"/>
    <x v="5"/>
    <s v="Small Box"/>
    <s v="GBC Pre-Punched Binding Paper, Plastic, White, 8-1/2&quot; x 11&quot;"/>
    <n v="0.37"/>
    <s v="United States"/>
    <s v="West"/>
    <x v="4"/>
    <s v="Edmonds"/>
    <n v="98026"/>
    <x v="143"/>
    <d v="2015-05-27T00:00:00"/>
    <x v="1536"/>
    <n v="4"/>
    <n v="66.02"/>
    <n v="85828"/>
    <n v="15.91"/>
    <x v="2"/>
  </r>
  <r>
    <n v="2266"/>
    <s v="Brandon Beach"/>
    <x v="0"/>
    <n v="0.02"/>
    <n v="11.33"/>
    <n v="6.12"/>
    <x v="1"/>
    <x v="3"/>
    <x v="2"/>
    <x v="8"/>
    <s v="Medium Box"/>
    <s v="Holmes Replacement Filter for HEPA Air Cleaner, Medium Room"/>
    <n v="0.42"/>
    <s v="United States"/>
    <s v="Central"/>
    <x v="6"/>
    <s v="Kirkwood"/>
    <n v="63122"/>
    <x v="144"/>
    <d v="2015-05-28T00:00:00"/>
    <x v="1537"/>
    <n v="3"/>
    <n v="35.35"/>
    <n v="86610"/>
    <n v="11.31"/>
    <x v="1"/>
  </r>
  <r>
    <n v="2266"/>
    <s v="Brandon Beach"/>
    <x v="0"/>
    <n v="0.01"/>
    <n v="15.67"/>
    <n v="1.39"/>
    <x v="1"/>
    <x v="3"/>
    <x v="2"/>
    <x v="15"/>
    <s v="Small Box"/>
    <s v="#10 White Business Envelopes,4 1/8 x 9 1/2"/>
    <n v="0.38"/>
    <s v="United States"/>
    <s v="Central"/>
    <x v="6"/>
    <s v="Kirkwood"/>
    <n v="63122"/>
    <x v="144"/>
    <d v="2015-05-27T00:00:00"/>
    <x v="1538"/>
    <n v="16"/>
    <n v="248.21"/>
    <n v="86610"/>
    <n v="15.66"/>
    <x v="1"/>
  </r>
  <r>
    <n v="2928"/>
    <s v="Leslie Woodard"/>
    <x v="0"/>
    <n v="0.02"/>
    <n v="5.58"/>
    <n v="2.99"/>
    <x v="1"/>
    <x v="1"/>
    <x v="2"/>
    <x v="5"/>
    <s v="Small Box"/>
    <s v="Avery Heavy-Duty EZD ™ Binder With Locking Rings"/>
    <n v="0.37"/>
    <s v="United States"/>
    <s v="South"/>
    <x v="23"/>
    <s v="Charleston"/>
    <n v="29418"/>
    <x v="144"/>
    <d v="2015-05-28T00:00:00"/>
    <x v="1539"/>
    <n v="42"/>
    <n v="236.83"/>
    <n v="90218"/>
    <n v="5.5600000000000005"/>
    <x v="0"/>
  </r>
  <r>
    <n v="2928"/>
    <s v="Leslie Woodard"/>
    <x v="0"/>
    <n v="0.02"/>
    <n v="54.1"/>
    <n v="19.989999999999998"/>
    <x v="1"/>
    <x v="1"/>
    <x v="2"/>
    <x v="6"/>
    <s v="Small Box"/>
    <s v="Desktop 3-Pocket Hot File®"/>
    <n v="0.59"/>
    <s v="United States"/>
    <s v="South"/>
    <x v="23"/>
    <s v="Charleston"/>
    <n v="29418"/>
    <x v="144"/>
    <d v="2015-05-27T00:00:00"/>
    <x v="1540"/>
    <n v="36"/>
    <n v="1944.87"/>
    <n v="90218"/>
    <n v="54.08"/>
    <x v="0"/>
  </r>
  <r>
    <n v="2941"/>
    <s v="Leah Pollock"/>
    <x v="0"/>
    <n v="0.05"/>
    <n v="2.62"/>
    <n v="0.8"/>
    <x v="1"/>
    <x v="0"/>
    <x v="2"/>
    <x v="14"/>
    <s v="Wrap Bag"/>
    <s v="Staples Metal Binder Clips"/>
    <n v="0.39"/>
    <s v="United States"/>
    <s v="East"/>
    <x v="33"/>
    <s v="Morristown"/>
    <n v="7960"/>
    <x v="144"/>
    <d v="2015-05-27T00:00:00"/>
    <x v="1541"/>
    <n v="8"/>
    <n v="21.41"/>
    <n v="87618"/>
    <n v="2.5700000000000003"/>
    <x v="3"/>
  </r>
  <r>
    <n v="241"/>
    <s v="Amy Ellis Holder"/>
    <x v="2"/>
    <n v="0.01"/>
    <n v="5.94"/>
    <n v="9.92"/>
    <x v="1"/>
    <x v="0"/>
    <x v="2"/>
    <x v="5"/>
    <s v="Small Box"/>
    <s v="Storex Dura Pro™ Binders"/>
    <n v="0.38"/>
    <s v="United States"/>
    <s v="West"/>
    <x v="3"/>
    <s v="Grand Junction"/>
    <n v="81503"/>
    <x v="144"/>
    <d v="2015-06-02T00:00:00"/>
    <x v="1542"/>
    <n v="13"/>
    <n v="79.930000000000007"/>
    <n v="90480"/>
    <n v="5.9300000000000006"/>
    <x v="2"/>
  </r>
  <r>
    <n v="241"/>
    <s v="Amy Ellis Holder"/>
    <x v="2"/>
    <n v="0.02"/>
    <n v="125.99"/>
    <n v="3"/>
    <x v="1"/>
    <x v="0"/>
    <x v="1"/>
    <x v="12"/>
    <s v="Small Box"/>
    <s v="270c"/>
    <n v="0.59"/>
    <s v="United States"/>
    <s v="West"/>
    <x v="3"/>
    <s v="Grand Junction"/>
    <n v="81503"/>
    <x v="144"/>
    <d v="2015-05-26T00:00:00"/>
    <x v="1543"/>
    <n v="8"/>
    <n v="873.18"/>
    <n v="90480"/>
    <n v="125.97"/>
    <x v="2"/>
  </r>
  <r>
    <n v="451"/>
    <s v="Joyce Murray"/>
    <x v="0"/>
    <n v="0.04"/>
    <n v="37.700000000000003"/>
    <n v="2.99"/>
    <x v="1"/>
    <x v="2"/>
    <x v="2"/>
    <x v="5"/>
    <s v="Small Box"/>
    <s v="Vinyl Sectional Post Binders"/>
    <n v="0.35"/>
    <s v="United States"/>
    <s v="West"/>
    <x v="8"/>
    <s v="Los Altos"/>
    <n v="94024"/>
    <x v="145"/>
    <d v="2015-05-28T00:00:00"/>
    <x v="1544"/>
    <n v="12"/>
    <n v="434.31"/>
    <n v="86012"/>
    <n v="37.660000000000004"/>
    <x v="2"/>
  </r>
  <r>
    <n v="452"/>
    <s v="Leslie Rowland"/>
    <x v="0"/>
    <n v="0.01"/>
    <n v="55.99"/>
    <n v="5"/>
    <x v="1"/>
    <x v="2"/>
    <x v="1"/>
    <x v="12"/>
    <s v="Small Pack"/>
    <s v="Accessory36"/>
    <n v="0.83"/>
    <s v="United States"/>
    <s v="West"/>
    <x v="8"/>
    <s v="Los Banos"/>
    <n v="93635"/>
    <x v="145"/>
    <d v="2015-05-28T00:00:00"/>
    <x v="1545"/>
    <n v="1"/>
    <n v="51.83"/>
    <n v="86012"/>
    <n v="55.980000000000004"/>
    <x v="2"/>
  </r>
  <r>
    <n v="865"/>
    <s v="Dana Burgess"/>
    <x v="0"/>
    <n v="0.03"/>
    <n v="14.2"/>
    <n v="5.3"/>
    <x v="1"/>
    <x v="3"/>
    <x v="0"/>
    <x v="11"/>
    <s v="Wrap Bag"/>
    <s v="Coloredge Poster Frame"/>
    <n v="0.46"/>
    <s v="United States"/>
    <s v="Central"/>
    <x v="2"/>
    <s v="East Chicago"/>
    <n v="46312"/>
    <x v="145"/>
    <d v="2015-05-28T00:00:00"/>
    <x v="1546"/>
    <n v="18"/>
    <n v="267.2"/>
    <n v="90674"/>
    <n v="14.17"/>
    <x v="1"/>
  </r>
  <r>
    <n v="370"/>
    <s v="Sam Oh"/>
    <x v="3"/>
    <n v="0.02"/>
    <n v="20.99"/>
    <n v="4.8099999999999996"/>
    <x v="1"/>
    <x v="3"/>
    <x v="1"/>
    <x v="12"/>
    <s v="Medium Box"/>
    <s v="1726 Digital Answering Machine"/>
    <n v="0.57999999999999996"/>
    <s v="United States"/>
    <s v="East"/>
    <x v="29"/>
    <s v="Lewiston"/>
    <n v="4240"/>
    <x v="145"/>
    <d v="2015-05-29T00:00:00"/>
    <x v="1547"/>
    <n v="15"/>
    <n v="266.39"/>
    <n v="90291"/>
    <n v="20.97"/>
    <x v="3"/>
  </r>
  <r>
    <n v="371"/>
    <s v="Roberta Mullins Peters"/>
    <x v="3"/>
    <n v="0.05"/>
    <n v="5.4"/>
    <n v="7.78"/>
    <x v="2"/>
    <x v="3"/>
    <x v="2"/>
    <x v="5"/>
    <s v="Small Box"/>
    <s v="3M Organizer Strips"/>
    <n v="0.37"/>
    <s v="United States"/>
    <s v="East"/>
    <x v="35"/>
    <s v="Everett"/>
    <n v="2149"/>
    <x v="145"/>
    <d v="2015-05-29T00:00:00"/>
    <x v="1548"/>
    <n v="9"/>
    <n v="51.82"/>
    <n v="90291"/>
    <n v="5.3500000000000005"/>
    <x v="3"/>
  </r>
  <r>
    <n v="250"/>
    <s v="Brenda Nelson Blanchard"/>
    <x v="0"/>
    <n v="0.02"/>
    <n v="2.58"/>
    <n v="1.3"/>
    <x v="2"/>
    <x v="3"/>
    <x v="2"/>
    <x v="2"/>
    <s v="Wrap Bag"/>
    <s v="DIXON Oriole® Pencils"/>
    <n v="0.59"/>
    <s v="United States"/>
    <s v="Central"/>
    <x v="7"/>
    <s v="Richfield"/>
    <n v="55423"/>
    <x v="146"/>
    <d v="2015-05-29T00:00:00"/>
    <x v="1549"/>
    <n v="39"/>
    <n v="109.74"/>
    <n v="87214"/>
    <n v="2.56"/>
    <x v="1"/>
  </r>
  <r>
    <n v="250"/>
    <s v="Brenda Nelson Blanchard"/>
    <x v="0"/>
    <n v="0.02"/>
    <n v="65.989999999999995"/>
    <n v="3.9"/>
    <x v="1"/>
    <x v="3"/>
    <x v="1"/>
    <x v="12"/>
    <s v="Small Box"/>
    <s v="StarTAC Series"/>
    <n v="0.55000000000000004"/>
    <s v="United States"/>
    <s v="Central"/>
    <x v="7"/>
    <s v="Richfield"/>
    <n v="55423"/>
    <x v="146"/>
    <d v="2015-05-29T00:00:00"/>
    <x v="1550"/>
    <n v="27"/>
    <n v="1543.55"/>
    <n v="87214"/>
    <n v="65.97"/>
    <x v="1"/>
  </r>
  <r>
    <n v="3011"/>
    <s v="Tammy Raynor"/>
    <x v="0"/>
    <n v="0.03"/>
    <n v="5.98"/>
    <n v="5.35"/>
    <x v="1"/>
    <x v="3"/>
    <x v="2"/>
    <x v="7"/>
    <s v="Small Box"/>
    <s v="Xerox 1947"/>
    <n v="0.4"/>
    <s v="United States"/>
    <s v="East"/>
    <x v="35"/>
    <s v="Boston"/>
    <n v="2113"/>
    <x v="146"/>
    <d v="2015-05-29T00:00:00"/>
    <x v="1551"/>
    <n v="16"/>
    <n v="107.08"/>
    <n v="56486"/>
    <n v="5.95"/>
    <x v="3"/>
  </r>
  <r>
    <n v="3154"/>
    <s v="Faye Manning"/>
    <x v="0"/>
    <n v="0.03"/>
    <n v="17.7"/>
    <n v="9.4700000000000006"/>
    <x v="1"/>
    <x v="1"/>
    <x v="2"/>
    <x v="6"/>
    <s v="Small Box"/>
    <s v="Portfile® Personal File Boxes"/>
    <n v="0.59"/>
    <s v="United States"/>
    <s v="South"/>
    <x v="12"/>
    <s v="Saint Petersburg"/>
    <n v="33710"/>
    <x v="146"/>
    <d v="2015-05-30T00:00:00"/>
    <x v="1552"/>
    <n v="11"/>
    <n v="201.77"/>
    <n v="86900"/>
    <n v="17.669999999999998"/>
    <x v="0"/>
  </r>
  <r>
    <n v="1627"/>
    <s v="Aaron Day"/>
    <x v="1"/>
    <n v="0.06"/>
    <n v="43.57"/>
    <n v="16.36"/>
    <x v="1"/>
    <x v="3"/>
    <x v="2"/>
    <x v="6"/>
    <s v="Small Box"/>
    <s v="Trav-L-File Heavy-Duty Shuttle II, Black"/>
    <n v="0.55000000000000004"/>
    <s v="United States"/>
    <s v="South"/>
    <x v="34"/>
    <s v="Greeneville"/>
    <n v="37743"/>
    <x v="146"/>
    <d v="2015-05-30T00:00:00"/>
    <x v="1553"/>
    <n v="17"/>
    <n v="710.16"/>
    <n v="90602"/>
    <n v="43.51"/>
    <x v="0"/>
  </r>
  <r>
    <n v="2765"/>
    <s v="Tracy Schultz"/>
    <x v="2"/>
    <n v="0.03"/>
    <n v="5.85"/>
    <n v="2.27"/>
    <x v="1"/>
    <x v="3"/>
    <x v="2"/>
    <x v="2"/>
    <s v="Wrap Bag"/>
    <s v="Dixon My First Ticonderoga Pencil, #2"/>
    <n v="0.56000000000000005"/>
    <s v="United States"/>
    <s v="East"/>
    <x v="33"/>
    <s v="Lindenwold"/>
    <n v="8021"/>
    <x v="146"/>
    <d v="2015-05-30T00:00:00"/>
    <x v="1554"/>
    <n v="7"/>
    <n v="41.4"/>
    <n v="90725"/>
    <n v="5.8199999999999994"/>
    <x v="3"/>
  </r>
  <r>
    <n v="15"/>
    <s v="Timothy Reese"/>
    <x v="4"/>
    <n v="0.01"/>
    <n v="35.94"/>
    <n v="6.66"/>
    <x v="1"/>
    <x v="0"/>
    <x v="2"/>
    <x v="15"/>
    <s v="Small Box"/>
    <s v="Tyvek ® Top-Opening Peel &amp; Seel ® Envelopes, Gray"/>
    <n v="0.4"/>
    <s v="United States"/>
    <s v="East"/>
    <x v="11"/>
    <s v="Smithtown"/>
    <n v="11787"/>
    <x v="146"/>
    <d v="2015-05-28T00:00:00"/>
    <x v="1555"/>
    <n v="10"/>
    <n v="379.53"/>
    <n v="86839"/>
    <n v="35.93"/>
    <x v="3"/>
  </r>
  <r>
    <n v="2709"/>
    <s v="Stanley Steele"/>
    <x v="4"/>
    <n v="7.0000000000000007E-2"/>
    <n v="60.97"/>
    <n v="4.5"/>
    <x v="1"/>
    <x v="1"/>
    <x v="2"/>
    <x v="8"/>
    <s v="Small Box"/>
    <s v="Tripp Lite Isotel 6 Outlet Surge Protector with Fax/Modem Protection"/>
    <n v="0.56000000000000005"/>
    <s v="United States"/>
    <s v="East"/>
    <x v="36"/>
    <s v="Ellicott City"/>
    <n v="21042"/>
    <x v="146"/>
    <d v="2015-05-30T00:00:00"/>
    <x v="1556"/>
    <n v="1"/>
    <n v="57.84"/>
    <n v="89240"/>
    <n v="60.9"/>
    <x v="3"/>
  </r>
  <r>
    <n v="2709"/>
    <s v="Stanley Steele"/>
    <x v="4"/>
    <n v="0"/>
    <n v="90.98"/>
    <n v="56.2"/>
    <x v="1"/>
    <x v="1"/>
    <x v="0"/>
    <x v="11"/>
    <s v="Medium Box"/>
    <s v="Eldon ClusterMat Chair Mat with Cordless Antistatic Protection"/>
    <n v="0.74"/>
    <s v="United States"/>
    <s v="East"/>
    <x v="36"/>
    <s v="Ellicott City"/>
    <n v="21042"/>
    <x v="146"/>
    <d v="2015-05-30T00:00:00"/>
    <x v="1557"/>
    <n v="15"/>
    <n v="1425.71"/>
    <n v="89240"/>
    <n v="90.98"/>
    <x v="3"/>
  </r>
  <r>
    <n v="3206"/>
    <s v="Dana Rankin"/>
    <x v="3"/>
    <n v="0.05"/>
    <n v="35.44"/>
    <n v="5.09"/>
    <x v="1"/>
    <x v="1"/>
    <x v="2"/>
    <x v="7"/>
    <s v="Small Box"/>
    <s v="Xerox 1932"/>
    <n v="0.38"/>
    <s v="United States"/>
    <s v="West"/>
    <x v="37"/>
    <s v="Twin Falls"/>
    <n v="83301"/>
    <x v="146"/>
    <d v="2015-05-29T00:00:00"/>
    <x v="1558"/>
    <n v="23"/>
    <n v="801.93"/>
    <n v="87935"/>
    <n v="35.39"/>
    <x v="2"/>
  </r>
  <r>
    <n v="663"/>
    <s v="Hilda Bennett"/>
    <x v="0"/>
    <n v="0.02"/>
    <n v="14.58"/>
    <n v="7.4"/>
    <x v="1"/>
    <x v="2"/>
    <x v="0"/>
    <x v="11"/>
    <s v="Small Box"/>
    <s v="DAX Clear Channel Poster Frame"/>
    <n v="0.48"/>
    <s v="United States"/>
    <s v="East"/>
    <x v="27"/>
    <s v="Steubenville"/>
    <n v="43952"/>
    <x v="147"/>
    <d v="2015-06-01T00:00:00"/>
    <x v="1559"/>
    <n v="17"/>
    <n v="261.33999999999997"/>
    <n v="90922"/>
    <n v="14.56"/>
    <x v="3"/>
  </r>
  <r>
    <n v="1026"/>
    <s v="Eugene Kerr"/>
    <x v="1"/>
    <n v="0.1"/>
    <n v="5.98"/>
    <n v="3.85"/>
    <x v="1"/>
    <x v="0"/>
    <x v="1"/>
    <x v="1"/>
    <s v="Small Pack"/>
    <s v="Imation 3.5&quot; IBM-Formatted Diskettes, 10/Pack"/>
    <n v="0.68"/>
    <s v="United States"/>
    <s v="East"/>
    <x v="11"/>
    <s v="Central Islip"/>
    <n v="11722"/>
    <x v="147"/>
    <d v="2015-05-30T00:00:00"/>
    <x v="1560"/>
    <n v="26"/>
    <n v="151.55000000000001"/>
    <n v="89008"/>
    <n v="5.8800000000000008"/>
    <x v="3"/>
  </r>
  <r>
    <n v="1026"/>
    <s v="Eugene Kerr"/>
    <x v="1"/>
    <n v="7.0000000000000007E-2"/>
    <n v="2.61"/>
    <n v="0.5"/>
    <x v="1"/>
    <x v="0"/>
    <x v="2"/>
    <x v="13"/>
    <s v="Small Box"/>
    <s v="Avery 494"/>
    <n v="0.39"/>
    <s v="United States"/>
    <s v="East"/>
    <x v="11"/>
    <s v="Central Islip"/>
    <n v="11722"/>
    <x v="147"/>
    <d v="2015-06-01T00:00:00"/>
    <x v="1561"/>
    <n v="22"/>
    <n v="57.03"/>
    <n v="89008"/>
    <n v="2.54"/>
    <x v="3"/>
  </r>
  <r>
    <n v="1713"/>
    <s v="Rosemary Stark"/>
    <x v="1"/>
    <n v="0.01"/>
    <n v="23.99"/>
    <n v="6.3"/>
    <x v="1"/>
    <x v="3"/>
    <x v="1"/>
    <x v="3"/>
    <s v="Medium Box"/>
    <s v="TI 36X Solar Scientific Calculator"/>
    <n v="0.38"/>
    <s v="United States"/>
    <s v="South"/>
    <x v="5"/>
    <s v="Newnan"/>
    <n v="30265"/>
    <x v="147"/>
    <d v="2015-05-31T00:00:00"/>
    <x v="1562"/>
    <n v="11"/>
    <n v="284.39"/>
    <n v="87748"/>
    <n v="23.979999999999997"/>
    <x v="0"/>
  </r>
  <r>
    <n v="2670"/>
    <s v="Yvonne Mann"/>
    <x v="1"/>
    <n v="0.05"/>
    <n v="165.2"/>
    <n v="19.989999999999998"/>
    <x v="1"/>
    <x v="2"/>
    <x v="2"/>
    <x v="6"/>
    <s v="Small Box"/>
    <s v="Economy Rollaway Files"/>
    <n v="0.59"/>
    <s v="United States"/>
    <s v="West"/>
    <x v="8"/>
    <s v="Los Angeles"/>
    <n v="90049"/>
    <x v="147"/>
    <d v="2015-05-29T00:00:00"/>
    <x v="1563"/>
    <n v="167"/>
    <n v="27587.55"/>
    <n v="37924"/>
    <n v="165.14999999999998"/>
    <x v="2"/>
  </r>
  <r>
    <n v="2670"/>
    <s v="Yvonne Mann"/>
    <x v="1"/>
    <n v="0.09"/>
    <n v="17.989999999999998"/>
    <n v="8.65"/>
    <x v="1"/>
    <x v="2"/>
    <x v="2"/>
    <x v="2"/>
    <s v="Small Box"/>
    <s v="Model L Table or Wall-Mount Pencil Sharpener"/>
    <n v="0.56999999999999995"/>
    <s v="United States"/>
    <s v="West"/>
    <x v="8"/>
    <s v="Los Angeles"/>
    <n v="90049"/>
    <x v="147"/>
    <d v="2015-05-29T00:00:00"/>
    <x v="1564"/>
    <n v="71"/>
    <n v="1191.58"/>
    <n v="37924"/>
    <n v="17.899999999999999"/>
    <x v="2"/>
  </r>
  <r>
    <n v="2671"/>
    <s v="Lloyd Fuller"/>
    <x v="1"/>
    <n v="0.05"/>
    <n v="165.2"/>
    <n v="19.989999999999998"/>
    <x v="1"/>
    <x v="2"/>
    <x v="2"/>
    <x v="6"/>
    <s v="Small Box"/>
    <s v="Economy Rollaway Files"/>
    <n v="0.59"/>
    <s v="United States"/>
    <s v="South"/>
    <x v="34"/>
    <s v="Brentwood"/>
    <n v="37027"/>
    <x v="147"/>
    <d v="2015-05-29T00:00:00"/>
    <x v="1565"/>
    <n v="42"/>
    <n v="6938.19"/>
    <n v="90551"/>
    <n v="165.14999999999998"/>
    <x v="0"/>
  </r>
  <r>
    <n v="759"/>
    <s v="Bernice F Day"/>
    <x v="2"/>
    <n v="0"/>
    <n v="20.99"/>
    <n v="3.3"/>
    <x v="1"/>
    <x v="0"/>
    <x v="1"/>
    <x v="12"/>
    <s v="Small Pack"/>
    <s v="Accessory39"/>
    <n v="0.81"/>
    <s v="United States"/>
    <s v="Central"/>
    <x v="10"/>
    <s v="Quincy"/>
    <n v="62301"/>
    <x v="147"/>
    <d v="2015-06-05T00:00:00"/>
    <x v="1566"/>
    <n v="5"/>
    <n v="92.96"/>
    <n v="86639"/>
    <n v="20.99"/>
    <x v="1"/>
  </r>
  <r>
    <n v="649"/>
    <s v="Roger Meyer"/>
    <x v="4"/>
    <n v="0.02"/>
    <n v="3.78"/>
    <n v="0.71"/>
    <x v="1"/>
    <x v="2"/>
    <x v="2"/>
    <x v="14"/>
    <s v="Wrap Bag"/>
    <s v="Staples Bulldog Clip"/>
    <n v="0.39"/>
    <s v="United States"/>
    <s v="Central"/>
    <x v="10"/>
    <s v="Buffalo Grove"/>
    <n v="60089"/>
    <x v="147"/>
    <d v="2015-05-30T00:00:00"/>
    <x v="1567"/>
    <n v="40"/>
    <n v="154.71"/>
    <n v="91366"/>
    <n v="3.76"/>
    <x v="1"/>
  </r>
  <r>
    <n v="2393"/>
    <s v="Debbie Dillon"/>
    <x v="4"/>
    <n v="0.02"/>
    <n v="6.48"/>
    <n v="7.91"/>
    <x v="1"/>
    <x v="3"/>
    <x v="2"/>
    <x v="7"/>
    <s v="Small Box"/>
    <s v="Xerox 216"/>
    <n v="0.37"/>
    <s v="United States"/>
    <s v="South"/>
    <x v="5"/>
    <s v="Roswell"/>
    <n v="30076"/>
    <x v="147"/>
    <d v="2015-05-31T00:00:00"/>
    <x v="1568"/>
    <n v="2"/>
    <n v="16.5"/>
    <n v="86950"/>
    <n v="6.4600000000000009"/>
    <x v="0"/>
  </r>
  <r>
    <n v="1060"/>
    <s v="Gene Gilliam"/>
    <x v="2"/>
    <n v="7.0000000000000007E-2"/>
    <n v="6.3"/>
    <n v="0.5"/>
    <x v="1"/>
    <x v="0"/>
    <x v="2"/>
    <x v="13"/>
    <s v="Small Box"/>
    <s v="Avery 51"/>
    <n v="0.39"/>
    <s v="United States"/>
    <s v="South"/>
    <x v="5"/>
    <s v="Atlanta"/>
    <n v="30318"/>
    <x v="148"/>
    <d v="2015-05-30T00:00:00"/>
    <x v="1569"/>
    <n v="20"/>
    <n v="121.87"/>
    <n v="57061"/>
    <n v="6.2299999999999995"/>
    <x v="0"/>
  </r>
  <r>
    <n v="1062"/>
    <s v="Willie Robinson"/>
    <x v="2"/>
    <n v="0.04"/>
    <n v="22.38"/>
    <n v="15.1"/>
    <x v="1"/>
    <x v="0"/>
    <x v="2"/>
    <x v="5"/>
    <s v="Small Box"/>
    <s v="Avery Flip-Chart Easel Binder, Black"/>
    <n v="0.38"/>
    <s v="United States"/>
    <s v="East"/>
    <x v="11"/>
    <s v="Coram"/>
    <n v="11727"/>
    <x v="148"/>
    <d v="2015-06-07T00:00:00"/>
    <x v="1570"/>
    <n v="18"/>
    <n v="403.53"/>
    <n v="91355"/>
    <n v="22.34"/>
    <x v="3"/>
  </r>
  <r>
    <n v="1062"/>
    <s v="Willie Robinson"/>
    <x v="2"/>
    <n v="0.06"/>
    <n v="17.78"/>
    <n v="5.03"/>
    <x v="1"/>
    <x v="0"/>
    <x v="0"/>
    <x v="11"/>
    <s v="Small Box"/>
    <s v="Seth Thomas 13 1/2&quot; Wall Clock"/>
    <n v="0.54"/>
    <s v="United States"/>
    <s v="East"/>
    <x v="11"/>
    <s v="Coram"/>
    <n v="11727"/>
    <x v="148"/>
    <d v="2015-06-02T00:00:00"/>
    <x v="1571"/>
    <n v="3"/>
    <n v="55.17"/>
    <n v="91355"/>
    <n v="17.720000000000002"/>
    <x v="3"/>
  </r>
  <r>
    <n v="1934"/>
    <s v="Scott Moore"/>
    <x v="2"/>
    <n v="0.04"/>
    <n v="180.98"/>
    <n v="30"/>
    <x v="0"/>
    <x v="2"/>
    <x v="0"/>
    <x v="9"/>
    <s v="Jumbo Drum"/>
    <s v="Office Star - Ergonomic Mid Back Chair with 2-Way Adjustable Arms"/>
    <n v="0.69"/>
    <s v="United States"/>
    <s v="Central"/>
    <x v="18"/>
    <s v="Georgetown"/>
    <n v="78626"/>
    <x v="148"/>
    <d v="2015-05-30T00:00:00"/>
    <x v="1572"/>
    <n v="3"/>
    <n v="561.65"/>
    <n v="86688"/>
    <n v="180.94"/>
    <x v="1"/>
  </r>
  <r>
    <n v="1935"/>
    <s v="Diana Coble Hubbard"/>
    <x v="2"/>
    <n v="0.06"/>
    <n v="3.25"/>
    <n v="49"/>
    <x v="1"/>
    <x v="2"/>
    <x v="2"/>
    <x v="8"/>
    <s v="Large Box"/>
    <s v="Bravo II™ Megaboss® 12-Amp Hard Body Upright, Replacement Belts, 2 Belts per Pack"/>
    <n v="0.56000000000000005"/>
    <s v="United States"/>
    <s v="Central"/>
    <x v="18"/>
    <s v="Grand Prairie"/>
    <n v="75051"/>
    <x v="148"/>
    <d v="2015-06-05T00:00:00"/>
    <x v="1573"/>
    <n v="2"/>
    <n v="55.6"/>
    <n v="86688"/>
    <n v="3.19"/>
    <x v="1"/>
  </r>
  <r>
    <n v="1935"/>
    <s v="Diana Coble Hubbard"/>
    <x v="2"/>
    <n v="0.01"/>
    <n v="110.98"/>
    <n v="13.99"/>
    <x v="1"/>
    <x v="2"/>
    <x v="0"/>
    <x v="11"/>
    <s v="Medium Box"/>
    <s v="Rubbermaid ClusterMat Chairmats, Mat Size- 66&quot; x 60&quot;, Lip 20&quot; x 11&quot; -90 Degree Angle"/>
    <n v="0.69"/>
    <s v="United States"/>
    <s v="Central"/>
    <x v="18"/>
    <s v="Grand Prairie"/>
    <n v="75051"/>
    <x v="148"/>
    <d v="2015-06-04T00:00:00"/>
    <x v="1574"/>
    <n v="19"/>
    <n v="2099.61"/>
    <n v="86688"/>
    <n v="110.97"/>
    <x v="1"/>
  </r>
  <r>
    <n v="1935"/>
    <s v="Diana Coble Hubbard"/>
    <x v="2"/>
    <n v="0.05"/>
    <n v="3.95"/>
    <n v="2"/>
    <x v="2"/>
    <x v="2"/>
    <x v="2"/>
    <x v="14"/>
    <s v="Wrap Bag"/>
    <s v="Advantus Map Pennant Flags and Round Head Tacks"/>
    <n v="0.53"/>
    <s v="United States"/>
    <s v="Central"/>
    <x v="18"/>
    <s v="Grand Prairie"/>
    <n v="75051"/>
    <x v="148"/>
    <d v="2015-06-07T00:00:00"/>
    <x v="1575"/>
    <n v="23"/>
    <n v="96.6"/>
    <n v="86688"/>
    <n v="3.9000000000000004"/>
    <x v="1"/>
  </r>
  <r>
    <n v="2980"/>
    <s v="Joanna Kenney"/>
    <x v="2"/>
    <n v="0.04"/>
    <n v="2.88"/>
    <n v="1.01"/>
    <x v="1"/>
    <x v="3"/>
    <x v="2"/>
    <x v="2"/>
    <s v="Wrap Bag"/>
    <s v="Sanford Colorific Colored Pencils, 12/Box"/>
    <n v="0.55000000000000004"/>
    <s v="United States"/>
    <s v="East"/>
    <x v="27"/>
    <s v="Sandusky"/>
    <n v="44870"/>
    <x v="148"/>
    <d v="2015-06-04T00:00:00"/>
    <x v="1576"/>
    <n v="39"/>
    <n v="111.92"/>
    <n v="86548"/>
    <n v="2.84"/>
    <x v="3"/>
  </r>
  <r>
    <n v="3124"/>
    <s v="Neil Barbee"/>
    <x v="3"/>
    <n v="0.05"/>
    <n v="120.98"/>
    <n v="9.07"/>
    <x v="1"/>
    <x v="2"/>
    <x v="2"/>
    <x v="5"/>
    <s v="Small Box"/>
    <s v="GBC VeloBinder Electric Binding Machine"/>
    <n v="0.35"/>
    <s v="United States"/>
    <s v="Central"/>
    <x v="10"/>
    <s v="Moline"/>
    <n v="61265"/>
    <x v="148"/>
    <d v="2015-05-31T00:00:00"/>
    <x v="1577"/>
    <n v="11"/>
    <n v="1276.8800000000001"/>
    <n v="87286"/>
    <n v="120.93"/>
    <x v="1"/>
  </r>
  <r>
    <n v="1802"/>
    <s v="Jack Morse"/>
    <x v="0"/>
    <n v="0.04"/>
    <n v="3.68"/>
    <n v="1.32"/>
    <x v="1"/>
    <x v="3"/>
    <x v="2"/>
    <x v="16"/>
    <s v="Wrap Bag"/>
    <s v="*Staples* vLetter Openers, 2/Pack"/>
    <n v="0.83"/>
    <s v="United States"/>
    <s v="South"/>
    <x v="12"/>
    <s v="Dunedin"/>
    <n v="34698"/>
    <x v="149"/>
    <d v="2015-06-02T00:00:00"/>
    <x v="1578"/>
    <n v="11"/>
    <n v="41.29"/>
    <n v="91543"/>
    <n v="3.64"/>
    <x v="0"/>
  </r>
  <r>
    <n v="2817"/>
    <s v="Paul W French"/>
    <x v="1"/>
    <n v="0.05"/>
    <n v="4.71"/>
    <n v="0.7"/>
    <x v="2"/>
    <x v="3"/>
    <x v="2"/>
    <x v="14"/>
    <s v="Wrap Bag"/>
    <s v="Plymouth Boxed Rubber Bands by Plymouth"/>
    <n v="0.8"/>
    <s v="United States"/>
    <s v="East"/>
    <x v="27"/>
    <s v="Newark"/>
    <n v="43055"/>
    <x v="149"/>
    <d v="2015-06-02T00:00:00"/>
    <x v="1579"/>
    <n v="2"/>
    <n v="12.16"/>
    <n v="89743"/>
    <n v="4.66"/>
    <x v="3"/>
  </r>
  <r>
    <n v="2817"/>
    <s v="Paul W French"/>
    <x v="1"/>
    <n v="0.04"/>
    <n v="55.99"/>
    <n v="1.25"/>
    <x v="2"/>
    <x v="3"/>
    <x v="1"/>
    <x v="12"/>
    <s v="Small Pack"/>
    <s v="Accessory32"/>
    <n v="0.35"/>
    <s v="United States"/>
    <s v="East"/>
    <x v="27"/>
    <s v="Newark"/>
    <n v="43055"/>
    <x v="149"/>
    <d v="2015-06-02T00:00:00"/>
    <x v="1580"/>
    <n v="3"/>
    <n v="147.56"/>
    <n v="89743"/>
    <n v="55.95"/>
    <x v="3"/>
  </r>
  <r>
    <n v="3069"/>
    <s v="Tiffany Merrill"/>
    <x v="1"/>
    <n v="0.03"/>
    <n v="120.98"/>
    <n v="30"/>
    <x v="0"/>
    <x v="1"/>
    <x v="0"/>
    <x v="9"/>
    <s v="Jumbo Drum"/>
    <s v="Hon Every-Day® Chair Series Swivel Task Chairs"/>
    <n v="0.64"/>
    <s v="United States"/>
    <s v="Central"/>
    <x v="7"/>
    <s v="Oakdale"/>
    <n v="55128"/>
    <x v="149"/>
    <d v="2015-06-03T00:00:00"/>
    <x v="1581"/>
    <n v="15"/>
    <n v="1894.45"/>
    <n v="88191"/>
    <n v="120.95"/>
    <x v="1"/>
  </r>
  <r>
    <n v="3069"/>
    <s v="Tiffany Merrill"/>
    <x v="1"/>
    <n v="0.01"/>
    <n v="15.68"/>
    <n v="3.73"/>
    <x v="1"/>
    <x v="1"/>
    <x v="0"/>
    <x v="11"/>
    <s v="Small Pack"/>
    <s v="Artistic Insta-Plaque"/>
    <n v="0.46"/>
    <s v="United States"/>
    <s v="Central"/>
    <x v="7"/>
    <s v="Oakdale"/>
    <n v="55128"/>
    <x v="149"/>
    <d v="2015-06-03T00:00:00"/>
    <x v="1582"/>
    <n v="12"/>
    <n v="200.72"/>
    <n v="88191"/>
    <n v="15.67"/>
    <x v="1"/>
  </r>
  <r>
    <n v="3141"/>
    <s v="Jerome McIntosh"/>
    <x v="2"/>
    <n v="0.09"/>
    <n v="6.84"/>
    <n v="8.3699999999999992"/>
    <x v="1"/>
    <x v="1"/>
    <x v="2"/>
    <x v="16"/>
    <s v="Small Pack"/>
    <s v="Acme Design Line 8&quot; Stainless Steel Bent Scissors w/Champagne Handles, 3-1/8&quot; Cut"/>
    <n v="0.57999999999999996"/>
    <s v="United States"/>
    <s v="Central"/>
    <x v="18"/>
    <s v="Pasadena"/>
    <n v="77506"/>
    <x v="149"/>
    <d v="2015-06-08T00:00:00"/>
    <x v="1583"/>
    <n v="13"/>
    <n v="87.1"/>
    <n v="86369"/>
    <n v="6.75"/>
    <x v="1"/>
  </r>
  <r>
    <n v="3141"/>
    <s v="Jerome McIntosh"/>
    <x v="2"/>
    <n v="7.0000000000000007E-2"/>
    <n v="48.91"/>
    <n v="35"/>
    <x v="2"/>
    <x v="1"/>
    <x v="2"/>
    <x v="6"/>
    <s v="Large Box"/>
    <s v="Tennsco Industrial Shelving"/>
    <n v="0.83"/>
    <s v="United States"/>
    <s v="Central"/>
    <x v="18"/>
    <s v="Pasadena"/>
    <n v="77506"/>
    <x v="149"/>
    <d v="2015-06-03T00:00:00"/>
    <x v="1584"/>
    <n v="15"/>
    <n v="736.86"/>
    <n v="86369"/>
    <n v="48.839999999999996"/>
    <x v="1"/>
  </r>
  <r>
    <n v="2737"/>
    <s v="Rachel Bates"/>
    <x v="4"/>
    <n v="0.03"/>
    <n v="15.31"/>
    <n v="8.7799999999999994"/>
    <x v="1"/>
    <x v="0"/>
    <x v="2"/>
    <x v="6"/>
    <s v="Small Box"/>
    <s v="Eldon Jumbo ProFile™ Portable File Boxes Graphite/Black"/>
    <n v="0.56999999999999995"/>
    <s v="United States"/>
    <s v="East"/>
    <x v="42"/>
    <s v="Rutland"/>
    <n v="5701"/>
    <x v="149"/>
    <d v="2015-06-02T00:00:00"/>
    <x v="1585"/>
    <n v="12"/>
    <n v="194.08"/>
    <n v="89019"/>
    <n v="15.280000000000001"/>
    <x v="3"/>
  </r>
  <r>
    <n v="2828"/>
    <s v="Monica Howard"/>
    <x v="4"/>
    <n v="7.0000000000000007E-2"/>
    <n v="39.479999999999997"/>
    <n v="1.99"/>
    <x v="1"/>
    <x v="3"/>
    <x v="1"/>
    <x v="1"/>
    <s v="Small Pack"/>
    <s v="80 Minute CD-R Spindle, 100/Pack - Staples"/>
    <n v="0.54"/>
    <s v="United States"/>
    <s v="West"/>
    <x v="8"/>
    <s v="El Centro"/>
    <n v="92243"/>
    <x v="149"/>
    <d v="2015-06-02T00:00:00"/>
    <x v="1586"/>
    <n v="12"/>
    <n v="467.03"/>
    <n v="87721"/>
    <n v="39.409999999999997"/>
    <x v="2"/>
  </r>
  <r>
    <n v="797"/>
    <s v="Eileen Riddle"/>
    <x v="3"/>
    <n v="0.04"/>
    <n v="9.11"/>
    <n v="2.25"/>
    <x v="1"/>
    <x v="3"/>
    <x v="2"/>
    <x v="2"/>
    <s v="Wrap Bag"/>
    <s v="Dixon Ticonderoga Core-Lock Colored Pencils"/>
    <n v="0.52"/>
    <s v="United States"/>
    <s v="West"/>
    <x v="15"/>
    <s v="Roy"/>
    <n v="84067"/>
    <x v="149"/>
    <d v="2015-06-04T00:00:00"/>
    <x v="1587"/>
    <n v="2"/>
    <n v="18.59"/>
    <n v="86868"/>
    <n v="9.07"/>
    <x v="2"/>
  </r>
  <r>
    <n v="797"/>
    <s v="Eileen Riddle"/>
    <x v="3"/>
    <n v="7.0000000000000007E-2"/>
    <n v="64.650000000000006"/>
    <n v="35"/>
    <x v="1"/>
    <x v="3"/>
    <x v="2"/>
    <x v="6"/>
    <s v="Large Box"/>
    <s v="Space Solutions Commercial Steel Shelving"/>
    <n v="0.8"/>
    <s v="United States"/>
    <s v="West"/>
    <x v="15"/>
    <s v="Roy"/>
    <n v="84067"/>
    <x v="149"/>
    <d v="2015-06-03T00:00:00"/>
    <x v="1588"/>
    <n v="13"/>
    <n v="834.08"/>
    <n v="86868"/>
    <n v="64.580000000000013"/>
    <x v="2"/>
  </r>
  <r>
    <n v="1556"/>
    <s v="Carol Wood"/>
    <x v="3"/>
    <n v="0.06"/>
    <n v="2.89"/>
    <n v="0.99"/>
    <x v="1"/>
    <x v="1"/>
    <x v="2"/>
    <x v="13"/>
    <s v="Small Box"/>
    <s v="Avery 482"/>
    <n v="0.38"/>
    <s v="United States"/>
    <s v="South"/>
    <x v="21"/>
    <s v="Alexandria"/>
    <n v="22304"/>
    <x v="149"/>
    <d v="2015-06-03T00:00:00"/>
    <x v="1589"/>
    <n v="6"/>
    <n v="16.670000000000002"/>
    <n v="87425"/>
    <n v="2.83"/>
    <x v="0"/>
  </r>
  <r>
    <n v="1556"/>
    <s v="Carol Wood"/>
    <x v="3"/>
    <n v="0.08"/>
    <n v="22.84"/>
    <n v="11.54"/>
    <x v="1"/>
    <x v="1"/>
    <x v="2"/>
    <x v="7"/>
    <s v="Small Box"/>
    <s v="Xerox 1964"/>
    <n v="0.39"/>
    <s v="United States"/>
    <s v="South"/>
    <x v="21"/>
    <s v="Alexandria"/>
    <n v="22304"/>
    <x v="149"/>
    <d v="2015-06-03T00:00:00"/>
    <x v="1590"/>
    <n v="9"/>
    <n v="195.16"/>
    <n v="87425"/>
    <n v="22.76"/>
    <x v="0"/>
  </r>
  <r>
    <n v="1690"/>
    <s v="Neil Bailey"/>
    <x v="3"/>
    <n v="0.09"/>
    <n v="95.43"/>
    <n v="19.989999999999998"/>
    <x v="1"/>
    <x v="3"/>
    <x v="2"/>
    <x v="6"/>
    <s v="Small Box"/>
    <s v="Fellowes Stor/Drawer® Steel Plus™ Storage Drawers"/>
    <n v="0.79"/>
    <s v="United States"/>
    <s v="East"/>
    <x v="28"/>
    <s v="Harrisburg"/>
    <n v="17112"/>
    <x v="149"/>
    <d v="2015-06-02T00:00:00"/>
    <x v="1591"/>
    <n v="22"/>
    <n v="2053.6"/>
    <n v="91078"/>
    <n v="95.34"/>
    <x v="3"/>
  </r>
  <r>
    <n v="2443"/>
    <s v="Danny Richmond"/>
    <x v="3"/>
    <n v="0.06"/>
    <n v="2.2799999999999998"/>
    <n v="5.2"/>
    <x v="1"/>
    <x v="3"/>
    <x v="2"/>
    <x v="2"/>
    <s v="Wrap Bag"/>
    <s v="Binney &amp; Smith inkTank™ Erasable Pocket Highlighter, Chisel Tip, Yellow"/>
    <n v="0.41"/>
    <s v="United States"/>
    <s v="South"/>
    <x v="12"/>
    <s v="Miami"/>
    <n v="33142"/>
    <x v="149"/>
    <d v="2015-06-03T00:00:00"/>
    <x v="1592"/>
    <n v="13"/>
    <n v="30.47"/>
    <n v="89301"/>
    <n v="2.2199999999999998"/>
    <x v="0"/>
  </r>
  <r>
    <n v="142"/>
    <s v="Brooke Weeks Taylor"/>
    <x v="0"/>
    <n v="0.03"/>
    <n v="22.84"/>
    <n v="11.54"/>
    <x v="1"/>
    <x v="0"/>
    <x v="2"/>
    <x v="7"/>
    <s v="Small Box"/>
    <s v="Xerox 1964"/>
    <n v="0.39"/>
    <s v="United States"/>
    <s v="East"/>
    <x v="22"/>
    <s v="Ansonia"/>
    <n v="6401"/>
    <x v="150"/>
    <d v="2015-06-03T00:00:00"/>
    <x v="1593"/>
    <n v="13"/>
    <n v="312.58999999999997"/>
    <n v="91087"/>
    <n v="22.81"/>
    <x v="3"/>
  </r>
  <r>
    <n v="144"/>
    <s v="Marguerite Moss"/>
    <x v="0"/>
    <n v="0.05"/>
    <n v="10.98"/>
    <n v="3.37"/>
    <x v="1"/>
    <x v="0"/>
    <x v="2"/>
    <x v="16"/>
    <s v="Small Pack"/>
    <s v="Fiskars® Softgrip Scissors"/>
    <n v="0.56999999999999995"/>
    <s v="United States"/>
    <s v="East"/>
    <x v="35"/>
    <s v="Yarmouth"/>
    <n v="2664"/>
    <x v="150"/>
    <d v="2015-06-03T00:00:00"/>
    <x v="1594"/>
    <n v="6"/>
    <n v="64.400000000000006"/>
    <n v="91087"/>
    <n v="10.93"/>
    <x v="3"/>
  </r>
  <r>
    <n v="1461"/>
    <s v="Norman Adams"/>
    <x v="1"/>
    <n v="0.05"/>
    <n v="12.95"/>
    <n v="4.9800000000000004"/>
    <x v="1"/>
    <x v="1"/>
    <x v="2"/>
    <x v="5"/>
    <s v="Small Box"/>
    <s v="GBC Binding covers"/>
    <n v="0.4"/>
    <s v="United States"/>
    <s v="Central"/>
    <x v="2"/>
    <s v="Lafayette"/>
    <n v="47905"/>
    <x v="150"/>
    <d v="2015-06-04T00:00:00"/>
    <x v="1595"/>
    <n v="19"/>
    <n v="252.36"/>
    <n v="86397"/>
    <n v="12.899999999999999"/>
    <x v="1"/>
  </r>
  <r>
    <n v="1997"/>
    <s v="Harriet Bowman"/>
    <x v="2"/>
    <n v="0"/>
    <n v="24.92"/>
    <n v="12.98"/>
    <x v="1"/>
    <x v="1"/>
    <x v="2"/>
    <x v="5"/>
    <s v="Small Box"/>
    <s v="GBC Standard Therm-A-Bind Covers"/>
    <n v="0.39"/>
    <s v="United States"/>
    <s v="South"/>
    <x v="23"/>
    <s v="Hilton Head Island"/>
    <n v="29915"/>
    <x v="150"/>
    <d v="2015-06-02T00:00:00"/>
    <x v="1596"/>
    <n v="1"/>
    <n v="32.659999999999997"/>
    <n v="90335"/>
    <n v="24.92"/>
    <x v="0"/>
  </r>
  <r>
    <n v="2334"/>
    <s v="Stephanie Hawkins"/>
    <x v="2"/>
    <n v="0.06"/>
    <n v="3.74"/>
    <n v="0.94"/>
    <x v="1"/>
    <x v="2"/>
    <x v="2"/>
    <x v="14"/>
    <s v="Wrap Bag"/>
    <s v="Rubber Band Ball"/>
    <n v="0.83"/>
    <s v="United States"/>
    <s v="Central"/>
    <x v="30"/>
    <s v="Greenfield"/>
    <n v="53220"/>
    <x v="150"/>
    <d v="2015-06-09T00:00:00"/>
    <x v="1597"/>
    <n v="12"/>
    <n v="44.75"/>
    <n v="89610"/>
    <n v="3.68"/>
    <x v="1"/>
  </r>
  <r>
    <n v="210"/>
    <s v="Floyd Dale"/>
    <x v="4"/>
    <n v="0.09"/>
    <n v="5.4"/>
    <n v="7.78"/>
    <x v="2"/>
    <x v="2"/>
    <x v="2"/>
    <x v="5"/>
    <s v="Small Box"/>
    <s v="3M Organizer Strips"/>
    <n v="0.37"/>
    <s v="United States"/>
    <s v="East"/>
    <x v="11"/>
    <s v="Troy"/>
    <n v="12180"/>
    <x v="150"/>
    <d v="2015-06-02T00:00:00"/>
    <x v="1598"/>
    <n v="4"/>
    <n v="27.3"/>
    <n v="85966"/>
    <n v="5.3100000000000005"/>
    <x v="3"/>
  </r>
  <r>
    <n v="210"/>
    <s v="Floyd Dale"/>
    <x v="4"/>
    <n v="0.02"/>
    <n v="20.28"/>
    <n v="6.68"/>
    <x v="1"/>
    <x v="2"/>
    <x v="0"/>
    <x v="11"/>
    <s v="Small Box"/>
    <s v="Seth Thomas 8 1/2&quot; Cubicle Clock"/>
    <n v="0.53"/>
    <s v="United States"/>
    <s v="East"/>
    <x v="11"/>
    <s v="Troy"/>
    <n v="12180"/>
    <x v="150"/>
    <d v="2015-06-02T00:00:00"/>
    <x v="1599"/>
    <n v="3"/>
    <n v="64.75"/>
    <n v="85966"/>
    <n v="20.260000000000002"/>
    <x v="3"/>
  </r>
  <r>
    <n v="210"/>
    <s v="Floyd Dale"/>
    <x v="4"/>
    <n v="0"/>
    <n v="11.55"/>
    <n v="2.36"/>
    <x v="1"/>
    <x v="2"/>
    <x v="2"/>
    <x v="2"/>
    <s v="Wrap Bag"/>
    <s v="Newell 309"/>
    <n v="0.55000000000000004"/>
    <s v="United States"/>
    <s v="East"/>
    <x v="11"/>
    <s v="Troy"/>
    <n v="12180"/>
    <x v="150"/>
    <d v="2015-06-03T00:00:00"/>
    <x v="1600"/>
    <n v="5"/>
    <n v="62.98"/>
    <n v="85966"/>
    <n v="11.55"/>
    <x v="3"/>
  </r>
  <r>
    <n v="211"/>
    <s v="Anna Wood"/>
    <x v="4"/>
    <n v="0.05"/>
    <n v="2.08"/>
    <n v="2.56"/>
    <x v="1"/>
    <x v="2"/>
    <x v="2"/>
    <x v="16"/>
    <s v="Small Pack"/>
    <s v="Kleencut® Forged Office Shears by Acme United Corporation"/>
    <n v="0.55000000000000004"/>
    <s v="United States"/>
    <s v="East"/>
    <x v="11"/>
    <s v="Utica"/>
    <n v="13501"/>
    <x v="150"/>
    <d v="2015-06-03T00:00:00"/>
    <x v="1601"/>
    <n v="20"/>
    <n v="42.29"/>
    <n v="85966"/>
    <n v="2.0300000000000002"/>
    <x v="3"/>
  </r>
  <r>
    <n v="3374"/>
    <s v="Jamie Ward"/>
    <x v="4"/>
    <n v="0.01"/>
    <n v="179.29"/>
    <n v="29.21"/>
    <x v="0"/>
    <x v="3"/>
    <x v="0"/>
    <x v="0"/>
    <s v="Jumbo Box"/>
    <s v="Bevis Round Conference Table Top, X-Base"/>
    <n v="0.76"/>
    <s v="United States"/>
    <s v="East"/>
    <x v="36"/>
    <s v="Odenton"/>
    <n v="21113"/>
    <x v="150"/>
    <d v="2015-06-04T00:00:00"/>
    <x v="1602"/>
    <n v="8"/>
    <n v="1487.9"/>
    <n v="87473"/>
    <n v="179.28"/>
    <x v="3"/>
  </r>
  <r>
    <n v="1170"/>
    <s v="Jessie Houston"/>
    <x v="3"/>
    <n v="0.09"/>
    <n v="9.7799999999999994"/>
    <n v="1.39"/>
    <x v="1"/>
    <x v="1"/>
    <x v="2"/>
    <x v="15"/>
    <s v="Small Box"/>
    <s v="Staples #10 Laser &amp; Inkjet Envelopes, 4 1/8&quot; x 9 1/2&quot;, 100/Box"/>
    <n v="0.39"/>
    <s v="United States"/>
    <s v="East"/>
    <x v="48"/>
    <s v="Newark"/>
    <n v="19711"/>
    <x v="150"/>
    <d v="2015-06-03T00:00:00"/>
    <x v="1603"/>
    <n v="19"/>
    <n v="181.46"/>
    <n v="87520"/>
    <n v="9.69"/>
    <x v="3"/>
  </r>
  <r>
    <n v="1170"/>
    <s v="Jessie Houston"/>
    <x v="3"/>
    <n v="0"/>
    <n v="200.99"/>
    <n v="8.08"/>
    <x v="1"/>
    <x v="1"/>
    <x v="1"/>
    <x v="12"/>
    <s v="Small Box"/>
    <s v="5125"/>
    <n v="0.59"/>
    <s v="United States"/>
    <s v="East"/>
    <x v="48"/>
    <s v="Newark"/>
    <n v="19711"/>
    <x v="150"/>
    <d v="2015-06-04T00:00:00"/>
    <x v="1604"/>
    <n v="6"/>
    <n v="1076.3"/>
    <n v="87520"/>
    <n v="200.99"/>
    <x v="3"/>
  </r>
  <r>
    <n v="2487"/>
    <s v="Michelle Bryant Phillips"/>
    <x v="3"/>
    <n v="0.02"/>
    <n v="136.97999999999999"/>
    <n v="24.49"/>
    <x v="2"/>
    <x v="0"/>
    <x v="0"/>
    <x v="11"/>
    <s v="Large Box"/>
    <s v="3M Polarizing Task Lamp with Clamp Arm, Light Gray"/>
    <n v="0.59"/>
    <s v="United States"/>
    <s v="South"/>
    <x v="5"/>
    <s v="Tucker"/>
    <n v="30084"/>
    <x v="150"/>
    <d v="2015-06-03T00:00:00"/>
    <x v="1605"/>
    <n v="8"/>
    <n v="1140.95"/>
    <n v="91417"/>
    <n v="136.95999999999998"/>
    <x v="0"/>
  </r>
  <r>
    <n v="1389"/>
    <s v="Jean Khan"/>
    <x v="1"/>
    <n v="0.09"/>
    <n v="2.61"/>
    <n v="0.5"/>
    <x v="1"/>
    <x v="1"/>
    <x v="2"/>
    <x v="13"/>
    <s v="Small Box"/>
    <s v="Avery 494"/>
    <n v="0.39"/>
    <s v="United States"/>
    <s v="West"/>
    <x v="8"/>
    <s v="Menlo Park"/>
    <n v="94025"/>
    <x v="151"/>
    <d v="2015-06-05T00:00:00"/>
    <x v="1606"/>
    <n v="17"/>
    <n v="42.58"/>
    <n v="88729"/>
    <n v="2.52"/>
    <x v="2"/>
  </r>
  <r>
    <n v="87"/>
    <s v="Norman Shields"/>
    <x v="2"/>
    <n v="0.05"/>
    <n v="161.55000000000001"/>
    <n v="19.989999999999998"/>
    <x v="1"/>
    <x v="3"/>
    <x v="2"/>
    <x v="6"/>
    <s v="Small Box"/>
    <s v="Fellowes Super Stor/Drawer® Files"/>
    <n v="0.66"/>
    <s v="United States"/>
    <s v="West"/>
    <x v="8"/>
    <s v="Vacaville"/>
    <n v="95687"/>
    <x v="151"/>
    <d v="2015-06-08T00:00:00"/>
    <x v="1607"/>
    <n v="19"/>
    <n v="3127.69"/>
    <n v="90596"/>
    <n v="161.5"/>
    <x v="2"/>
  </r>
  <r>
    <n v="2268"/>
    <s v="Carlos Adkins"/>
    <x v="2"/>
    <n v="0.08"/>
    <n v="259.70999999999998"/>
    <n v="66.67"/>
    <x v="0"/>
    <x v="0"/>
    <x v="0"/>
    <x v="0"/>
    <s v="Jumbo Box"/>
    <s v="Bevis Round Bullnose 29&quot; High Table Top"/>
    <n v="0.61"/>
    <s v="United States"/>
    <s v="South"/>
    <x v="12"/>
    <s v="Land O Lakes"/>
    <n v="34639"/>
    <x v="151"/>
    <d v="2015-06-07T00:00:00"/>
    <x v="1608"/>
    <n v="17"/>
    <n v="4086.5"/>
    <n v="89571"/>
    <n v="259.63"/>
    <x v="0"/>
  </r>
  <r>
    <n v="1357"/>
    <s v="Marguerite Yu"/>
    <x v="4"/>
    <n v="0.03"/>
    <n v="125.99"/>
    <n v="7.69"/>
    <x v="1"/>
    <x v="2"/>
    <x v="1"/>
    <x v="12"/>
    <s v="Small Box"/>
    <s v="Timeport L7089"/>
    <n v="0.57999999999999996"/>
    <s v="United States"/>
    <s v="Central"/>
    <x v="18"/>
    <s v="Weslaco"/>
    <n v="78596"/>
    <x v="151"/>
    <d v="2015-06-05T00:00:00"/>
    <x v="1609"/>
    <n v="9"/>
    <n v="981.65"/>
    <n v="88184"/>
    <n v="125.96"/>
    <x v="1"/>
  </r>
  <r>
    <n v="1737"/>
    <s v="Danielle Myers"/>
    <x v="3"/>
    <n v="0.09"/>
    <n v="30.93"/>
    <n v="3.92"/>
    <x v="1"/>
    <x v="3"/>
    <x v="0"/>
    <x v="11"/>
    <s v="Small Pack"/>
    <s v="Advantus Employee of the Month Certificate Frame, 11 x 13-1/2"/>
    <n v="0.44"/>
    <s v="United States"/>
    <s v="South"/>
    <x v="9"/>
    <s v="Garner"/>
    <n v="27529"/>
    <x v="151"/>
    <d v="2015-06-05T00:00:00"/>
    <x v="1610"/>
    <n v="16"/>
    <n v="451.83"/>
    <n v="85866"/>
    <n v="30.84"/>
    <x v="0"/>
  </r>
  <r>
    <n v="1737"/>
    <s v="Danielle Myers"/>
    <x v="3"/>
    <n v="0.03"/>
    <n v="1.68"/>
    <n v="0.7"/>
    <x v="2"/>
    <x v="3"/>
    <x v="2"/>
    <x v="2"/>
    <s v="Wrap Bag"/>
    <s v="Newell 308"/>
    <n v="0.6"/>
    <s v="United States"/>
    <s v="South"/>
    <x v="9"/>
    <s v="Garner"/>
    <n v="27529"/>
    <x v="151"/>
    <d v="2015-06-05T00:00:00"/>
    <x v="1611"/>
    <n v="11"/>
    <n v="20.239999999999998"/>
    <n v="85866"/>
    <n v="1.65"/>
    <x v="0"/>
  </r>
  <r>
    <n v="1998"/>
    <s v="Judy Frazier"/>
    <x v="3"/>
    <n v="0.06"/>
    <n v="4.42"/>
    <n v="4.99"/>
    <x v="1"/>
    <x v="3"/>
    <x v="2"/>
    <x v="15"/>
    <s v="Small Box"/>
    <s v="Grip Seal Envelopes"/>
    <n v="0.38"/>
    <s v="United States"/>
    <s v="East"/>
    <x v="11"/>
    <s v="East Massapequa"/>
    <n v="11758"/>
    <x v="151"/>
    <d v="2015-06-05T00:00:00"/>
    <x v="1612"/>
    <n v="3"/>
    <n v="14.85"/>
    <n v="90568"/>
    <n v="4.3600000000000003"/>
    <x v="3"/>
  </r>
  <r>
    <n v="3151"/>
    <s v="Glenda Hunter"/>
    <x v="3"/>
    <n v="0.01"/>
    <n v="145.97999999999999"/>
    <n v="46.2"/>
    <x v="0"/>
    <x v="3"/>
    <x v="0"/>
    <x v="0"/>
    <s v="Jumbo Box"/>
    <s v="Bevis Rectangular Conference Tables"/>
    <n v="0.69"/>
    <s v="United States"/>
    <s v="West"/>
    <x v="8"/>
    <s v="Twentynine Palms"/>
    <n v="92277"/>
    <x v="151"/>
    <d v="2015-06-03T00:00:00"/>
    <x v="1613"/>
    <n v="9"/>
    <n v="1370.79"/>
    <n v="88543"/>
    <n v="145.97"/>
    <x v="2"/>
  </r>
  <r>
    <n v="754"/>
    <s v="Helen Lyons"/>
    <x v="1"/>
    <n v="0.06"/>
    <n v="218.75"/>
    <n v="69.64"/>
    <x v="0"/>
    <x v="3"/>
    <x v="0"/>
    <x v="0"/>
    <s v="Jumbo Box"/>
    <s v="BoxOffice By Design Rectangular and Half-Moon Meeting Room Tables"/>
    <n v="0.77"/>
    <s v="United States"/>
    <s v="West"/>
    <x v="41"/>
    <s v="Prescott Valley"/>
    <n v="86314"/>
    <x v="152"/>
    <d v="2015-06-05T00:00:00"/>
    <x v="1614"/>
    <n v="4"/>
    <n v="905.4"/>
    <n v="90437"/>
    <n v="218.69"/>
    <x v="2"/>
  </r>
  <r>
    <n v="1233"/>
    <s v="Gary Hester"/>
    <x v="1"/>
    <n v="0.09"/>
    <n v="99.99"/>
    <n v="19.989999999999998"/>
    <x v="1"/>
    <x v="1"/>
    <x v="1"/>
    <x v="1"/>
    <s v="Small Box"/>
    <s v="US Robotics 56K V.92 External Faxmodem"/>
    <n v="0.52"/>
    <s v="United States"/>
    <s v="Central"/>
    <x v="18"/>
    <s v="Flower Mound"/>
    <n v="75028"/>
    <x v="152"/>
    <d v="2015-06-06T00:00:00"/>
    <x v="1615"/>
    <n v="1"/>
    <n v="97.65"/>
    <n v="89376"/>
    <n v="99.899999999999991"/>
    <x v="1"/>
  </r>
  <r>
    <n v="1233"/>
    <s v="Gary Hester"/>
    <x v="1"/>
    <n v="0.04"/>
    <n v="205.99"/>
    <n v="5.26"/>
    <x v="1"/>
    <x v="1"/>
    <x v="1"/>
    <x v="12"/>
    <s v="Small Box"/>
    <s v="i470"/>
    <n v="0.56000000000000005"/>
    <s v="United States"/>
    <s v="Central"/>
    <x v="18"/>
    <s v="Flower Mound"/>
    <n v="75028"/>
    <x v="152"/>
    <d v="2015-06-05T00:00:00"/>
    <x v="1616"/>
    <n v="6"/>
    <n v="1018.61"/>
    <n v="89376"/>
    <n v="205.95000000000002"/>
    <x v="1"/>
  </r>
  <r>
    <n v="3238"/>
    <s v="Kathleen P Bloom"/>
    <x v="2"/>
    <n v="0.06"/>
    <n v="115.99"/>
    <n v="5.92"/>
    <x v="1"/>
    <x v="3"/>
    <x v="1"/>
    <x v="12"/>
    <s v="Small Box"/>
    <s v="8890"/>
    <n v="0.57999999999999996"/>
    <s v="United States"/>
    <s v="West"/>
    <x v="14"/>
    <s v="Corvallis"/>
    <n v="97330"/>
    <x v="152"/>
    <d v="2015-06-06T00:00:00"/>
    <x v="1617"/>
    <n v="5"/>
    <n v="495.82"/>
    <n v="89564"/>
    <n v="115.92999999999999"/>
    <x v="2"/>
  </r>
  <r>
    <n v="2391"/>
    <s v="Jacob McNeill"/>
    <x v="3"/>
    <n v="0"/>
    <n v="999.99"/>
    <n v="13.99"/>
    <x v="1"/>
    <x v="3"/>
    <x v="1"/>
    <x v="3"/>
    <s v="Medium Box"/>
    <s v="Polycom Soundstation EX Audio-Conferencing Telephone, Black"/>
    <n v="0.36"/>
    <s v="United States"/>
    <s v="East"/>
    <x v="11"/>
    <s v="Oceanside"/>
    <n v="11572"/>
    <x v="152"/>
    <d v="2015-06-06T00:00:00"/>
    <x v="1618"/>
    <n v="1"/>
    <n v="1009.99"/>
    <n v="91123"/>
    <n v="999.99"/>
    <x v="3"/>
  </r>
  <r>
    <n v="2391"/>
    <s v="Jacob McNeill"/>
    <x v="3"/>
    <n v="0.05"/>
    <n v="6.48"/>
    <n v="5.14"/>
    <x v="2"/>
    <x v="3"/>
    <x v="2"/>
    <x v="7"/>
    <s v="Small Box"/>
    <s v="Xerox 23"/>
    <n v="0.37"/>
    <s v="United States"/>
    <s v="East"/>
    <x v="11"/>
    <s v="Oceanside"/>
    <n v="11572"/>
    <x v="152"/>
    <d v="2015-06-05T00:00:00"/>
    <x v="1619"/>
    <n v="13"/>
    <n v="92.16"/>
    <n v="91123"/>
    <n v="6.4300000000000006"/>
    <x v="3"/>
  </r>
  <r>
    <n v="2548"/>
    <s v="Wayne Bass"/>
    <x v="3"/>
    <n v="0.09"/>
    <n v="5.98"/>
    <n v="1.67"/>
    <x v="1"/>
    <x v="0"/>
    <x v="2"/>
    <x v="2"/>
    <s v="Wrap Bag"/>
    <s v="Dixon Ticonderoga® Erasable Colored Pencil Set, 12-Color"/>
    <n v="0.51"/>
    <s v="United States"/>
    <s v="West"/>
    <x v="8"/>
    <s v="Los Angeles"/>
    <n v="90068"/>
    <x v="152"/>
    <d v="2015-06-07T00:00:00"/>
    <x v="1620"/>
    <n v="81"/>
    <n v="448.26"/>
    <n v="29889"/>
    <n v="5.8900000000000006"/>
    <x v="2"/>
  </r>
  <r>
    <n v="2549"/>
    <s v="Martha Bowers"/>
    <x v="3"/>
    <n v="0.09"/>
    <n v="5.98"/>
    <n v="1.67"/>
    <x v="1"/>
    <x v="0"/>
    <x v="2"/>
    <x v="2"/>
    <s v="Wrap Bag"/>
    <s v="Dixon Ticonderoga® Erasable Colored Pencil Set, 12-Color"/>
    <n v="0.51"/>
    <s v="United States"/>
    <s v="East"/>
    <x v="27"/>
    <s v="Whitehall"/>
    <n v="43213"/>
    <x v="152"/>
    <d v="2015-06-07T00:00:00"/>
    <x v="1621"/>
    <n v="20"/>
    <n v="110.68"/>
    <n v="88658"/>
    <n v="5.8900000000000006"/>
    <x v="3"/>
  </r>
  <r>
    <n v="2882"/>
    <s v="Andrew Gonzalez"/>
    <x v="1"/>
    <n v="0.09"/>
    <n v="363.25"/>
    <n v="19.989999999999998"/>
    <x v="1"/>
    <x v="1"/>
    <x v="2"/>
    <x v="8"/>
    <s v="Small Box"/>
    <s v="Hoover WindTunnel™ Plus Canister Vacuum"/>
    <n v="0.56999999999999995"/>
    <s v="United States"/>
    <s v="South"/>
    <x v="9"/>
    <s v="Charlotte"/>
    <n v="28206"/>
    <x v="153"/>
    <d v="2015-06-06T00:00:00"/>
    <x v="1622"/>
    <n v="21"/>
    <n v="7497.05"/>
    <n v="21958"/>
    <n v="363.16"/>
    <x v="0"/>
  </r>
  <r>
    <n v="2884"/>
    <s v="Stuart C Robinson"/>
    <x v="1"/>
    <n v="0.09"/>
    <n v="363.25"/>
    <n v="19.989999999999998"/>
    <x v="1"/>
    <x v="1"/>
    <x v="2"/>
    <x v="8"/>
    <s v="Small Box"/>
    <s v="Hoover WindTunnel™ Plus Canister Vacuum"/>
    <n v="0.56999999999999995"/>
    <s v="United States"/>
    <s v="East"/>
    <x v="27"/>
    <s v="North Ridgeville"/>
    <n v="44039"/>
    <x v="153"/>
    <d v="2015-06-06T00:00:00"/>
    <x v="1623"/>
    <n v="5"/>
    <n v="1785.01"/>
    <n v="87633"/>
    <n v="363.16"/>
    <x v="3"/>
  </r>
  <r>
    <n v="269"/>
    <s v="Calvin Boyette"/>
    <x v="2"/>
    <n v="0.09"/>
    <n v="35.94"/>
    <n v="6.66"/>
    <x v="1"/>
    <x v="2"/>
    <x v="2"/>
    <x v="15"/>
    <s v="Small Box"/>
    <s v="Tyvek ® Top-Opening Peel &amp; Seel ® Envelopes, Gray"/>
    <n v="0.4"/>
    <s v="United States"/>
    <s v="West"/>
    <x v="41"/>
    <s v="Gilbert"/>
    <n v="85234"/>
    <x v="153"/>
    <d v="2015-06-10T00:00:00"/>
    <x v="1624"/>
    <n v="6"/>
    <n v="209.12"/>
    <n v="88942"/>
    <n v="35.849999999999994"/>
    <x v="2"/>
  </r>
  <r>
    <n v="269"/>
    <s v="Calvin Boyette"/>
    <x v="2"/>
    <n v="0"/>
    <n v="170.98"/>
    <n v="13.99"/>
    <x v="1"/>
    <x v="2"/>
    <x v="0"/>
    <x v="11"/>
    <s v="Medium Box"/>
    <s v="Tenex Antistatic Computer Chair Mats"/>
    <n v="0.75"/>
    <s v="United States"/>
    <s v="West"/>
    <x v="41"/>
    <s v="Gilbert"/>
    <n v="85234"/>
    <x v="153"/>
    <d v="2015-06-12T00:00:00"/>
    <x v="1625"/>
    <n v="7"/>
    <n v="1287.17"/>
    <n v="88942"/>
    <n v="170.98"/>
    <x v="2"/>
  </r>
  <r>
    <n v="269"/>
    <s v="Calvin Boyette"/>
    <x v="2"/>
    <n v="0.09"/>
    <n v="4.9800000000000004"/>
    <n v="7.44"/>
    <x v="1"/>
    <x v="2"/>
    <x v="2"/>
    <x v="7"/>
    <s v="Small Box"/>
    <s v="Xerox 1922"/>
    <n v="0.36"/>
    <s v="United States"/>
    <s v="West"/>
    <x v="41"/>
    <s v="Gilbert"/>
    <n v="85234"/>
    <x v="153"/>
    <d v="2015-06-07T00:00:00"/>
    <x v="1626"/>
    <n v="9"/>
    <n v="46.17"/>
    <n v="88942"/>
    <n v="4.8900000000000006"/>
    <x v="2"/>
  </r>
  <r>
    <n v="272"/>
    <s v="Eleanor Swain"/>
    <x v="2"/>
    <n v="0.09"/>
    <n v="35.94"/>
    <n v="6.66"/>
    <x v="1"/>
    <x v="2"/>
    <x v="2"/>
    <x v="15"/>
    <s v="Small Box"/>
    <s v="Tyvek ® Top-Opening Peel &amp; Seel ® Envelopes, Gray"/>
    <n v="0.4"/>
    <s v="United States"/>
    <s v="South"/>
    <x v="9"/>
    <s v="Charlotte"/>
    <n v="28204"/>
    <x v="153"/>
    <d v="2015-06-10T00:00:00"/>
    <x v="1627"/>
    <n v="24"/>
    <n v="836.47"/>
    <n v="36069"/>
    <n v="35.849999999999994"/>
    <x v="0"/>
  </r>
  <r>
    <n v="272"/>
    <s v="Eleanor Swain"/>
    <x v="2"/>
    <n v="0.09"/>
    <n v="4.9800000000000004"/>
    <n v="7.44"/>
    <x v="1"/>
    <x v="2"/>
    <x v="2"/>
    <x v="7"/>
    <s v="Small Box"/>
    <s v="Xerox 1922"/>
    <n v="0.36"/>
    <s v="United States"/>
    <s v="South"/>
    <x v="9"/>
    <s v="Charlotte"/>
    <n v="28204"/>
    <x v="153"/>
    <d v="2015-06-07T00:00:00"/>
    <x v="1628"/>
    <n v="37"/>
    <n v="189.83"/>
    <n v="36069"/>
    <n v="4.8900000000000006"/>
    <x v="0"/>
  </r>
  <r>
    <n v="518"/>
    <s v="Mark Ritchie"/>
    <x v="2"/>
    <n v="7.0000000000000007E-2"/>
    <n v="12.64"/>
    <n v="4.9800000000000004"/>
    <x v="1"/>
    <x v="2"/>
    <x v="0"/>
    <x v="11"/>
    <s v="Small Pack"/>
    <s v="Nu-Dell Executive Frame"/>
    <n v="0.48"/>
    <s v="United States"/>
    <s v="Central"/>
    <x v="6"/>
    <s v="Clayton"/>
    <n v="63105"/>
    <x v="153"/>
    <d v="2015-06-12T00:00:00"/>
    <x v="1629"/>
    <n v="16"/>
    <n v="199.76"/>
    <n v="90867"/>
    <n v="12.57"/>
    <x v="1"/>
  </r>
  <r>
    <n v="2506"/>
    <s v="Alfred Harmon"/>
    <x v="4"/>
    <n v="0.02"/>
    <n v="6.48"/>
    <n v="8.74"/>
    <x v="1"/>
    <x v="2"/>
    <x v="2"/>
    <x v="7"/>
    <s v="Small Box"/>
    <s v="Xerox 1984"/>
    <n v="0.36"/>
    <s v="United States"/>
    <s v="East"/>
    <x v="22"/>
    <s v="Cheshire"/>
    <n v="6408"/>
    <x v="153"/>
    <d v="2015-06-07T00:00:00"/>
    <x v="1630"/>
    <n v="1"/>
    <n v="10.72"/>
    <n v="87033"/>
    <n v="6.4600000000000009"/>
    <x v="3"/>
  </r>
  <r>
    <n v="2507"/>
    <s v="Jeanette Davies"/>
    <x v="4"/>
    <n v="0.06"/>
    <n v="699.99"/>
    <n v="24.49"/>
    <x v="2"/>
    <x v="2"/>
    <x v="1"/>
    <x v="4"/>
    <s v="Large Box"/>
    <s v="Canon PC1060 Personal Laser Copier"/>
    <n v="0.41"/>
    <s v="United States"/>
    <s v="East"/>
    <x v="29"/>
    <s v="Bangor"/>
    <n v="4401"/>
    <x v="153"/>
    <d v="2015-06-07T00:00:00"/>
    <x v="1631"/>
    <n v="15"/>
    <n v="10180.01"/>
    <n v="87033"/>
    <n v="699.93000000000006"/>
    <x v="3"/>
  </r>
  <r>
    <n v="2516"/>
    <s v="Leo E Underwood"/>
    <x v="4"/>
    <n v="0.02"/>
    <n v="17.149999999999999"/>
    <n v="4.96"/>
    <x v="1"/>
    <x v="2"/>
    <x v="2"/>
    <x v="6"/>
    <s v="Small Box"/>
    <s v="Advantus Rolling Storage Box"/>
    <n v="0.57999999999999996"/>
    <s v="United States"/>
    <s v="East"/>
    <x v="33"/>
    <s v="Englewood"/>
    <n v="7631"/>
    <x v="153"/>
    <d v="2015-06-07T00:00:00"/>
    <x v="1632"/>
    <n v="11"/>
    <n v="190.85"/>
    <n v="87033"/>
    <n v="17.13"/>
    <x v="3"/>
  </r>
  <r>
    <n v="2520"/>
    <s v="Sandy Mueller"/>
    <x v="4"/>
    <n v="7.0000000000000007E-2"/>
    <n v="30.98"/>
    <n v="8.74"/>
    <x v="1"/>
    <x v="2"/>
    <x v="2"/>
    <x v="7"/>
    <s v="Small Box"/>
    <s v="Xerox 1979"/>
    <n v="0.4"/>
    <s v="United States"/>
    <s v="East"/>
    <x v="40"/>
    <s v="Providence"/>
    <n v="2908"/>
    <x v="153"/>
    <d v="2015-06-06T00:00:00"/>
    <x v="1633"/>
    <n v="12"/>
    <n v="370.68"/>
    <n v="87033"/>
    <n v="30.91"/>
    <x v="3"/>
  </r>
  <r>
    <n v="2522"/>
    <s v="Harriet Wooten"/>
    <x v="4"/>
    <n v="0.04"/>
    <n v="1360.14"/>
    <n v="14.7"/>
    <x v="0"/>
    <x v="2"/>
    <x v="1"/>
    <x v="3"/>
    <s v="Jumbo Drum"/>
    <s v="Okidata ML395C Color Dot Matrix Printer"/>
    <n v="0.59"/>
    <s v="United States"/>
    <s v="East"/>
    <x v="42"/>
    <s v="Burlington"/>
    <n v="5401"/>
    <x v="153"/>
    <d v="2015-06-08T00:00:00"/>
    <x v="1634"/>
    <n v="6"/>
    <n v="7303.05"/>
    <n v="87033"/>
    <n v="1360.1000000000001"/>
    <x v="3"/>
  </r>
  <r>
    <n v="699"/>
    <s v="Jenny Gold"/>
    <x v="0"/>
    <n v="0.02"/>
    <n v="6.47"/>
    <n v="1.22"/>
    <x v="1"/>
    <x v="1"/>
    <x v="2"/>
    <x v="2"/>
    <s v="Wrap Bag"/>
    <s v="Staples Pen Style Liquid Stix; Assorted (yellow, pink, green, blue, orange), 5/Pack"/>
    <n v="0.4"/>
    <s v="United States"/>
    <s v="West"/>
    <x v="8"/>
    <s v="Los Angeles"/>
    <n v="90041"/>
    <x v="154"/>
    <d v="2015-06-07T00:00:00"/>
    <x v="1635"/>
    <n v="30"/>
    <n v="193.95"/>
    <n v="55392"/>
    <n v="6.45"/>
    <x v="2"/>
  </r>
  <r>
    <n v="699"/>
    <s v="Jenny Gold"/>
    <x v="0"/>
    <n v="7.0000000000000007E-2"/>
    <n v="2.84"/>
    <n v="0.93"/>
    <x v="1"/>
    <x v="1"/>
    <x v="2"/>
    <x v="2"/>
    <s v="Wrap Bag"/>
    <s v="SANFORD Liquid Accent™ Tank-Style Highlighters"/>
    <n v="0.54"/>
    <s v="United States"/>
    <s v="West"/>
    <x v="8"/>
    <s v="Los Angeles"/>
    <n v="90041"/>
    <x v="154"/>
    <d v="2015-06-08T00:00:00"/>
    <x v="1636"/>
    <n v="59"/>
    <n v="158.80000000000001"/>
    <n v="55392"/>
    <n v="2.77"/>
    <x v="2"/>
  </r>
  <r>
    <n v="711"/>
    <s v="Pam Anthony"/>
    <x v="0"/>
    <n v="7.0000000000000007E-2"/>
    <n v="2.84"/>
    <n v="0.93"/>
    <x v="1"/>
    <x v="1"/>
    <x v="2"/>
    <x v="2"/>
    <s v="Wrap Bag"/>
    <s v="SANFORD Liquid Accent™ Tank-Style Highlighters"/>
    <n v="0.54"/>
    <s v="United States"/>
    <s v="East"/>
    <x v="35"/>
    <s v="Winthrop"/>
    <n v="2152"/>
    <x v="154"/>
    <d v="2015-06-08T00:00:00"/>
    <x v="1637"/>
    <n v="15"/>
    <n v="40.369999999999997"/>
    <n v="87978"/>
    <n v="2.77"/>
    <x v="3"/>
  </r>
  <r>
    <n v="3045"/>
    <s v="Jordan Beard"/>
    <x v="1"/>
    <n v="0"/>
    <n v="6.48"/>
    <n v="5.19"/>
    <x v="1"/>
    <x v="0"/>
    <x v="2"/>
    <x v="7"/>
    <s v="Small Box"/>
    <s v="Xerox 1995"/>
    <n v="0.37"/>
    <s v="United States"/>
    <s v="Central"/>
    <x v="38"/>
    <s v="Leavenworth"/>
    <n v="66048"/>
    <x v="154"/>
    <d v="2015-06-07T00:00:00"/>
    <x v="1638"/>
    <n v="12"/>
    <n v="84.04"/>
    <n v="86104"/>
    <n v="6.48"/>
    <x v="1"/>
  </r>
  <r>
    <n v="1142"/>
    <s v="Russell Chan"/>
    <x v="4"/>
    <n v="0.01"/>
    <n v="18.97"/>
    <n v="9.5399999999999991"/>
    <x v="1"/>
    <x v="2"/>
    <x v="2"/>
    <x v="7"/>
    <s v="Small Box"/>
    <s v="Xerox 1939"/>
    <n v="0.37"/>
    <s v="United States"/>
    <s v="Central"/>
    <x v="18"/>
    <s v="Waco"/>
    <n v="76706"/>
    <x v="154"/>
    <d v="2015-06-09T00:00:00"/>
    <x v="1639"/>
    <n v="11"/>
    <n v="227.67"/>
    <n v="86575"/>
    <n v="18.959999999999997"/>
    <x v="1"/>
  </r>
  <r>
    <n v="2107"/>
    <s v="Leigh Burnette Hurley"/>
    <x v="4"/>
    <n v="0.05"/>
    <n v="399.98"/>
    <n v="12.06"/>
    <x v="0"/>
    <x v="3"/>
    <x v="1"/>
    <x v="3"/>
    <s v="Jumbo Box"/>
    <s v="Okidata ML320 Series Turbo Dot Matrix Printers"/>
    <n v="0.56000000000000005"/>
    <s v="United States"/>
    <s v="Central"/>
    <x v="10"/>
    <s v="Chicago"/>
    <n v="60601"/>
    <x v="154"/>
    <d v="2015-06-06T00:00:00"/>
    <x v="1640"/>
    <n v="24"/>
    <n v="9666.7199999999993"/>
    <n v="39015"/>
    <n v="399.93"/>
    <x v="1"/>
  </r>
  <r>
    <n v="2107"/>
    <s v="Leigh Burnette Hurley"/>
    <x v="4"/>
    <n v="7.0000000000000007E-2"/>
    <n v="6.48"/>
    <n v="5.74"/>
    <x v="1"/>
    <x v="3"/>
    <x v="2"/>
    <x v="7"/>
    <s v="Small Box"/>
    <s v="Xerox 1994"/>
    <n v="0.37"/>
    <s v="United States"/>
    <s v="Central"/>
    <x v="10"/>
    <s v="Chicago"/>
    <n v="60601"/>
    <x v="154"/>
    <d v="2015-06-06T00:00:00"/>
    <x v="835"/>
    <n v="20"/>
    <n v="134.58000000000001"/>
    <n v="39015"/>
    <n v="6.41"/>
    <x v="1"/>
  </r>
  <r>
    <n v="2108"/>
    <s v="Alfred Barber"/>
    <x v="4"/>
    <n v="7.0000000000000007E-2"/>
    <n v="6.48"/>
    <n v="5.74"/>
    <x v="1"/>
    <x v="3"/>
    <x v="2"/>
    <x v="7"/>
    <s v="Small Box"/>
    <s v="Xerox 1994"/>
    <n v="0.37"/>
    <s v="United States"/>
    <s v="Central"/>
    <x v="6"/>
    <s v="Mehlville"/>
    <n v="63129"/>
    <x v="154"/>
    <d v="2015-06-06T00:00:00"/>
    <x v="1641"/>
    <n v="5"/>
    <n v="33.65"/>
    <n v="87862"/>
    <n v="6.41"/>
    <x v="1"/>
  </r>
  <r>
    <n v="2848"/>
    <s v="Eileen Dalton"/>
    <x v="4"/>
    <n v="0"/>
    <n v="49.99"/>
    <n v="19.989999999999998"/>
    <x v="1"/>
    <x v="3"/>
    <x v="1"/>
    <x v="1"/>
    <s v="Small Box"/>
    <s v="Zoom V.92 USB External Faxmodem"/>
    <n v="0.41"/>
    <s v="United States"/>
    <s v="South"/>
    <x v="34"/>
    <s v="Columbia"/>
    <n v="38401"/>
    <x v="154"/>
    <d v="2015-06-08T00:00:00"/>
    <x v="1642"/>
    <n v="16"/>
    <n v="832.97"/>
    <n v="85929"/>
    <n v="49.99"/>
    <x v="0"/>
  </r>
  <r>
    <n v="1106"/>
    <s v="Maxine Collier Grady"/>
    <x v="3"/>
    <n v="0.08"/>
    <n v="140.81"/>
    <n v="24.49"/>
    <x v="1"/>
    <x v="1"/>
    <x v="0"/>
    <x v="9"/>
    <s v="Large Box"/>
    <s v="Hon Olson Stacker Stools"/>
    <n v="0.56999999999999995"/>
    <s v="United States"/>
    <s v="Central"/>
    <x v="18"/>
    <s v="Dallas"/>
    <n v="75220"/>
    <x v="154"/>
    <d v="2015-06-08T00:00:00"/>
    <x v="1643"/>
    <n v="81"/>
    <n v="11272.77"/>
    <n v="45824"/>
    <n v="140.72999999999999"/>
    <x v="1"/>
  </r>
  <r>
    <n v="1340"/>
    <s v="Marie Bass"/>
    <x v="3"/>
    <n v="7.0000000000000007E-2"/>
    <n v="3.98"/>
    <n v="0.83"/>
    <x v="1"/>
    <x v="2"/>
    <x v="2"/>
    <x v="2"/>
    <s v="Wrap Bag"/>
    <s v="Fluorescent Highlighters by Dixon"/>
    <n v="0.51"/>
    <s v="United States"/>
    <s v="East"/>
    <x v="11"/>
    <s v="New York City"/>
    <n v="10170"/>
    <x v="154"/>
    <d v="2015-06-09T00:00:00"/>
    <x v="1644"/>
    <n v="76"/>
    <n v="282.85000000000002"/>
    <n v="24455"/>
    <n v="3.91"/>
    <x v="3"/>
  </r>
  <r>
    <n v="1341"/>
    <s v="Edward Bynum"/>
    <x v="3"/>
    <n v="0"/>
    <n v="20.89"/>
    <n v="1.99"/>
    <x v="1"/>
    <x v="2"/>
    <x v="1"/>
    <x v="1"/>
    <s v="Small Pack"/>
    <s v="IBM 80 Minute CD-R Spindle, 50/Pack"/>
    <n v="0.48"/>
    <s v="United States"/>
    <s v="East"/>
    <x v="28"/>
    <s v="Chambersburg"/>
    <n v="17201"/>
    <x v="154"/>
    <d v="2015-06-08T00:00:00"/>
    <x v="1645"/>
    <n v="4"/>
    <n v="84.56"/>
    <n v="91245"/>
    <n v="20.89"/>
    <x v="3"/>
  </r>
  <r>
    <n v="1341"/>
    <s v="Edward Bynum"/>
    <x v="3"/>
    <n v="7.0000000000000007E-2"/>
    <n v="3.98"/>
    <n v="0.83"/>
    <x v="1"/>
    <x v="2"/>
    <x v="2"/>
    <x v="2"/>
    <s v="Wrap Bag"/>
    <s v="Fluorescent Highlighters by Dixon"/>
    <n v="0.51"/>
    <s v="United States"/>
    <s v="East"/>
    <x v="28"/>
    <s v="Chambersburg"/>
    <n v="17201"/>
    <x v="154"/>
    <d v="2015-06-09T00:00:00"/>
    <x v="1646"/>
    <n v="19"/>
    <n v="70.709999999999994"/>
    <n v="91245"/>
    <n v="3.91"/>
    <x v="3"/>
  </r>
  <r>
    <n v="2432"/>
    <s v="Lindsay Tate"/>
    <x v="3"/>
    <n v="0.09"/>
    <n v="5.4"/>
    <n v="7.78"/>
    <x v="2"/>
    <x v="1"/>
    <x v="2"/>
    <x v="5"/>
    <s v="Small Box"/>
    <s v="3M Organizer Strips"/>
    <n v="0.37"/>
    <s v="United States"/>
    <s v="Central"/>
    <x v="19"/>
    <s v="Midwest City"/>
    <n v="73110"/>
    <x v="154"/>
    <d v="2015-06-08T00:00:00"/>
    <x v="1647"/>
    <n v="6"/>
    <n v="37.380000000000003"/>
    <n v="89097"/>
    <n v="5.3100000000000005"/>
    <x v="1"/>
  </r>
  <r>
    <n v="1374"/>
    <s v="Earl Buck"/>
    <x v="0"/>
    <n v="0.06"/>
    <n v="44.01"/>
    <n v="3.5"/>
    <x v="1"/>
    <x v="2"/>
    <x v="2"/>
    <x v="8"/>
    <s v="Small Box"/>
    <s v="Acco Smartsocket® Color-Coded Six-Outlet AC Adapter Model Surge Protectors"/>
    <n v="0.59"/>
    <s v="United States"/>
    <s v="West"/>
    <x v="8"/>
    <s v="Stockton"/>
    <n v="95207"/>
    <x v="155"/>
    <d v="2015-06-08T00:00:00"/>
    <x v="1648"/>
    <n v="1"/>
    <n v="46.94"/>
    <n v="88212"/>
    <n v="43.949999999999996"/>
    <x v="2"/>
  </r>
  <r>
    <n v="2794"/>
    <s v="Connie Bunn"/>
    <x v="1"/>
    <n v="7.0000000000000007E-2"/>
    <n v="4.76"/>
    <n v="0.88"/>
    <x v="1"/>
    <x v="3"/>
    <x v="2"/>
    <x v="7"/>
    <s v="Wrap Bag"/>
    <s v="Wirebound Voice Message Log Book"/>
    <n v="0.39"/>
    <s v="United States"/>
    <s v="Central"/>
    <x v="20"/>
    <s v="Marshalltown"/>
    <n v="50158"/>
    <x v="155"/>
    <d v="2015-06-07T00:00:00"/>
    <x v="1649"/>
    <n v="5"/>
    <n v="22.92"/>
    <n v="87555"/>
    <n v="4.6899999999999995"/>
    <x v="1"/>
  </r>
  <r>
    <n v="737"/>
    <s v="Danny Vaughn"/>
    <x v="2"/>
    <n v="0.02"/>
    <n v="48.04"/>
    <n v="5.79"/>
    <x v="1"/>
    <x v="1"/>
    <x v="2"/>
    <x v="7"/>
    <s v="Small Box"/>
    <s v="Xerox 1937"/>
    <n v="0.37"/>
    <s v="United States"/>
    <s v="East"/>
    <x v="33"/>
    <s v="Bloomfield"/>
    <n v="7003"/>
    <x v="155"/>
    <d v="2015-06-14T00:00:00"/>
    <x v="1650"/>
    <n v="12"/>
    <n v="612.25"/>
    <n v="90360"/>
    <n v="48.019999999999996"/>
    <x v="3"/>
  </r>
  <r>
    <n v="1384"/>
    <s v="George McLamb"/>
    <x v="2"/>
    <n v="0.02"/>
    <n v="70.97"/>
    <n v="3.5"/>
    <x v="1"/>
    <x v="1"/>
    <x v="2"/>
    <x v="8"/>
    <s v="Small Box"/>
    <s v="Tripp Lite Isotel 8 Ultra 8 Outlet Metal Surge"/>
    <n v="0.59"/>
    <s v="United States"/>
    <s v="South"/>
    <x v="21"/>
    <s v="Alexandria"/>
    <n v="22304"/>
    <x v="155"/>
    <d v="2015-06-14T00:00:00"/>
    <x v="526"/>
    <n v="21"/>
    <n v="1533.59"/>
    <n v="89408"/>
    <n v="70.95"/>
    <x v="0"/>
  </r>
  <r>
    <n v="1672"/>
    <s v="Sidney Scarborough"/>
    <x v="2"/>
    <n v="0.02"/>
    <n v="284.98"/>
    <n v="69.55"/>
    <x v="0"/>
    <x v="0"/>
    <x v="0"/>
    <x v="9"/>
    <s v="Jumbo Drum"/>
    <s v="Global Commerce™ Series High-Back Swivel/Tilt Chairs"/>
    <n v="0.6"/>
    <s v="United States"/>
    <s v="South"/>
    <x v="21"/>
    <s v="Charlottesville"/>
    <n v="22901"/>
    <x v="155"/>
    <d v="2015-06-12T00:00:00"/>
    <x v="1651"/>
    <n v="3"/>
    <n v="926.3"/>
    <n v="86723"/>
    <n v="284.96000000000004"/>
    <x v="0"/>
  </r>
  <r>
    <n v="1672"/>
    <s v="Sidney Scarborough"/>
    <x v="2"/>
    <n v="0.08"/>
    <n v="55.48"/>
    <n v="14.3"/>
    <x v="1"/>
    <x v="0"/>
    <x v="2"/>
    <x v="7"/>
    <s v="Small Box"/>
    <s v="Xerox 194"/>
    <n v="0.37"/>
    <s v="United States"/>
    <s v="South"/>
    <x v="21"/>
    <s v="Charlottesville"/>
    <n v="22901"/>
    <x v="155"/>
    <d v="2015-06-09T00:00:00"/>
    <x v="1652"/>
    <n v="17"/>
    <n v="942.53"/>
    <n v="86723"/>
    <n v="55.4"/>
    <x v="0"/>
  </r>
  <r>
    <n v="3397"/>
    <s v="Andrea Shaw"/>
    <x v="2"/>
    <n v="0"/>
    <n v="1270.99"/>
    <n v="19.989999999999998"/>
    <x v="1"/>
    <x v="0"/>
    <x v="2"/>
    <x v="5"/>
    <s v="Small Box"/>
    <s v="Fellowes PB500 Electric Punch Plastic Comb Binding Machine with Manual Bind"/>
    <n v="0.35"/>
    <s v="United States"/>
    <s v="Central"/>
    <x v="10"/>
    <s v="Danville"/>
    <n v="61832"/>
    <x v="155"/>
    <d v="2015-06-09T00:00:00"/>
    <x v="1653"/>
    <n v="7"/>
    <n v="9252.81"/>
    <n v="87535"/>
    <n v="1270.99"/>
    <x v="1"/>
  </r>
  <r>
    <n v="92"/>
    <s v="Victoria Baker Hoover"/>
    <x v="4"/>
    <n v="0.04"/>
    <n v="12.98"/>
    <n v="3.14"/>
    <x v="2"/>
    <x v="3"/>
    <x v="2"/>
    <x v="16"/>
    <s v="Small Pack"/>
    <s v="Acme® 8&quot; Straight Scissors"/>
    <n v="0.6"/>
    <s v="United States"/>
    <s v="South"/>
    <x v="17"/>
    <s v="Terrytown"/>
    <n v="70056"/>
    <x v="155"/>
    <d v="2015-06-09T00:00:00"/>
    <x v="1654"/>
    <n v="16"/>
    <n v="216.04"/>
    <n v="87178"/>
    <n v="12.940000000000001"/>
    <x v="0"/>
  </r>
  <r>
    <n v="2583"/>
    <s v="Wendy Pridgen Pearce"/>
    <x v="4"/>
    <n v="0.04"/>
    <n v="510.14"/>
    <n v="14.7"/>
    <x v="0"/>
    <x v="2"/>
    <x v="1"/>
    <x v="3"/>
    <s v="Jumbo Drum"/>
    <s v="Okidata ML520 Series Dot Matrix Printers"/>
    <n v="0.56000000000000005"/>
    <s v="United States"/>
    <s v="Central"/>
    <x v="25"/>
    <s v="Holland"/>
    <n v="49423"/>
    <x v="155"/>
    <d v="2015-06-09T00:00:00"/>
    <x v="1655"/>
    <n v="3"/>
    <n v="1527.97"/>
    <n v="89657"/>
    <n v="510.09999999999997"/>
    <x v="1"/>
  </r>
  <r>
    <n v="2583"/>
    <s v="Wendy Pridgen Pearce"/>
    <x v="4"/>
    <n v="0"/>
    <n v="4.76"/>
    <n v="3.01"/>
    <x v="1"/>
    <x v="2"/>
    <x v="2"/>
    <x v="7"/>
    <s v="Wrap Bag"/>
    <s v="TOPS Voice Message Log Book, Flash Format"/>
    <n v="0.36"/>
    <s v="United States"/>
    <s v="Central"/>
    <x v="25"/>
    <s v="Holland"/>
    <n v="49423"/>
    <x v="155"/>
    <d v="2015-06-09T00:00:00"/>
    <x v="1656"/>
    <n v="23"/>
    <n v="110.86"/>
    <n v="89657"/>
    <n v="4.76"/>
    <x v="1"/>
  </r>
  <r>
    <n v="2920"/>
    <s v="Ernest Peele"/>
    <x v="4"/>
    <n v="0.05"/>
    <n v="535.64"/>
    <n v="14.7"/>
    <x v="0"/>
    <x v="2"/>
    <x v="1"/>
    <x v="3"/>
    <s v="Jumbo Drum"/>
    <s v="Epson LQ-870 Dot Matrix Printer"/>
    <n v="0.59"/>
    <s v="United States"/>
    <s v="Central"/>
    <x v="10"/>
    <s v="Chicago"/>
    <n v="60603"/>
    <x v="155"/>
    <d v="2015-06-09T00:00:00"/>
    <x v="1657"/>
    <n v="2"/>
    <n v="1068.5999999999999"/>
    <n v="59365"/>
    <n v="535.59"/>
    <x v="1"/>
  </r>
  <r>
    <n v="3005"/>
    <s v="Teresa Watts"/>
    <x v="0"/>
    <n v="0.05"/>
    <n v="122.99"/>
    <n v="19.989999999999998"/>
    <x v="2"/>
    <x v="3"/>
    <x v="2"/>
    <x v="5"/>
    <s v="Small Box"/>
    <s v="GBC Therma-A-Bind 250T Electric Binding System"/>
    <n v="0.37"/>
    <s v="United States"/>
    <s v="West"/>
    <x v="37"/>
    <s v="Coeur D Alene"/>
    <n v="83814"/>
    <x v="156"/>
    <d v="2015-06-11T00:00:00"/>
    <x v="1658"/>
    <n v="12"/>
    <n v="1506.89"/>
    <n v="91389"/>
    <n v="122.94"/>
    <x v="2"/>
  </r>
  <r>
    <n v="2638"/>
    <s v="Alicia Wood Shah"/>
    <x v="2"/>
    <n v="0.05"/>
    <n v="100.97"/>
    <n v="7.18"/>
    <x v="2"/>
    <x v="1"/>
    <x v="1"/>
    <x v="1"/>
    <s v="Small Box"/>
    <s v="Gyration Ultra Cordless Optical Suite"/>
    <n v="0.46"/>
    <s v="United States"/>
    <s v="West"/>
    <x v="37"/>
    <s v="Boise"/>
    <n v="83704"/>
    <x v="156"/>
    <d v="2015-06-08T00:00:00"/>
    <x v="1659"/>
    <n v="13"/>
    <n v="1277.49"/>
    <n v="90951"/>
    <n v="100.92"/>
    <x v="2"/>
  </r>
  <r>
    <n v="3137"/>
    <s v="Alison Sharp"/>
    <x v="3"/>
    <n v="0.09"/>
    <n v="304.99"/>
    <n v="19.989999999999998"/>
    <x v="1"/>
    <x v="3"/>
    <x v="2"/>
    <x v="5"/>
    <s v="Small Box"/>
    <s v="Ibico Hi-Tech Manual Binding System"/>
    <n v="0.4"/>
    <s v="United States"/>
    <s v="East"/>
    <x v="47"/>
    <s v="Laconia"/>
    <n v="3246"/>
    <x v="156"/>
    <d v="2015-06-09T00:00:00"/>
    <x v="1660"/>
    <n v="8"/>
    <n v="2353.5500000000002"/>
    <n v="86795"/>
    <n v="304.90000000000003"/>
    <x v="3"/>
  </r>
  <r>
    <n v="349"/>
    <s v="Kim Weiss"/>
    <x v="0"/>
    <n v="0"/>
    <n v="8.34"/>
    <n v="2.64"/>
    <x v="2"/>
    <x v="2"/>
    <x v="2"/>
    <x v="16"/>
    <s v="Small Pack"/>
    <s v="Acme® Elite Stainless Steel Scissors"/>
    <n v="0.59"/>
    <s v="United States"/>
    <s v="South"/>
    <x v="12"/>
    <s v="Miami"/>
    <n v="33132"/>
    <x v="157"/>
    <d v="2015-06-11T00:00:00"/>
    <x v="1661"/>
    <n v="23"/>
    <n v="212.89"/>
    <n v="17446"/>
    <n v="8.34"/>
    <x v="0"/>
  </r>
  <r>
    <n v="351"/>
    <s v="Juanita Coley Knox"/>
    <x v="0"/>
    <n v="0"/>
    <n v="8.34"/>
    <n v="2.64"/>
    <x v="2"/>
    <x v="2"/>
    <x v="2"/>
    <x v="16"/>
    <s v="Small Pack"/>
    <s v="Acme® Elite Stainless Steel Scissors"/>
    <n v="0.59"/>
    <s v="United States"/>
    <s v="East"/>
    <x v="11"/>
    <s v="Watertown"/>
    <n v="13601"/>
    <x v="157"/>
    <d v="2015-06-11T00:00:00"/>
    <x v="1662"/>
    <n v="6"/>
    <n v="55.54"/>
    <n v="88685"/>
    <n v="8.34"/>
    <x v="3"/>
  </r>
  <r>
    <n v="2584"/>
    <s v="Seth Matthews"/>
    <x v="0"/>
    <n v="0.04"/>
    <n v="6.3"/>
    <n v="0.5"/>
    <x v="1"/>
    <x v="2"/>
    <x v="2"/>
    <x v="13"/>
    <s v="Small Box"/>
    <s v="Avery 48"/>
    <n v="0.39"/>
    <s v="United States"/>
    <s v="Central"/>
    <x v="25"/>
    <s v="Inkster"/>
    <n v="48141"/>
    <x v="157"/>
    <d v="2015-06-11T00:00:00"/>
    <x v="1663"/>
    <n v="15"/>
    <n v="97.98"/>
    <n v="89658"/>
    <n v="6.26"/>
    <x v="1"/>
  </r>
  <r>
    <n v="1151"/>
    <s v="Edna Huang"/>
    <x v="2"/>
    <n v="0.05"/>
    <n v="7.59"/>
    <n v="4"/>
    <x v="1"/>
    <x v="3"/>
    <x v="0"/>
    <x v="11"/>
    <s v="Wrap Bag"/>
    <s v="Master Giant Foot® Doorstop, Safety Yellow"/>
    <n v="0.42"/>
    <s v="United States"/>
    <s v="East"/>
    <x v="35"/>
    <s v="South Hadley"/>
    <n v="1075"/>
    <x v="157"/>
    <d v="2015-06-09T00:00:00"/>
    <x v="1664"/>
    <n v="1"/>
    <n v="8.83"/>
    <n v="91344"/>
    <n v="7.54"/>
    <x v="3"/>
  </r>
  <r>
    <n v="218"/>
    <s v="Frances Saunders"/>
    <x v="4"/>
    <n v="0.05"/>
    <n v="119.99"/>
    <n v="56.14"/>
    <x v="0"/>
    <x v="1"/>
    <x v="1"/>
    <x v="3"/>
    <s v="Jumbo Box"/>
    <s v="Hewlett-Packard 2600DN Business Color Inkjet Printer"/>
    <n v="0.39"/>
    <s v="United States"/>
    <s v="West"/>
    <x v="15"/>
    <s v="Murray"/>
    <n v="84107"/>
    <x v="157"/>
    <d v="2015-06-11T00:00:00"/>
    <x v="1665"/>
    <n v="6"/>
    <n v="730.37"/>
    <n v="88048"/>
    <n v="119.94"/>
    <x v="2"/>
  </r>
  <r>
    <n v="3361"/>
    <s v="Oscar Kenney"/>
    <x v="4"/>
    <n v="0.03"/>
    <n v="4.9800000000000004"/>
    <n v="4.95"/>
    <x v="1"/>
    <x v="2"/>
    <x v="2"/>
    <x v="5"/>
    <s v="Small Box"/>
    <s v="Cardinal Holdit Business Card Pockets"/>
    <n v="0.37"/>
    <s v="United States"/>
    <s v="Central"/>
    <x v="30"/>
    <s v="West Bend"/>
    <n v="53095"/>
    <x v="157"/>
    <d v="2015-06-11T00:00:00"/>
    <x v="1666"/>
    <n v="19"/>
    <n v="95"/>
    <n v="91438"/>
    <n v="4.95"/>
    <x v="1"/>
  </r>
  <r>
    <n v="326"/>
    <s v="Brenda May"/>
    <x v="3"/>
    <n v="0.06"/>
    <n v="7.99"/>
    <n v="5.03"/>
    <x v="1"/>
    <x v="1"/>
    <x v="1"/>
    <x v="12"/>
    <s v="Medium Box"/>
    <s v="Bell Sonecor JB700 Caller ID"/>
    <n v="0.6"/>
    <s v="United States"/>
    <s v="Central"/>
    <x v="10"/>
    <s v="Batavia"/>
    <n v="60510"/>
    <x v="157"/>
    <d v="2015-06-10T00:00:00"/>
    <x v="1667"/>
    <n v="4"/>
    <n v="28.46"/>
    <n v="90973"/>
    <n v="7.9300000000000006"/>
    <x v="1"/>
  </r>
  <r>
    <n v="3079"/>
    <s v="Andrew Levine"/>
    <x v="0"/>
    <n v="0"/>
    <n v="2.21"/>
    <n v="1"/>
    <x v="2"/>
    <x v="0"/>
    <x v="2"/>
    <x v="2"/>
    <s v="Wrap Bag"/>
    <s v="Quartet Alpha® White Chalk, 12/Pack"/>
    <n v="0.38"/>
    <s v="United States"/>
    <s v="East"/>
    <x v="28"/>
    <s v="Philadelphia"/>
    <n v="19112"/>
    <x v="158"/>
    <d v="2015-06-11T00:00:00"/>
    <x v="1668"/>
    <n v="33"/>
    <n v="87.18"/>
    <n v="48483"/>
    <n v="2.21"/>
    <x v="3"/>
  </r>
  <r>
    <n v="3243"/>
    <s v="Marlene Phillips"/>
    <x v="1"/>
    <n v="0"/>
    <n v="7.28"/>
    <n v="3.52"/>
    <x v="1"/>
    <x v="0"/>
    <x v="1"/>
    <x v="1"/>
    <s v="Small Pack"/>
    <s v="Imation 3.5&quot; DS-HD Macintosh Formatted Diskettes, 10/Pack"/>
    <n v="0.68"/>
    <s v="United States"/>
    <s v="East"/>
    <x v="22"/>
    <s v="Bristol"/>
    <n v="6010"/>
    <x v="158"/>
    <d v="2015-06-10T00:00:00"/>
    <x v="1669"/>
    <n v="3"/>
    <n v="24.44"/>
    <n v="88329"/>
    <n v="7.28"/>
    <x v="3"/>
  </r>
  <r>
    <n v="254"/>
    <s v="Brett Hawkins"/>
    <x v="4"/>
    <n v="0.1"/>
    <n v="280.98"/>
    <n v="35.67"/>
    <x v="0"/>
    <x v="2"/>
    <x v="0"/>
    <x v="0"/>
    <s v="Jumbo Box"/>
    <s v="Global Adaptabilities™ Conference Tables"/>
    <n v="0.66"/>
    <s v="United States"/>
    <s v="West"/>
    <x v="3"/>
    <s v="Highlands Ranch"/>
    <n v="80126"/>
    <x v="158"/>
    <d v="2015-06-11T00:00:00"/>
    <x v="1670"/>
    <n v="5"/>
    <n v="1332.82"/>
    <n v="86268"/>
    <n v="280.88"/>
    <x v="2"/>
  </r>
  <r>
    <n v="597"/>
    <s v="Alexandra Wise"/>
    <x v="3"/>
    <n v="0.1"/>
    <n v="6.48"/>
    <n v="5.9"/>
    <x v="1"/>
    <x v="0"/>
    <x v="2"/>
    <x v="7"/>
    <s v="Small Box"/>
    <s v="Xerox 1976"/>
    <n v="0.37"/>
    <s v="United States"/>
    <s v="Central"/>
    <x v="2"/>
    <s v="Columbus"/>
    <n v="47201"/>
    <x v="158"/>
    <d v="2015-06-10T00:00:00"/>
    <x v="1671"/>
    <n v="19"/>
    <n v="116.8"/>
    <n v="86310"/>
    <n v="6.3800000000000008"/>
    <x v="1"/>
  </r>
  <r>
    <n v="2431"/>
    <s v="Troy Cassidy"/>
    <x v="3"/>
    <n v="0.05"/>
    <n v="8.85"/>
    <n v="5.6"/>
    <x v="1"/>
    <x v="1"/>
    <x v="2"/>
    <x v="5"/>
    <s v="Small Box"/>
    <s v="GBC Standard Plastic Binding Systems Combs"/>
    <n v="0.36"/>
    <s v="United States"/>
    <s v="West"/>
    <x v="8"/>
    <s v="Los Angeles"/>
    <n v="90004"/>
    <x v="158"/>
    <d v="2015-06-11T00:00:00"/>
    <x v="1672"/>
    <n v="21"/>
    <n v="199.08"/>
    <n v="24869"/>
    <n v="8.7999999999999989"/>
    <x v="2"/>
  </r>
  <r>
    <n v="2433"/>
    <s v="Debra P May"/>
    <x v="3"/>
    <n v="0.05"/>
    <n v="8.85"/>
    <n v="5.6"/>
    <x v="1"/>
    <x v="1"/>
    <x v="2"/>
    <x v="5"/>
    <s v="Small Box"/>
    <s v="GBC Standard Plastic Binding Systems Combs"/>
    <n v="0.36"/>
    <s v="United States"/>
    <s v="Central"/>
    <x v="19"/>
    <s v="Moore"/>
    <n v="73160"/>
    <x v="158"/>
    <d v="2015-06-11T00:00:00"/>
    <x v="1673"/>
    <n v="5"/>
    <n v="47.4"/>
    <n v="89095"/>
    <n v="8.7999999999999989"/>
    <x v="1"/>
  </r>
  <r>
    <n v="1265"/>
    <s v="Danielle Kramer"/>
    <x v="0"/>
    <n v="0.05"/>
    <n v="5.28"/>
    <n v="6.26"/>
    <x v="1"/>
    <x v="2"/>
    <x v="2"/>
    <x v="7"/>
    <s v="Small Box"/>
    <s v="Xerox 1928"/>
    <n v="0.4"/>
    <s v="United States"/>
    <s v="Central"/>
    <x v="19"/>
    <s v="Altus"/>
    <n v="73521"/>
    <x v="159"/>
    <d v="2015-06-12T00:00:00"/>
    <x v="1674"/>
    <n v="1"/>
    <n v="7.15"/>
    <n v="89729"/>
    <n v="5.23"/>
    <x v="1"/>
  </r>
  <r>
    <n v="2779"/>
    <s v="Jacob Burgess"/>
    <x v="0"/>
    <n v="0.01"/>
    <n v="35.99"/>
    <n v="5.99"/>
    <x v="1"/>
    <x v="3"/>
    <x v="1"/>
    <x v="12"/>
    <s v="Wrap Bag"/>
    <s v="Accessory41"/>
    <n v="0.38"/>
    <s v="United States"/>
    <s v="South"/>
    <x v="9"/>
    <s v="Wilson"/>
    <n v="27893"/>
    <x v="159"/>
    <d v="2015-06-12T00:00:00"/>
    <x v="1675"/>
    <n v="11"/>
    <n v="345.07"/>
    <n v="87161"/>
    <n v="35.980000000000004"/>
    <x v="0"/>
  </r>
  <r>
    <n v="3251"/>
    <s v="Peter Brooks"/>
    <x v="0"/>
    <n v="0.02"/>
    <n v="5.28"/>
    <n v="6.26"/>
    <x v="1"/>
    <x v="3"/>
    <x v="2"/>
    <x v="7"/>
    <s v="Small Box"/>
    <s v="Xerox 1928"/>
    <n v="0.4"/>
    <s v="United States"/>
    <s v="East"/>
    <x v="11"/>
    <s v="New York City"/>
    <n v="10112"/>
    <x v="159"/>
    <d v="2015-06-12T00:00:00"/>
    <x v="1676"/>
    <n v="76"/>
    <n v="412.72"/>
    <n v="39076"/>
    <n v="5.2600000000000007"/>
    <x v="3"/>
  </r>
  <r>
    <n v="3252"/>
    <s v="Milton Harrell"/>
    <x v="0"/>
    <n v="0.02"/>
    <n v="5.28"/>
    <n v="6.26"/>
    <x v="1"/>
    <x v="3"/>
    <x v="2"/>
    <x v="7"/>
    <s v="Small Box"/>
    <s v="Xerox 1928"/>
    <n v="0.4"/>
    <s v="United States"/>
    <s v="East"/>
    <x v="11"/>
    <s v="Rotterdam"/>
    <n v="12306"/>
    <x v="159"/>
    <d v="2015-06-12T00:00:00"/>
    <x v="1677"/>
    <n v="19"/>
    <n v="103.18"/>
    <n v="87299"/>
    <n v="5.2600000000000007"/>
    <x v="3"/>
  </r>
  <r>
    <n v="1466"/>
    <s v="Wesley Reid"/>
    <x v="1"/>
    <n v="0"/>
    <n v="65.989999999999995"/>
    <n v="8.99"/>
    <x v="1"/>
    <x v="0"/>
    <x v="1"/>
    <x v="12"/>
    <s v="Small Box"/>
    <s v="5180"/>
    <n v="0.56000000000000005"/>
    <s v="United States"/>
    <s v="Central"/>
    <x v="13"/>
    <s v="Columbus"/>
    <n v="68601"/>
    <x v="159"/>
    <d v="2015-06-13T00:00:00"/>
    <x v="1678"/>
    <n v="10"/>
    <n v="575.07000000000005"/>
    <n v="91115"/>
    <n v="65.989999999999995"/>
    <x v="1"/>
  </r>
  <r>
    <n v="2649"/>
    <s v="Leo J Olson"/>
    <x v="1"/>
    <n v="0.01"/>
    <n v="39.979999999999997"/>
    <n v="4"/>
    <x v="1"/>
    <x v="3"/>
    <x v="1"/>
    <x v="1"/>
    <s v="Small Box"/>
    <s v="Microsoft Natural Keyboard Elite"/>
    <n v="0.7"/>
    <s v="United States"/>
    <s v="East"/>
    <x v="36"/>
    <s v="Edgewood"/>
    <n v="21040"/>
    <x v="159"/>
    <d v="2015-06-12T00:00:00"/>
    <x v="1679"/>
    <n v="5"/>
    <n v="203.29"/>
    <n v="88814"/>
    <n v="39.97"/>
    <x v="3"/>
  </r>
  <r>
    <n v="3008"/>
    <s v="Penny Rich"/>
    <x v="1"/>
    <n v="0.01"/>
    <n v="12.28"/>
    <n v="6.47"/>
    <x v="1"/>
    <x v="2"/>
    <x v="2"/>
    <x v="7"/>
    <s v="Small Box"/>
    <s v="Xerox 1881"/>
    <n v="0.38"/>
    <s v="United States"/>
    <s v="Central"/>
    <x v="7"/>
    <s v="Minnetonka Mills"/>
    <n v="55343"/>
    <x v="159"/>
    <d v="2015-06-12T00:00:00"/>
    <x v="1680"/>
    <n v="12"/>
    <n v="160.66"/>
    <n v="89415"/>
    <n v="12.27"/>
    <x v="1"/>
  </r>
  <r>
    <n v="2543"/>
    <s v="Josephine Dalton"/>
    <x v="4"/>
    <n v="0.05"/>
    <n v="15.68"/>
    <n v="3.73"/>
    <x v="1"/>
    <x v="0"/>
    <x v="0"/>
    <x v="11"/>
    <s v="Small Pack"/>
    <s v="Artistic Insta-Plaque"/>
    <n v="0.46"/>
    <s v="United States"/>
    <s v="South"/>
    <x v="21"/>
    <s v="Richmond"/>
    <n v="23223"/>
    <x v="159"/>
    <d v="2015-06-12T00:00:00"/>
    <x v="1681"/>
    <n v="17"/>
    <n v="257.48"/>
    <n v="87917"/>
    <n v="15.629999999999999"/>
    <x v="0"/>
  </r>
  <r>
    <n v="2543"/>
    <s v="Josephine Dalton"/>
    <x v="4"/>
    <n v="0.02"/>
    <n v="195.99"/>
    <n v="4.2"/>
    <x v="1"/>
    <x v="0"/>
    <x v="1"/>
    <x v="12"/>
    <s v="Small Box"/>
    <s v="T65"/>
    <n v="0.56000000000000005"/>
    <s v="United States"/>
    <s v="South"/>
    <x v="21"/>
    <s v="Richmond"/>
    <n v="23223"/>
    <x v="159"/>
    <d v="2015-06-12T00:00:00"/>
    <x v="1682"/>
    <n v="19"/>
    <n v="3194.99"/>
    <n v="87917"/>
    <n v="195.97"/>
    <x v="0"/>
  </r>
  <r>
    <n v="2840"/>
    <s v="Bob Berg"/>
    <x v="4"/>
    <n v="0.05"/>
    <n v="15.68"/>
    <n v="3.73"/>
    <x v="1"/>
    <x v="3"/>
    <x v="0"/>
    <x v="11"/>
    <s v="Small Pack"/>
    <s v="Artistic Insta-Plaque"/>
    <n v="0.46"/>
    <s v="United States"/>
    <s v="South"/>
    <x v="12"/>
    <s v="North Miami"/>
    <n v="33161"/>
    <x v="159"/>
    <d v="2015-06-13T00:00:00"/>
    <x v="1683"/>
    <n v="17"/>
    <n v="260.01"/>
    <n v="87885"/>
    <n v="15.629999999999999"/>
    <x v="0"/>
  </r>
  <r>
    <n v="2840"/>
    <s v="Bob Berg"/>
    <x v="4"/>
    <n v="0"/>
    <n v="14.98"/>
    <n v="8.99"/>
    <x v="1"/>
    <x v="3"/>
    <x v="0"/>
    <x v="11"/>
    <s v="Small Pack"/>
    <s v="GE 4 Foot Flourescent Tube, 40 Watt"/>
    <n v="0.39"/>
    <s v="United States"/>
    <s v="South"/>
    <x v="12"/>
    <s v="North Miami"/>
    <n v="33161"/>
    <x v="159"/>
    <d v="2015-06-12T00:00:00"/>
    <x v="1684"/>
    <n v="18"/>
    <n v="273.79000000000002"/>
    <n v="87885"/>
    <n v="14.98"/>
    <x v="0"/>
  </r>
  <r>
    <n v="2840"/>
    <s v="Bob Berg"/>
    <x v="4"/>
    <n v="0.02"/>
    <n v="38.76"/>
    <n v="13.26"/>
    <x v="1"/>
    <x v="3"/>
    <x v="2"/>
    <x v="7"/>
    <s v="Small Box"/>
    <s v="Xerox 1892"/>
    <n v="0.36"/>
    <s v="United States"/>
    <s v="South"/>
    <x v="12"/>
    <s v="North Miami"/>
    <n v="33161"/>
    <x v="159"/>
    <d v="2015-06-12T00:00:00"/>
    <x v="1685"/>
    <n v="1"/>
    <n v="44.62"/>
    <n v="87885"/>
    <n v="38.739999999999995"/>
    <x v="0"/>
  </r>
  <r>
    <n v="3078"/>
    <s v="Kate McKenna"/>
    <x v="3"/>
    <n v="0.04"/>
    <n v="35.44"/>
    <n v="5.09"/>
    <x v="1"/>
    <x v="0"/>
    <x v="2"/>
    <x v="7"/>
    <s v="Small Box"/>
    <s v="Xerox 1932"/>
    <n v="0.38"/>
    <s v="United States"/>
    <s v="East"/>
    <x v="27"/>
    <s v="Toledo"/>
    <n v="43615"/>
    <x v="159"/>
    <d v="2015-06-11T00:00:00"/>
    <x v="1686"/>
    <n v="5"/>
    <n v="171.93"/>
    <n v="88240"/>
    <n v="35.4"/>
    <x v="3"/>
  </r>
  <r>
    <n v="3078"/>
    <s v="Kate McKenna"/>
    <x v="3"/>
    <n v="0.08"/>
    <n v="3.98"/>
    <n v="0.7"/>
    <x v="1"/>
    <x v="0"/>
    <x v="2"/>
    <x v="2"/>
    <s v="Wrap Bag"/>
    <s v="4009® Highlighters by Sanford"/>
    <n v="0.52"/>
    <s v="United States"/>
    <s v="East"/>
    <x v="27"/>
    <s v="Toledo"/>
    <n v="43615"/>
    <x v="159"/>
    <d v="2015-06-14T00:00:00"/>
    <x v="1687"/>
    <n v="9"/>
    <n v="35.19"/>
    <n v="88240"/>
    <n v="3.9"/>
    <x v="3"/>
  </r>
  <r>
    <n v="3079"/>
    <s v="Andrew Levine"/>
    <x v="3"/>
    <n v="0.04"/>
    <n v="35.44"/>
    <n v="5.09"/>
    <x v="1"/>
    <x v="0"/>
    <x v="2"/>
    <x v="7"/>
    <s v="Small Box"/>
    <s v="Xerox 1932"/>
    <n v="0.38"/>
    <s v="United States"/>
    <s v="East"/>
    <x v="28"/>
    <s v="Philadelphia"/>
    <n v="19112"/>
    <x v="159"/>
    <d v="2015-06-11T00:00:00"/>
    <x v="1688"/>
    <n v="21"/>
    <n v="722.1"/>
    <n v="53476"/>
    <n v="35.4"/>
    <x v="3"/>
  </r>
  <r>
    <n v="3079"/>
    <s v="Andrew Levine"/>
    <x v="3"/>
    <n v="0.08"/>
    <n v="3.98"/>
    <n v="0.7"/>
    <x v="1"/>
    <x v="0"/>
    <x v="2"/>
    <x v="2"/>
    <s v="Wrap Bag"/>
    <s v="4009® Highlighters by Sanford"/>
    <n v="0.52"/>
    <s v="United States"/>
    <s v="East"/>
    <x v="28"/>
    <s v="Philadelphia"/>
    <n v="19112"/>
    <x v="159"/>
    <d v="2015-06-14T00:00:00"/>
    <x v="1689"/>
    <n v="36"/>
    <n v="140.78"/>
    <n v="53476"/>
    <n v="3.9"/>
    <x v="3"/>
  </r>
  <r>
    <n v="3079"/>
    <s v="Andrew Levine"/>
    <x v="3"/>
    <n v="0.01"/>
    <n v="1.76"/>
    <n v="0.7"/>
    <x v="1"/>
    <x v="0"/>
    <x v="2"/>
    <x v="2"/>
    <s v="Wrap Bag"/>
    <s v="Newell 310"/>
    <n v="0.56000000000000005"/>
    <s v="United States"/>
    <s v="East"/>
    <x v="28"/>
    <s v="Philadelphia"/>
    <n v="19112"/>
    <x v="159"/>
    <d v="2015-06-12T00:00:00"/>
    <x v="1690"/>
    <n v="71"/>
    <n v="129.72"/>
    <n v="53476"/>
    <n v="1.75"/>
    <x v="3"/>
  </r>
  <r>
    <n v="3079"/>
    <s v="Andrew Levine"/>
    <x v="3"/>
    <n v="0.01"/>
    <n v="193.17"/>
    <n v="19.989999999999998"/>
    <x v="2"/>
    <x v="0"/>
    <x v="2"/>
    <x v="6"/>
    <s v="Small Box"/>
    <s v="Fellowes Staxonsteel® Drawer Files"/>
    <n v="0.71"/>
    <s v="United States"/>
    <s v="East"/>
    <x v="28"/>
    <s v="Philadelphia"/>
    <n v="19112"/>
    <x v="159"/>
    <d v="2015-06-11T00:00:00"/>
    <x v="1691"/>
    <n v="63"/>
    <n v="12190.98"/>
    <n v="53476"/>
    <n v="193.16"/>
    <x v="3"/>
  </r>
  <r>
    <n v="2046"/>
    <s v="Eileen Schwartz"/>
    <x v="0"/>
    <n v="0.04"/>
    <n v="4.28"/>
    <n v="5.68"/>
    <x v="1"/>
    <x v="3"/>
    <x v="2"/>
    <x v="7"/>
    <s v="Small Box"/>
    <s v="Xerox 199"/>
    <n v="0.4"/>
    <s v="United States"/>
    <s v="Central"/>
    <x v="38"/>
    <s v="Liberal"/>
    <n v="67901"/>
    <x v="160"/>
    <d v="2015-06-14T00:00:00"/>
    <x v="1692"/>
    <n v="7"/>
    <n v="31.54"/>
    <n v="88219"/>
    <n v="4.24"/>
    <x v="1"/>
  </r>
  <r>
    <n v="2046"/>
    <s v="Eileen Schwartz"/>
    <x v="0"/>
    <n v="0.06"/>
    <n v="376.13"/>
    <n v="85.63"/>
    <x v="0"/>
    <x v="3"/>
    <x v="0"/>
    <x v="0"/>
    <s v="Jumbo Box"/>
    <s v="Bretford Rectangular Conference Table Tops"/>
    <n v="0.74"/>
    <s v="United States"/>
    <s v="Central"/>
    <x v="38"/>
    <s v="Liberal"/>
    <n v="67901"/>
    <x v="160"/>
    <d v="2015-06-14T00:00:00"/>
    <x v="1693"/>
    <n v="13"/>
    <n v="4634.6899999999996"/>
    <n v="88219"/>
    <n v="376.07"/>
    <x v="1"/>
  </r>
  <r>
    <n v="2046"/>
    <s v="Eileen Schwartz"/>
    <x v="0"/>
    <n v="0.06"/>
    <n v="424.21"/>
    <n v="110.2"/>
    <x v="0"/>
    <x v="3"/>
    <x v="0"/>
    <x v="0"/>
    <s v="Jumbo Box"/>
    <s v="Bush Advantage Collection® Racetrack Conference Table"/>
    <n v="0.67"/>
    <s v="United States"/>
    <s v="Central"/>
    <x v="38"/>
    <s v="Liberal"/>
    <n v="67901"/>
    <x v="160"/>
    <d v="2015-06-13T00:00:00"/>
    <x v="1694"/>
    <n v="17"/>
    <n v="7304.03"/>
    <n v="88219"/>
    <n v="424.15"/>
    <x v="1"/>
  </r>
  <r>
    <n v="2046"/>
    <s v="Eileen Schwartz"/>
    <x v="0"/>
    <n v="0.06"/>
    <n v="195.99"/>
    <n v="8.99"/>
    <x v="1"/>
    <x v="3"/>
    <x v="1"/>
    <x v="12"/>
    <s v="Small Box"/>
    <s v="T28 WORLD"/>
    <n v="0.6"/>
    <s v="United States"/>
    <s v="Central"/>
    <x v="38"/>
    <s v="Liberal"/>
    <n v="67901"/>
    <x v="160"/>
    <d v="2015-06-14T00:00:00"/>
    <x v="1695"/>
    <n v="4"/>
    <n v="632.65"/>
    <n v="88219"/>
    <n v="195.93"/>
    <x v="1"/>
  </r>
  <r>
    <n v="62"/>
    <s v="Pam Gilbert"/>
    <x v="1"/>
    <n v="0.04"/>
    <n v="29.14"/>
    <n v="4.8600000000000003"/>
    <x v="1"/>
    <x v="3"/>
    <x v="2"/>
    <x v="7"/>
    <s v="Wrap Bag"/>
    <s v="Snap-A-Way® Black Print Carbonless Speed Message, No Reply Area, Duplicate"/>
    <n v="0.38"/>
    <s v="United States"/>
    <s v="Central"/>
    <x v="18"/>
    <s v="Round Rock"/>
    <n v="78664"/>
    <x v="160"/>
    <d v="2015-06-14T00:00:00"/>
    <x v="1696"/>
    <n v="17"/>
    <n v="506.39"/>
    <n v="87408"/>
    <n v="29.1"/>
    <x v="1"/>
  </r>
  <r>
    <n v="387"/>
    <s v="Angela Howe"/>
    <x v="1"/>
    <n v="0.1"/>
    <n v="8.8800000000000008"/>
    <n v="6.28"/>
    <x v="2"/>
    <x v="3"/>
    <x v="2"/>
    <x v="5"/>
    <s v="Small Box"/>
    <s v="GBC Instant Index™ System for Binding Systems"/>
    <n v="0.35"/>
    <s v="United States"/>
    <s v="Central"/>
    <x v="13"/>
    <s v="Grand Island"/>
    <n v="68801"/>
    <x v="160"/>
    <d v="2015-06-14T00:00:00"/>
    <x v="1697"/>
    <n v="15"/>
    <n v="126.9"/>
    <n v="90339"/>
    <n v="8.7800000000000011"/>
    <x v="1"/>
  </r>
  <r>
    <n v="1016"/>
    <s v="Francis Sherrill"/>
    <x v="1"/>
    <n v="0.02"/>
    <n v="6.48"/>
    <n v="7.86"/>
    <x v="2"/>
    <x v="2"/>
    <x v="2"/>
    <x v="7"/>
    <s v="Small Box"/>
    <s v="Xerox 213"/>
    <n v="0.37"/>
    <s v="United States"/>
    <s v="South"/>
    <x v="9"/>
    <s v="Asheville"/>
    <n v="28806"/>
    <x v="160"/>
    <d v="2015-06-13T00:00:00"/>
    <x v="1698"/>
    <n v="1"/>
    <n v="11.41"/>
    <n v="88389"/>
    <n v="6.4600000000000009"/>
    <x v="0"/>
  </r>
  <r>
    <n v="1745"/>
    <s v="Herbert Holden"/>
    <x v="1"/>
    <n v="0.04"/>
    <n v="124.49"/>
    <n v="51.94"/>
    <x v="0"/>
    <x v="1"/>
    <x v="0"/>
    <x v="0"/>
    <s v="Jumbo Box"/>
    <s v="Bevis 36 x 72 Conference Tables"/>
    <n v="0.63"/>
    <s v="United States"/>
    <s v="South"/>
    <x v="5"/>
    <s v="Atlanta"/>
    <n v="30305"/>
    <x v="160"/>
    <d v="2015-06-14T00:00:00"/>
    <x v="1699"/>
    <n v="4"/>
    <n v="605.82000000000005"/>
    <n v="12224"/>
    <n v="124.44999999999999"/>
    <x v="0"/>
  </r>
  <r>
    <n v="1745"/>
    <s v="Herbert Holden"/>
    <x v="1"/>
    <n v="0.1"/>
    <n v="35.99"/>
    <n v="5"/>
    <x v="1"/>
    <x v="1"/>
    <x v="1"/>
    <x v="12"/>
    <s v="Wrap Bag"/>
    <s v="Accessory17"/>
    <n v="0.82"/>
    <s v="United States"/>
    <s v="South"/>
    <x v="5"/>
    <s v="Atlanta"/>
    <n v="30305"/>
    <x v="160"/>
    <d v="2015-06-12T00:00:00"/>
    <x v="1700"/>
    <n v="54"/>
    <n v="1569"/>
    <n v="12224"/>
    <n v="35.89"/>
    <x v="0"/>
  </r>
  <r>
    <n v="1748"/>
    <s v="Helen Simpson"/>
    <x v="1"/>
    <n v="0.04"/>
    <n v="124.49"/>
    <n v="51.94"/>
    <x v="0"/>
    <x v="1"/>
    <x v="0"/>
    <x v="0"/>
    <s v="Jumbo Box"/>
    <s v="Bevis 36 x 72 Conference Tables"/>
    <n v="0.63"/>
    <s v="United States"/>
    <s v="Central"/>
    <x v="19"/>
    <s v="Enid"/>
    <n v="73703"/>
    <x v="160"/>
    <d v="2015-06-14T00:00:00"/>
    <x v="1701"/>
    <n v="1"/>
    <n v="151.46"/>
    <n v="87245"/>
    <n v="124.44999999999999"/>
    <x v="1"/>
  </r>
  <r>
    <n v="1781"/>
    <s v="Jackie Capps"/>
    <x v="1"/>
    <n v="0"/>
    <n v="55.48"/>
    <n v="14.3"/>
    <x v="1"/>
    <x v="3"/>
    <x v="2"/>
    <x v="7"/>
    <s v="Small Box"/>
    <s v="Xerox 194"/>
    <n v="0.37"/>
    <s v="United States"/>
    <s v="West"/>
    <x v="8"/>
    <s v="San Carlos"/>
    <n v="94070"/>
    <x v="160"/>
    <d v="2015-06-14T00:00:00"/>
    <x v="1702"/>
    <n v="11"/>
    <n v="658.62"/>
    <n v="89857"/>
    <n v="55.48"/>
    <x v="2"/>
  </r>
  <r>
    <n v="2257"/>
    <s v="Bernard Thompson"/>
    <x v="1"/>
    <n v="0.06"/>
    <n v="6.68"/>
    <n v="6.93"/>
    <x v="1"/>
    <x v="3"/>
    <x v="2"/>
    <x v="7"/>
    <s v="Small Box"/>
    <s v="HP Office Paper (20Lb. and 87 Bright)"/>
    <n v="0.37"/>
    <s v="United States"/>
    <s v="South"/>
    <x v="9"/>
    <s v="Raleigh"/>
    <n v="27604"/>
    <x v="160"/>
    <d v="2015-06-13T00:00:00"/>
    <x v="1703"/>
    <n v="14"/>
    <n v="91.92"/>
    <n v="87965"/>
    <n v="6.62"/>
    <x v="0"/>
  </r>
  <r>
    <n v="1466"/>
    <s v="Wesley Reid"/>
    <x v="2"/>
    <n v="0.04"/>
    <n v="130.97999999999999"/>
    <n v="54.74"/>
    <x v="0"/>
    <x v="0"/>
    <x v="0"/>
    <x v="10"/>
    <s v="Jumbo Box"/>
    <s v="O'Sullivan Elevations Bookcase, Cherry Finish"/>
    <n v="0.69"/>
    <s v="United States"/>
    <s v="Central"/>
    <x v="13"/>
    <s v="Columbus"/>
    <n v="68601"/>
    <x v="160"/>
    <d v="2015-06-12T00:00:00"/>
    <x v="1704"/>
    <n v="14"/>
    <n v="1781.66"/>
    <n v="91116"/>
    <n v="130.94"/>
    <x v="1"/>
  </r>
  <r>
    <n v="1469"/>
    <s v="Vicki Zhu Daniels"/>
    <x v="2"/>
    <n v="0.04"/>
    <n v="105.29"/>
    <n v="10.119999999999999"/>
    <x v="1"/>
    <x v="0"/>
    <x v="0"/>
    <x v="11"/>
    <s v="Large Box"/>
    <s v="Eldon Antistatic Chair Mats for Low to Medium Pile Carpets"/>
    <n v="0.79"/>
    <s v="United States"/>
    <s v="West"/>
    <x v="15"/>
    <s v="Clearfield"/>
    <n v="84015"/>
    <x v="160"/>
    <d v="2015-06-16T00:00:00"/>
    <x v="1705"/>
    <n v="9"/>
    <n v="940.64"/>
    <n v="91116"/>
    <n v="105.25"/>
    <x v="2"/>
  </r>
  <r>
    <n v="1469"/>
    <s v="Vicki Zhu Daniels"/>
    <x v="2"/>
    <n v="7.0000000000000007E-2"/>
    <n v="31.76"/>
    <n v="45.51"/>
    <x v="0"/>
    <x v="0"/>
    <x v="0"/>
    <x v="0"/>
    <s v="Jumbo Box"/>
    <s v="Hon iLevel™ Computer Training Table"/>
    <n v="0.65"/>
    <s v="United States"/>
    <s v="West"/>
    <x v="15"/>
    <s v="Clearfield"/>
    <n v="84015"/>
    <x v="160"/>
    <d v="2015-06-14T00:00:00"/>
    <x v="1706"/>
    <n v="18"/>
    <n v="439.27"/>
    <n v="91116"/>
    <n v="31.69"/>
    <x v="2"/>
  </r>
  <r>
    <n v="3179"/>
    <s v="Marie Pittman"/>
    <x v="2"/>
    <n v="7.0000000000000007E-2"/>
    <n v="35.44"/>
    <n v="7.5"/>
    <x v="1"/>
    <x v="3"/>
    <x v="2"/>
    <x v="7"/>
    <s v="Small Box"/>
    <s v="Xerox 1906"/>
    <n v="0.38"/>
    <s v="United States"/>
    <s v="Central"/>
    <x v="7"/>
    <s v="Owatonna"/>
    <n v="55060"/>
    <x v="160"/>
    <d v="2015-06-19T00:00:00"/>
    <x v="1707"/>
    <n v="11"/>
    <n v="380"/>
    <n v="86989"/>
    <n v="35.369999999999997"/>
    <x v="1"/>
  </r>
  <r>
    <n v="550"/>
    <s v="Edna Monroe Talley"/>
    <x v="4"/>
    <n v="0.06"/>
    <n v="549.99"/>
    <n v="49"/>
    <x v="0"/>
    <x v="3"/>
    <x v="1"/>
    <x v="4"/>
    <s v="Jumbo Drum"/>
    <s v="Sharp 1540cs Digital Laser Copier"/>
    <n v="0.35"/>
    <s v="United States"/>
    <s v="Central"/>
    <x v="18"/>
    <s v="Seguin"/>
    <n v="78155"/>
    <x v="160"/>
    <d v="2015-06-13T00:00:00"/>
    <x v="1708"/>
    <n v="13"/>
    <n v="6720.88"/>
    <n v="90910"/>
    <n v="549.93000000000006"/>
    <x v="1"/>
  </r>
  <r>
    <n v="550"/>
    <s v="Edna Monroe Talley"/>
    <x v="4"/>
    <n v="0.08"/>
    <n v="115.99"/>
    <n v="5.99"/>
    <x v="2"/>
    <x v="3"/>
    <x v="1"/>
    <x v="12"/>
    <s v="Small Box"/>
    <s v="2160"/>
    <n v="0.56999999999999995"/>
    <s v="United States"/>
    <s v="Central"/>
    <x v="18"/>
    <s v="Seguin"/>
    <n v="78155"/>
    <x v="160"/>
    <d v="2015-06-13T00:00:00"/>
    <x v="1709"/>
    <n v="1"/>
    <n v="102.21"/>
    <n v="90910"/>
    <n v="115.91"/>
    <x v="1"/>
  </r>
  <r>
    <n v="3230"/>
    <s v="Monica Stuart"/>
    <x v="0"/>
    <n v="0.06"/>
    <n v="4.91"/>
    <n v="5.68"/>
    <x v="2"/>
    <x v="0"/>
    <x v="2"/>
    <x v="5"/>
    <s v="Small Box"/>
    <s v="Acco Pressboard Covers with Storage Hooks, 14 7/8&quot; x 11&quot;, Light Blue"/>
    <n v="0.36"/>
    <s v="United States"/>
    <s v="Central"/>
    <x v="30"/>
    <s v="Waukesha"/>
    <n v="53186"/>
    <x v="161"/>
    <d v="2015-06-13T00:00:00"/>
    <x v="1710"/>
    <n v="10"/>
    <n v="53.89"/>
    <n v="87436"/>
    <n v="4.8500000000000005"/>
    <x v="1"/>
  </r>
  <r>
    <n v="3230"/>
    <s v="Monica Stuart"/>
    <x v="0"/>
    <n v="7.0000000000000007E-2"/>
    <n v="48.94"/>
    <n v="5.86"/>
    <x v="2"/>
    <x v="0"/>
    <x v="2"/>
    <x v="7"/>
    <s v="Small Box"/>
    <s v="Xerox 1916"/>
    <n v="0.35"/>
    <s v="United States"/>
    <s v="Central"/>
    <x v="30"/>
    <s v="Waukesha"/>
    <n v="53186"/>
    <x v="161"/>
    <d v="2015-06-14T00:00:00"/>
    <x v="1711"/>
    <n v="21"/>
    <n v="1001.02"/>
    <n v="87436"/>
    <n v="48.87"/>
    <x v="1"/>
  </r>
  <r>
    <n v="2143"/>
    <s v="Lester Sawyer"/>
    <x v="1"/>
    <n v="0.08"/>
    <n v="17.149999999999999"/>
    <n v="4.96"/>
    <x v="1"/>
    <x v="2"/>
    <x v="2"/>
    <x v="6"/>
    <s v="Small Box"/>
    <s v="Advantus Rolling Storage Box"/>
    <n v="0.57999999999999996"/>
    <s v="United States"/>
    <s v="South"/>
    <x v="21"/>
    <s v="Fairfax"/>
    <n v="20151"/>
    <x v="161"/>
    <d v="2015-06-16T00:00:00"/>
    <x v="1712"/>
    <n v="12"/>
    <n v="200.61"/>
    <n v="87569"/>
    <n v="17.07"/>
    <x v="0"/>
  </r>
  <r>
    <n v="2771"/>
    <s v="Kevin Wolfe"/>
    <x v="1"/>
    <n v="7.0000000000000007E-2"/>
    <n v="177.98"/>
    <n v="0.99"/>
    <x v="1"/>
    <x v="3"/>
    <x v="2"/>
    <x v="8"/>
    <s v="Small Box"/>
    <s v="Kensington 7 Outlet MasterPiece Power Center"/>
    <n v="0.56000000000000005"/>
    <s v="United States"/>
    <s v="South"/>
    <x v="5"/>
    <s v="East Point"/>
    <n v="30344"/>
    <x v="161"/>
    <d v="2015-06-13T00:00:00"/>
    <x v="1713"/>
    <n v="3"/>
    <n v="536.29"/>
    <n v="88974"/>
    <n v="177.91"/>
    <x v="0"/>
  </r>
  <r>
    <n v="1129"/>
    <s v="Pam Patton"/>
    <x v="2"/>
    <n v="0.03"/>
    <n v="30.98"/>
    <n v="6.5"/>
    <x v="1"/>
    <x v="3"/>
    <x v="1"/>
    <x v="1"/>
    <s v="Small Box"/>
    <s v="Logitech Internet Navigator Keyboard"/>
    <n v="0.79"/>
    <s v="United States"/>
    <s v="East"/>
    <x v="35"/>
    <s v="Boston"/>
    <n v="2118"/>
    <x v="161"/>
    <d v="2015-06-17T00:00:00"/>
    <x v="1714"/>
    <n v="44"/>
    <n v="1332.09"/>
    <n v="39430"/>
    <n v="30.95"/>
    <x v="3"/>
  </r>
  <r>
    <n v="1132"/>
    <s v="Michael Robbins"/>
    <x v="2"/>
    <n v="0.03"/>
    <n v="30.98"/>
    <n v="6.5"/>
    <x v="1"/>
    <x v="3"/>
    <x v="1"/>
    <x v="1"/>
    <s v="Small Box"/>
    <s v="Logitech Internet Navigator Keyboard"/>
    <n v="0.79"/>
    <s v="United States"/>
    <s v="Central"/>
    <x v="18"/>
    <s v="Euless"/>
    <n v="76039"/>
    <x v="161"/>
    <d v="2015-06-17T00:00:00"/>
    <x v="1715"/>
    <n v="11"/>
    <n v="333.02"/>
    <n v="88104"/>
    <n v="30.95"/>
    <x v="1"/>
  </r>
  <r>
    <n v="1505"/>
    <s v="Kay Schultz"/>
    <x v="2"/>
    <n v="0"/>
    <n v="85.99"/>
    <n v="0.99"/>
    <x v="1"/>
    <x v="0"/>
    <x v="1"/>
    <x v="12"/>
    <s v="Wrap Bag"/>
    <s v="Accessory4"/>
    <n v="0.85"/>
    <s v="United States"/>
    <s v="Central"/>
    <x v="18"/>
    <s v="College Station"/>
    <n v="77840"/>
    <x v="161"/>
    <d v="2015-06-18T00:00:00"/>
    <x v="1716"/>
    <n v="6"/>
    <n v="464.86"/>
    <n v="86181"/>
    <n v="85.99"/>
    <x v="1"/>
  </r>
  <r>
    <n v="5"/>
    <s v="Ronnie Proctor"/>
    <x v="3"/>
    <n v="0.02"/>
    <n v="500.98"/>
    <n v="26"/>
    <x v="0"/>
    <x v="2"/>
    <x v="0"/>
    <x v="9"/>
    <s v="Jumbo Drum"/>
    <s v="Global Troy™ Executive Leather Low-Back Tilter"/>
    <n v="0.6"/>
    <s v="United States"/>
    <s v="West"/>
    <x v="8"/>
    <s v="San Gabriel"/>
    <n v="91776"/>
    <x v="161"/>
    <d v="2015-06-15T00:00:00"/>
    <x v="1717"/>
    <n v="12"/>
    <n v="6362.85"/>
    <n v="90193"/>
    <n v="500.96000000000004"/>
    <x v="2"/>
  </r>
  <r>
    <n v="1044"/>
    <s v="Erin Ballard"/>
    <x v="0"/>
    <n v="0.02"/>
    <n v="209.84"/>
    <n v="21.21"/>
    <x v="1"/>
    <x v="2"/>
    <x v="0"/>
    <x v="11"/>
    <s v="Large Box"/>
    <s v="Luxo Professional Fluorescent Magnifier Lamp with Clamp-Mount Base"/>
    <n v="0.59"/>
    <s v="United States"/>
    <s v="West"/>
    <x v="8"/>
    <s v="Los Angeles"/>
    <n v="90004"/>
    <x v="162"/>
    <d v="2015-06-14T00:00:00"/>
    <x v="1718"/>
    <n v="62"/>
    <n v="13546.94"/>
    <n v="28001"/>
    <n v="209.82"/>
    <x v="2"/>
  </r>
  <r>
    <n v="1044"/>
    <s v="Erin Ballard"/>
    <x v="0"/>
    <n v="0.01"/>
    <n v="194.3"/>
    <n v="11.54"/>
    <x v="1"/>
    <x v="2"/>
    <x v="0"/>
    <x v="11"/>
    <s v="Large Box"/>
    <s v="Electrix Halogen Magnifier Lamp"/>
    <n v="0.59"/>
    <s v="United States"/>
    <s v="West"/>
    <x v="8"/>
    <s v="Los Angeles"/>
    <n v="90004"/>
    <x v="162"/>
    <d v="2015-06-16T00:00:00"/>
    <x v="1719"/>
    <n v="32"/>
    <n v="6401.65"/>
    <n v="28001"/>
    <n v="194.29000000000002"/>
    <x v="2"/>
  </r>
  <r>
    <n v="1519"/>
    <s v="Randall Boykin"/>
    <x v="0"/>
    <n v="0.06"/>
    <n v="55.48"/>
    <n v="4.8499999999999996"/>
    <x v="1"/>
    <x v="1"/>
    <x v="2"/>
    <x v="7"/>
    <s v="Small Box"/>
    <s v="Xerox 1888"/>
    <n v="0.37"/>
    <s v="United States"/>
    <s v="East"/>
    <x v="29"/>
    <s v="Auburn"/>
    <n v="4210"/>
    <x v="162"/>
    <d v="2015-06-14T00:00:00"/>
    <x v="1720"/>
    <n v="19"/>
    <n v="1030.51"/>
    <n v="89957"/>
    <n v="55.419999999999995"/>
    <x v="3"/>
  </r>
  <r>
    <n v="1522"/>
    <s v="Earl Watts"/>
    <x v="0"/>
    <n v="0.1"/>
    <n v="122.99"/>
    <n v="70.2"/>
    <x v="0"/>
    <x v="1"/>
    <x v="0"/>
    <x v="9"/>
    <s v="Jumbo Drum"/>
    <s v="Global High-Back Leather Tilter, Burgundy"/>
    <n v="0.74"/>
    <s v="United States"/>
    <s v="Central"/>
    <x v="7"/>
    <s v="Hopkins"/>
    <n v="55305"/>
    <x v="162"/>
    <d v="2015-06-15T00:00:00"/>
    <x v="1721"/>
    <n v="17"/>
    <n v="2026.91"/>
    <n v="89957"/>
    <n v="122.89"/>
    <x v="1"/>
  </r>
  <r>
    <n v="3339"/>
    <s v="Lester Copeland"/>
    <x v="1"/>
    <n v="0.03"/>
    <n v="2.61"/>
    <n v="0.5"/>
    <x v="1"/>
    <x v="1"/>
    <x v="2"/>
    <x v="13"/>
    <s v="Small Box"/>
    <s v="Avery 494"/>
    <n v="0.39"/>
    <s v="United States"/>
    <s v="South"/>
    <x v="12"/>
    <s v="Titusville"/>
    <n v="32780"/>
    <x v="162"/>
    <d v="2015-06-15T00:00:00"/>
    <x v="1722"/>
    <n v="7"/>
    <n v="19.02"/>
    <n v="85981"/>
    <n v="2.58"/>
    <x v="0"/>
  </r>
  <r>
    <n v="3339"/>
    <s v="Lester Copeland"/>
    <x v="1"/>
    <n v="0.01"/>
    <n v="11.66"/>
    <n v="7.95"/>
    <x v="1"/>
    <x v="1"/>
    <x v="2"/>
    <x v="2"/>
    <s v="Small Pack"/>
    <s v="Hunt BOSTON® Vista® Battery-Operated Pencil Sharpener, Black"/>
    <n v="0.57999999999999996"/>
    <s v="United States"/>
    <s v="South"/>
    <x v="12"/>
    <s v="Titusville"/>
    <n v="32780"/>
    <x v="162"/>
    <d v="2015-06-15T00:00:00"/>
    <x v="1723"/>
    <n v="16"/>
    <n v="193.87"/>
    <n v="85981"/>
    <n v="11.65"/>
    <x v="0"/>
  </r>
  <r>
    <n v="1644"/>
    <s v="Sam Woodward"/>
    <x v="2"/>
    <n v="0.09"/>
    <n v="107.53"/>
    <n v="5.81"/>
    <x v="1"/>
    <x v="0"/>
    <x v="0"/>
    <x v="11"/>
    <s v="Medium Box"/>
    <s v="Tenex Contemporary Contur Chairmats for Low and Medium Pile Carpet, Computer, 39&quot; x 49&quot;"/>
    <n v="0.65"/>
    <s v="United States"/>
    <s v="Central"/>
    <x v="18"/>
    <s v="Friendswood"/>
    <n v="77546"/>
    <x v="162"/>
    <d v="2015-06-16T00:00:00"/>
    <x v="1724"/>
    <n v="1"/>
    <n v="100.79"/>
    <n v="87342"/>
    <n v="107.44"/>
    <x v="1"/>
  </r>
  <r>
    <n v="1738"/>
    <s v="Dean Solomon"/>
    <x v="2"/>
    <n v="0.04"/>
    <n v="35.44"/>
    <n v="19.989999999999998"/>
    <x v="1"/>
    <x v="3"/>
    <x v="2"/>
    <x v="7"/>
    <s v="Small Box"/>
    <s v="Xerox 1880"/>
    <n v="0.38"/>
    <s v="United States"/>
    <s v="South"/>
    <x v="9"/>
    <s v="Gastonia"/>
    <n v="28052"/>
    <x v="162"/>
    <d v="2015-06-21T00:00:00"/>
    <x v="1725"/>
    <n v="11"/>
    <n v="406.26"/>
    <n v="85868"/>
    <n v="35.4"/>
    <x v="0"/>
  </r>
  <r>
    <n v="1775"/>
    <s v="Marlene Kirk"/>
    <x v="2"/>
    <n v="0.09"/>
    <n v="12.95"/>
    <n v="4.9800000000000004"/>
    <x v="1"/>
    <x v="1"/>
    <x v="2"/>
    <x v="5"/>
    <s v="Small Box"/>
    <s v="GBC Binding covers"/>
    <n v="0.4"/>
    <s v="United States"/>
    <s v="Central"/>
    <x v="2"/>
    <s v="South Bend"/>
    <n v="46614"/>
    <x v="162"/>
    <d v="2015-06-21T00:00:00"/>
    <x v="1726"/>
    <n v="21"/>
    <n v="269.54000000000002"/>
    <n v="89944"/>
    <n v="12.86"/>
    <x v="1"/>
  </r>
  <r>
    <n v="547"/>
    <s v="Henry Ball"/>
    <x v="3"/>
    <n v="0.03"/>
    <n v="13.73"/>
    <n v="6.85"/>
    <x v="2"/>
    <x v="3"/>
    <x v="0"/>
    <x v="11"/>
    <s v="Wrap Bag"/>
    <s v="DAX Wood Document Frame."/>
    <n v="0.54"/>
    <s v="United States"/>
    <s v="East"/>
    <x v="44"/>
    <s v="Morgantown"/>
    <n v="26501"/>
    <x v="162"/>
    <d v="2015-06-15T00:00:00"/>
    <x v="1727"/>
    <n v="4"/>
    <n v="57.37"/>
    <n v="86250"/>
    <n v="13.700000000000001"/>
    <x v="3"/>
  </r>
  <r>
    <n v="2979"/>
    <s v="Lloyd Dolan"/>
    <x v="3"/>
    <n v="0.01"/>
    <n v="5.84"/>
    <n v="0.83"/>
    <x v="1"/>
    <x v="3"/>
    <x v="2"/>
    <x v="2"/>
    <s v="Wrap Bag"/>
    <s v="Avery Hi-Liter® Smear-Safe Highlighters"/>
    <n v="0.49"/>
    <s v="United States"/>
    <s v="Central"/>
    <x v="39"/>
    <s v="Dickinson"/>
    <n v="58601"/>
    <x v="162"/>
    <d v="2015-06-16T00:00:00"/>
    <x v="1728"/>
    <n v="4"/>
    <n v="23.89"/>
    <n v="86546"/>
    <n v="5.83"/>
    <x v="1"/>
  </r>
  <r>
    <n v="3120"/>
    <s v="Daniel Christian"/>
    <x v="3"/>
    <n v="0.08"/>
    <n v="315.98"/>
    <n v="19.989999999999998"/>
    <x v="1"/>
    <x v="2"/>
    <x v="2"/>
    <x v="5"/>
    <s v="Small Box"/>
    <s v="GBC ProClick™ 150 Presentation Binding System"/>
    <n v="0.38"/>
    <s v="United States"/>
    <s v="South"/>
    <x v="17"/>
    <s v="New Orleans"/>
    <n v="70117"/>
    <x v="162"/>
    <d v="2015-06-14T00:00:00"/>
    <x v="1729"/>
    <n v="9"/>
    <n v="2642.48"/>
    <n v="90160"/>
    <n v="315.90000000000003"/>
    <x v="0"/>
  </r>
  <r>
    <n v="1860"/>
    <s v="Gina B Hess"/>
    <x v="0"/>
    <n v="0.09"/>
    <n v="5.98"/>
    <n v="1.49"/>
    <x v="1"/>
    <x v="2"/>
    <x v="2"/>
    <x v="5"/>
    <s v="Small Box"/>
    <s v="Avery Hanging File Binders"/>
    <n v="0.39"/>
    <s v="United States"/>
    <s v="East"/>
    <x v="35"/>
    <s v="Webster"/>
    <n v="1570"/>
    <x v="163"/>
    <d v="2015-06-17T00:00:00"/>
    <x v="1730"/>
    <n v="5"/>
    <n v="28.01"/>
    <n v="86846"/>
    <n v="5.8900000000000006"/>
    <x v="3"/>
  </r>
  <r>
    <n v="33"/>
    <s v="Ricky Hensley"/>
    <x v="3"/>
    <n v="0.03"/>
    <n v="4.24"/>
    <n v="5.41"/>
    <x v="1"/>
    <x v="3"/>
    <x v="2"/>
    <x v="5"/>
    <s v="Small Box"/>
    <s v="Storex DuraTech Recycled Plastic Frosted Binders"/>
    <n v="0.35"/>
    <s v="United States"/>
    <s v="West"/>
    <x v="14"/>
    <s v="Gresham"/>
    <n v="97030"/>
    <x v="163"/>
    <d v="2015-06-17T00:00:00"/>
    <x v="1731"/>
    <n v="13"/>
    <n v="58.68"/>
    <n v="89201"/>
    <n v="4.21"/>
    <x v="2"/>
  </r>
  <r>
    <n v="33"/>
    <s v="Ricky Hensley"/>
    <x v="3"/>
    <n v="0.04"/>
    <n v="2.94"/>
    <n v="0.7"/>
    <x v="1"/>
    <x v="3"/>
    <x v="2"/>
    <x v="2"/>
    <s v="Wrap Bag"/>
    <s v="Newell 338"/>
    <n v="0.57999999999999996"/>
    <s v="United States"/>
    <s v="West"/>
    <x v="14"/>
    <s v="Gresham"/>
    <n v="97030"/>
    <x v="163"/>
    <d v="2015-06-16T00:00:00"/>
    <x v="1732"/>
    <n v="18"/>
    <n v="53.1"/>
    <n v="89201"/>
    <n v="2.9"/>
    <x v="2"/>
  </r>
  <r>
    <n v="736"/>
    <s v="Meredith Walters"/>
    <x v="3"/>
    <n v="0.06"/>
    <n v="350.98"/>
    <n v="30"/>
    <x v="0"/>
    <x v="1"/>
    <x v="0"/>
    <x v="9"/>
    <s v="Jumbo Drum"/>
    <s v="Office Star - Professional Matrix Back Chair with 2-to-1 Synchro Tilt and Mesh Fabric Seat"/>
    <n v="0.61"/>
    <s v="United States"/>
    <s v="East"/>
    <x v="47"/>
    <s v="Salem"/>
    <n v="3079"/>
    <x v="163"/>
    <d v="2015-06-17T00:00:00"/>
    <x v="1733"/>
    <n v="6"/>
    <n v="2016.32"/>
    <n v="90361"/>
    <n v="350.92"/>
    <x v="3"/>
  </r>
  <r>
    <n v="738"/>
    <s v="Peggy Rowe"/>
    <x v="3"/>
    <n v="0.02"/>
    <n v="70.98"/>
    <n v="46.74"/>
    <x v="0"/>
    <x v="1"/>
    <x v="0"/>
    <x v="10"/>
    <s v="Jumbo Box"/>
    <s v="Hon Metal Bookcases, Putty"/>
    <n v="0.56000000000000005"/>
    <s v="United States"/>
    <s v="East"/>
    <x v="33"/>
    <s v="Cranford"/>
    <n v="7016"/>
    <x v="163"/>
    <d v="2015-06-16T00:00:00"/>
    <x v="1734"/>
    <n v="4"/>
    <n v="313.63"/>
    <n v="90361"/>
    <n v="70.960000000000008"/>
    <x v="3"/>
  </r>
  <r>
    <n v="741"/>
    <s v="Stacey Hale"/>
    <x v="3"/>
    <n v="0.04"/>
    <n v="27.48"/>
    <n v="4"/>
    <x v="1"/>
    <x v="1"/>
    <x v="1"/>
    <x v="1"/>
    <s v="Small Box"/>
    <s v="Belkin MediaBoard 104- Keyboard"/>
    <n v="0.75"/>
    <s v="United States"/>
    <s v="East"/>
    <x v="33"/>
    <s v="Summit"/>
    <n v="7901"/>
    <x v="163"/>
    <d v="2015-06-17T00:00:00"/>
    <x v="1735"/>
    <n v="15"/>
    <n v="397.17"/>
    <n v="90361"/>
    <n v="27.44"/>
    <x v="3"/>
  </r>
  <r>
    <n v="2183"/>
    <s v="Sheryl Reese"/>
    <x v="3"/>
    <n v="0"/>
    <n v="1.48"/>
    <n v="0.7"/>
    <x v="1"/>
    <x v="2"/>
    <x v="2"/>
    <x v="14"/>
    <s v="Wrap Bag"/>
    <s v="Binder Clips by OIC"/>
    <n v="0.37"/>
    <s v="United States"/>
    <s v="South"/>
    <x v="32"/>
    <s v="Owensboro"/>
    <n v="42301"/>
    <x v="163"/>
    <d v="2015-06-17T00:00:00"/>
    <x v="1736"/>
    <n v="12"/>
    <n v="19.32"/>
    <n v="91571"/>
    <n v="1.48"/>
    <x v="0"/>
  </r>
  <r>
    <n v="2512"/>
    <s v="Frances Holt"/>
    <x v="3"/>
    <n v="0.04"/>
    <n v="6.48"/>
    <n v="9.5399999999999991"/>
    <x v="1"/>
    <x v="2"/>
    <x v="2"/>
    <x v="7"/>
    <s v="Small Box"/>
    <s v="Xerox 1905"/>
    <n v="0.37"/>
    <s v="United States"/>
    <s v="East"/>
    <x v="35"/>
    <s v="Cambridge"/>
    <n v="2138"/>
    <x v="163"/>
    <d v="2015-06-17T00:00:00"/>
    <x v="1737"/>
    <n v="19"/>
    <n v="125.37"/>
    <n v="87030"/>
    <n v="6.44"/>
    <x v="3"/>
  </r>
  <r>
    <n v="1038"/>
    <s v="Jon Hale"/>
    <x v="0"/>
    <n v="0.1"/>
    <n v="7.64"/>
    <n v="5.83"/>
    <x v="1"/>
    <x v="3"/>
    <x v="2"/>
    <x v="7"/>
    <s v="Wrap Bag"/>
    <s v="Rediform Wirebound &quot;Phone Memo&quot; Message Book, 11 x 5-3/4"/>
    <n v="0.36"/>
    <s v="United States"/>
    <s v="South"/>
    <x v="12"/>
    <s v="Belle Glade"/>
    <n v="33430"/>
    <x v="164"/>
    <d v="2015-06-17T00:00:00"/>
    <x v="1738"/>
    <n v="5"/>
    <n v="39.36"/>
    <n v="90641"/>
    <n v="7.54"/>
    <x v="0"/>
  </r>
  <r>
    <n v="2677"/>
    <s v="Geoffrey Rivera"/>
    <x v="0"/>
    <n v="0.03"/>
    <n v="41.32"/>
    <n v="58.66"/>
    <x v="2"/>
    <x v="0"/>
    <x v="0"/>
    <x v="11"/>
    <s v="Medium Box"/>
    <s v="Deflect-o EconoMat Studded, No Bevel Mat for Low Pile Carpeting"/>
    <n v="0.76"/>
    <s v="United States"/>
    <s v="South"/>
    <x v="21"/>
    <s v="Winchester"/>
    <n v="22601"/>
    <x v="164"/>
    <d v="2015-06-17T00:00:00"/>
    <x v="1739"/>
    <n v="10"/>
    <n v="419.27"/>
    <n v="86633"/>
    <n v="41.29"/>
    <x v="0"/>
  </r>
  <r>
    <n v="2677"/>
    <s v="Geoffrey Rivera"/>
    <x v="0"/>
    <n v="0"/>
    <n v="6.88"/>
    <n v="2"/>
    <x v="1"/>
    <x v="0"/>
    <x v="2"/>
    <x v="7"/>
    <s v="Wrap Bag"/>
    <s v="Adams Phone Message Book, 200 Message Capacity, 8 1/16” x 11”"/>
    <n v="0.39"/>
    <s v="United States"/>
    <s v="South"/>
    <x v="21"/>
    <s v="Winchester"/>
    <n v="22601"/>
    <x v="164"/>
    <d v="2015-06-16T00:00:00"/>
    <x v="1740"/>
    <n v="5"/>
    <n v="36"/>
    <n v="86633"/>
    <n v="6.88"/>
    <x v="0"/>
  </r>
  <r>
    <n v="2720"/>
    <s v="Donna Block"/>
    <x v="0"/>
    <n v="0"/>
    <n v="40.479999999999997"/>
    <n v="19.989999999999998"/>
    <x v="1"/>
    <x v="0"/>
    <x v="1"/>
    <x v="1"/>
    <s v="Small Box"/>
    <s v="Keytronic Designer 104- Key Black Keyboard"/>
    <n v="0.77"/>
    <s v="United States"/>
    <s v="South"/>
    <x v="5"/>
    <s v="Dalton"/>
    <n v="30721"/>
    <x v="164"/>
    <d v="2015-06-17T00:00:00"/>
    <x v="1741"/>
    <n v="6"/>
    <n v="264.95"/>
    <n v="88766"/>
    <n v="40.479999999999997"/>
    <x v="0"/>
  </r>
  <r>
    <n v="1492"/>
    <s v="Don Beard"/>
    <x v="1"/>
    <n v="0.04"/>
    <n v="119.99"/>
    <n v="14"/>
    <x v="0"/>
    <x v="3"/>
    <x v="1"/>
    <x v="3"/>
    <s v="Jumbo Drum"/>
    <s v="Epson C82 Color Inkjet Printer"/>
    <n v="0.36"/>
    <s v="United States"/>
    <s v="Central"/>
    <x v="6"/>
    <s v="Ozark"/>
    <n v="65721"/>
    <x v="164"/>
    <d v="2015-06-18T00:00:00"/>
    <x v="1742"/>
    <n v="6"/>
    <n v="739.07"/>
    <n v="88004"/>
    <n v="119.94999999999999"/>
    <x v="1"/>
  </r>
  <r>
    <n v="2355"/>
    <s v="Clyde Burnett"/>
    <x v="4"/>
    <n v="0.06"/>
    <n v="146.34"/>
    <n v="43.75"/>
    <x v="0"/>
    <x v="1"/>
    <x v="0"/>
    <x v="0"/>
    <s v="Jumbo Box"/>
    <s v="Bevis Round Conference Table Top &amp; Single Column Base"/>
    <n v="0.65"/>
    <s v="United States"/>
    <s v="West"/>
    <x v="8"/>
    <s v="Coachella"/>
    <n v="92236"/>
    <x v="164"/>
    <d v="2015-06-18T00:00:00"/>
    <x v="1743"/>
    <n v="12"/>
    <n v="1721.24"/>
    <n v="91306"/>
    <n v="146.28"/>
    <x v="2"/>
  </r>
  <r>
    <n v="3096"/>
    <s v="Mike Howard"/>
    <x v="0"/>
    <n v="0.04"/>
    <n v="33.89"/>
    <n v="5.0999999999999996"/>
    <x v="2"/>
    <x v="1"/>
    <x v="2"/>
    <x v="6"/>
    <s v="Small Box"/>
    <s v="File Shuttle II and Handi-File, Black"/>
    <n v="0.6"/>
    <s v="United States"/>
    <s v="East"/>
    <x v="27"/>
    <s v="Hilliard"/>
    <n v="43026"/>
    <x v="165"/>
    <d v="2015-06-18T00:00:00"/>
    <x v="1744"/>
    <n v="6"/>
    <n v="200.83"/>
    <n v="86222"/>
    <n v="33.85"/>
    <x v="3"/>
  </r>
  <r>
    <n v="283"/>
    <s v="Pauline Boyette"/>
    <x v="1"/>
    <n v="0.1"/>
    <n v="1.68"/>
    <n v="1.57"/>
    <x v="1"/>
    <x v="3"/>
    <x v="2"/>
    <x v="2"/>
    <s v="Wrap Bag"/>
    <s v="Newell 323"/>
    <n v="0.59"/>
    <s v="United States"/>
    <s v="East"/>
    <x v="33"/>
    <s v="Newark"/>
    <n v="7101"/>
    <x v="165"/>
    <d v="2015-06-18T00:00:00"/>
    <x v="1745"/>
    <n v="11"/>
    <n v="18.71"/>
    <n v="89293"/>
    <n v="1.5799999999999998"/>
    <x v="3"/>
  </r>
  <r>
    <n v="286"/>
    <s v="Virginia Gay"/>
    <x v="2"/>
    <n v="0"/>
    <n v="4.13"/>
    <n v="5.34"/>
    <x v="1"/>
    <x v="0"/>
    <x v="2"/>
    <x v="5"/>
    <s v="Small Box"/>
    <s v="ACCOHIDE® Binder by Acco"/>
    <n v="0.38"/>
    <s v="United States"/>
    <s v="Central"/>
    <x v="38"/>
    <s v="Shawnee"/>
    <n v="66203"/>
    <x v="165"/>
    <d v="2015-06-21T00:00:00"/>
    <x v="1746"/>
    <n v="9"/>
    <n v="40.950000000000003"/>
    <n v="89761"/>
    <n v="4.13"/>
    <x v="1"/>
  </r>
  <r>
    <n v="286"/>
    <s v="Virginia Gay"/>
    <x v="2"/>
    <n v="0.1"/>
    <n v="130.97999999999999"/>
    <n v="54.74"/>
    <x v="0"/>
    <x v="0"/>
    <x v="0"/>
    <x v="10"/>
    <s v="Jumbo Box"/>
    <s v="O'Sullivan Elevations Bookcase, Cherry Finish"/>
    <n v="0.69"/>
    <s v="United States"/>
    <s v="Central"/>
    <x v="38"/>
    <s v="Shawnee"/>
    <n v="66203"/>
    <x v="165"/>
    <d v="2015-06-21T00:00:00"/>
    <x v="1747"/>
    <n v="9"/>
    <n v="1155.73"/>
    <n v="89761"/>
    <n v="130.88"/>
    <x v="1"/>
  </r>
  <r>
    <n v="646"/>
    <s v="Robin High"/>
    <x v="2"/>
    <n v="0.03"/>
    <n v="51.75"/>
    <n v="19.989999999999998"/>
    <x v="1"/>
    <x v="3"/>
    <x v="0"/>
    <x v="11"/>
    <s v="Small Box"/>
    <s v="Howard Miller 13-3/4&quot; Diameter Brushed Chrome Round Wall Clock"/>
    <n v="0.55000000000000004"/>
    <s v="United States"/>
    <s v="Central"/>
    <x v="7"/>
    <s v="Shakopee"/>
    <n v="55379"/>
    <x v="165"/>
    <d v="2015-06-22T00:00:00"/>
    <x v="1748"/>
    <n v="16"/>
    <n v="818.81"/>
    <n v="90735"/>
    <n v="51.72"/>
    <x v="1"/>
  </r>
  <r>
    <n v="1189"/>
    <s v="Dwight Stephenson"/>
    <x v="2"/>
    <n v="0.06"/>
    <n v="10.89"/>
    <n v="4.5"/>
    <x v="1"/>
    <x v="1"/>
    <x v="2"/>
    <x v="8"/>
    <s v="Small Box"/>
    <s v="Belkin 6 Outlet Metallic Surge Strip"/>
    <n v="0.59"/>
    <s v="United States"/>
    <s v="West"/>
    <x v="8"/>
    <s v="Huntington Beach"/>
    <n v="92646"/>
    <x v="165"/>
    <d v="2015-06-22T00:00:00"/>
    <x v="1749"/>
    <n v="14"/>
    <n v="149.32"/>
    <n v="87584"/>
    <n v="10.83"/>
    <x v="2"/>
  </r>
  <r>
    <n v="1189"/>
    <s v="Dwight Stephenson"/>
    <x v="2"/>
    <n v="0.03"/>
    <n v="10.64"/>
    <n v="5.16"/>
    <x v="1"/>
    <x v="1"/>
    <x v="0"/>
    <x v="11"/>
    <s v="Small Box"/>
    <s v="Eldon Expressions Punched Metal &amp; Wood Desk Accessories, Pewter &amp; Cherry"/>
    <n v="0.56999999999999995"/>
    <s v="United States"/>
    <s v="West"/>
    <x v="8"/>
    <s v="Huntington Beach"/>
    <n v="92646"/>
    <x v="165"/>
    <d v="2015-06-22T00:00:00"/>
    <x v="1750"/>
    <n v="16"/>
    <n v="177.01"/>
    <n v="87584"/>
    <n v="10.610000000000001"/>
    <x v="2"/>
  </r>
  <r>
    <n v="1189"/>
    <s v="Dwight Stephenson"/>
    <x v="2"/>
    <n v="0.03"/>
    <n v="7.96"/>
    <n v="4.95"/>
    <x v="1"/>
    <x v="1"/>
    <x v="0"/>
    <x v="11"/>
    <s v="Small Box"/>
    <s v="Staples Plastic Wall Frames"/>
    <n v="0.41"/>
    <s v="United States"/>
    <s v="West"/>
    <x v="8"/>
    <s v="Huntington Beach"/>
    <n v="92646"/>
    <x v="165"/>
    <d v="2015-06-19T00:00:00"/>
    <x v="1751"/>
    <n v="4"/>
    <n v="35.159999999999997"/>
    <n v="87584"/>
    <n v="7.93"/>
    <x v="2"/>
  </r>
  <r>
    <n v="1193"/>
    <s v="Louis Parrish"/>
    <x v="2"/>
    <n v="0.03"/>
    <n v="10.64"/>
    <n v="5.16"/>
    <x v="1"/>
    <x v="1"/>
    <x v="0"/>
    <x v="11"/>
    <s v="Small Box"/>
    <s v="Eldon Expressions Punched Metal &amp; Wood Desk Accessories, Pewter &amp; Cherry"/>
    <n v="0.56999999999999995"/>
    <s v="United States"/>
    <s v="East"/>
    <x v="31"/>
    <s v="Washington"/>
    <n v="20016"/>
    <x v="165"/>
    <d v="2015-06-22T00:00:00"/>
    <x v="1752"/>
    <n v="63"/>
    <n v="696.96"/>
    <n v="5984"/>
    <n v="10.610000000000001"/>
    <x v="3"/>
  </r>
  <r>
    <n v="1193"/>
    <s v="Louis Parrish"/>
    <x v="2"/>
    <n v="0.03"/>
    <n v="7.96"/>
    <n v="4.95"/>
    <x v="1"/>
    <x v="1"/>
    <x v="0"/>
    <x v="11"/>
    <s v="Small Box"/>
    <s v="Staples Plastic Wall Frames"/>
    <n v="0.41"/>
    <s v="United States"/>
    <s v="East"/>
    <x v="31"/>
    <s v="Washington"/>
    <n v="20016"/>
    <x v="165"/>
    <d v="2015-06-19T00:00:00"/>
    <x v="1753"/>
    <n v="17"/>
    <n v="149.41"/>
    <n v="5984"/>
    <n v="7.93"/>
    <x v="3"/>
  </r>
  <r>
    <n v="3098"/>
    <s v="Lorraine Boykin"/>
    <x v="2"/>
    <n v="0"/>
    <n v="11.7"/>
    <n v="6.96"/>
    <x v="2"/>
    <x v="1"/>
    <x v="2"/>
    <x v="8"/>
    <s v="Medium Box"/>
    <s v="Harmony HEPA Quiet Air Purifiers"/>
    <n v="0.5"/>
    <s v="United States"/>
    <s v="East"/>
    <x v="11"/>
    <s v="Shirley"/>
    <n v="11967"/>
    <x v="165"/>
    <d v="2015-06-19T00:00:00"/>
    <x v="1754"/>
    <n v="10"/>
    <n v="131.69"/>
    <n v="89315"/>
    <n v="11.7"/>
    <x v="3"/>
  </r>
  <r>
    <n v="907"/>
    <s v="Rachel Casey"/>
    <x v="4"/>
    <n v="0.09"/>
    <n v="2.6"/>
    <n v="2.4"/>
    <x v="1"/>
    <x v="2"/>
    <x v="2"/>
    <x v="2"/>
    <s v="Wrap Bag"/>
    <s v="12 Colored Short Pencils"/>
    <n v="0.57999999999999996"/>
    <s v="United States"/>
    <s v="South"/>
    <x v="32"/>
    <s v="Henderson"/>
    <n v="42420"/>
    <x v="165"/>
    <d v="2015-06-19T00:00:00"/>
    <x v="1755"/>
    <n v="12"/>
    <n v="31.73"/>
    <n v="86460"/>
    <n v="2.5100000000000002"/>
    <x v="0"/>
  </r>
  <r>
    <n v="317"/>
    <s v="Katherine Kearney"/>
    <x v="3"/>
    <n v="0.09"/>
    <n v="7.38"/>
    <n v="5.21"/>
    <x v="1"/>
    <x v="3"/>
    <x v="0"/>
    <x v="11"/>
    <s v="Small Box"/>
    <s v="Eldon® Expressions™ Wood Desk Accessories, Oak"/>
    <n v="0.56000000000000005"/>
    <s v="United States"/>
    <s v="West"/>
    <x v="8"/>
    <s v="Lemon Grove"/>
    <n v="91945"/>
    <x v="165"/>
    <d v="2015-06-18T00:00:00"/>
    <x v="1756"/>
    <n v="9"/>
    <n v="66.55"/>
    <n v="86041"/>
    <n v="7.29"/>
    <x v="2"/>
  </r>
  <r>
    <n v="317"/>
    <s v="Katherine Kearney"/>
    <x v="3"/>
    <n v="0.04"/>
    <n v="5.98"/>
    <n v="5.15"/>
    <x v="1"/>
    <x v="3"/>
    <x v="2"/>
    <x v="7"/>
    <s v="Small Box"/>
    <s v="Xerox 193"/>
    <n v="0.36"/>
    <s v="United States"/>
    <s v="West"/>
    <x v="8"/>
    <s v="Lemon Grove"/>
    <n v="91945"/>
    <x v="165"/>
    <d v="2015-06-18T00:00:00"/>
    <x v="1757"/>
    <n v="17"/>
    <n v="103.49"/>
    <n v="86041"/>
    <n v="5.94"/>
    <x v="2"/>
  </r>
  <r>
    <n v="317"/>
    <s v="Katherine Kearney"/>
    <x v="3"/>
    <n v="0.04"/>
    <n v="15.42"/>
    <n v="10.68"/>
    <x v="1"/>
    <x v="3"/>
    <x v="2"/>
    <x v="6"/>
    <s v="Small Box"/>
    <s v="Decoflex Hanging Personal Folder File, Blue"/>
    <n v="0.57999999999999996"/>
    <s v="United States"/>
    <s v="West"/>
    <x v="8"/>
    <s v="Lemon Grove"/>
    <n v="91945"/>
    <x v="165"/>
    <d v="2015-06-18T00:00:00"/>
    <x v="1758"/>
    <n v="12"/>
    <n v="192.18"/>
    <n v="86041"/>
    <n v="15.38"/>
    <x v="2"/>
  </r>
  <r>
    <n v="395"/>
    <s v="Monica McCormick"/>
    <x v="0"/>
    <n v="0.04"/>
    <n v="15.98"/>
    <n v="4"/>
    <x v="1"/>
    <x v="3"/>
    <x v="1"/>
    <x v="1"/>
    <s v="Small Box"/>
    <s v="Logitech Access Keyboard"/>
    <n v="0.37"/>
    <s v="United States"/>
    <s v="South"/>
    <x v="9"/>
    <s v="Albemarle"/>
    <n v="28001"/>
    <x v="166"/>
    <d v="2015-06-19T00:00:00"/>
    <x v="1759"/>
    <n v="4"/>
    <n v="64.59"/>
    <n v="86384"/>
    <n v="15.940000000000001"/>
    <x v="0"/>
  </r>
  <r>
    <n v="395"/>
    <s v="Monica McCormick"/>
    <x v="0"/>
    <n v="0.06"/>
    <n v="22.84"/>
    <n v="5.47"/>
    <x v="1"/>
    <x v="3"/>
    <x v="2"/>
    <x v="7"/>
    <s v="Small Box"/>
    <s v="Xerox 1929"/>
    <n v="0.39"/>
    <s v="United States"/>
    <s v="South"/>
    <x v="9"/>
    <s v="Albemarle"/>
    <n v="28001"/>
    <x v="166"/>
    <d v="2015-06-20T00:00:00"/>
    <x v="1760"/>
    <n v="20"/>
    <n v="461.94"/>
    <n v="86384"/>
    <n v="22.78"/>
    <x v="0"/>
  </r>
  <r>
    <n v="152"/>
    <s v="Kent Kerr"/>
    <x v="2"/>
    <n v="0.1"/>
    <n v="39.979999999999997"/>
    <n v="4"/>
    <x v="1"/>
    <x v="0"/>
    <x v="1"/>
    <x v="1"/>
    <s v="Small Box"/>
    <s v="Microsoft Natural Keyboard Elite"/>
    <n v="0.7"/>
    <s v="United States"/>
    <s v="South"/>
    <x v="34"/>
    <s v="Knoxville"/>
    <n v="37918"/>
    <x v="166"/>
    <d v="2015-06-22T00:00:00"/>
    <x v="1761"/>
    <n v="21"/>
    <n v="772.56"/>
    <n v="89525"/>
    <n v="39.879999999999995"/>
    <x v="0"/>
  </r>
  <r>
    <n v="1958"/>
    <s v="Vickie Martinez"/>
    <x v="2"/>
    <n v="0.09"/>
    <n v="30.98"/>
    <n v="6.5"/>
    <x v="2"/>
    <x v="1"/>
    <x v="1"/>
    <x v="1"/>
    <s v="Small Box"/>
    <s v="Belkin ErgoBoard™ Keyboard"/>
    <n v="0.64"/>
    <s v="United States"/>
    <s v="West"/>
    <x v="14"/>
    <s v="West Linn"/>
    <n v="97068"/>
    <x v="166"/>
    <d v="2015-06-22T00:00:00"/>
    <x v="1762"/>
    <n v="7"/>
    <n v="204.34"/>
    <n v="89819"/>
    <n v="30.89"/>
    <x v="2"/>
  </r>
  <r>
    <n v="2954"/>
    <s v="William Sharma"/>
    <x v="2"/>
    <n v="0.09"/>
    <n v="12.22"/>
    <n v="2.85"/>
    <x v="1"/>
    <x v="1"/>
    <x v="0"/>
    <x v="11"/>
    <s v="Small Pack"/>
    <s v="Aluminum Document Frame"/>
    <n v="0.55000000000000004"/>
    <s v="United States"/>
    <s v="Central"/>
    <x v="7"/>
    <s v="Maplewood"/>
    <n v="55119"/>
    <x v="166"/>
    <d v="2015-06-25T00:00:00"/>
    <x v="1763"/>
    <n v="9"/>
    <n v="102.43"/>
    <n v="86427"/>
    <n v="12.13"/>
    <x v="1"/>
  </r>
  <r>
    <n v="553"/>
    <s v="Kristine Connolly"/>
    <x v="4"/>
    <n v="0.08"/>
    <n v="124.49"/>
    <n v="51.94"/>
    <x v="0"/>
    <x v="3"/>
    <x v="0"/>
    <x v="0"/>
    <s v="Jumbo Box"/>
    <s v="Bevis 36 x 72 Conference Tables"/>
    <n v="0.63"/>
    <s v="United States"/>
    <s v="West"/>
    <x v="8"/>
    <s v="Los Angeles"/>
    <n v="90008"/>
    <x v="166"/>
    <d v="2015-06-19T00:00:00"/>
    <x v="1764"/>
    <n v="56"/>
    <n v="6831.37"/>
    <n v="359"/>
    <n v="124.41"/>
    <x v="2"/>
  </r>
  <r>
    <n v="555"/>
    <s v="Walter Young"/>
    <x v="4"/>
    <n v="0.08"/>
    <n v="124.49"/>
    <n v="51.94"/>
    <x v="0"/>
    <x v="3"/>
    <x v="0"/>
    <x v="0"/>
    <s v="Jumbo Box"/>
    <s v="Bevis 36 x 72 Conference Tables"/>
    <n v="0.63"/>
    <s v="United States"/>
    <s v="West"/>
    <x v="15"/>
    <s v="Pleasant Grove"/>
    <n v="84062"/>
    <x v="166"/>
    <d v="2015-06-19T00:00:00"/>
    <x v="1765"/>
    <n v="14"/>
    <n v="1707.84"/>
    <n v="86192"/>
    <n v="124.41"/>
    <x v="2"/>
  </r>
  <r>
    <n v="2016"/>
    <s v="Wayne Bean"/>
    <x v="4"/>
    <n v="0.1"/>
    <n v="10.48"/>
    <n v="2.89"/>
    <x v="1"/>
    <x v="3"/>
    <x v="2"/>
    <x v="2"/>
    <s v="Small Pack"/>
    <s v="Staples Battery-Operated Desktop Pencil Sharpener"/>
    <n v="0.6"/>
    <s v="United States"/>
    <s v="Central"/>
    <x v="25"/>
    <s v="Southgate"/>
    <n v="48195"/>
    <x v="166"/>
    <d v="2015-06-19T00:00:00"/>
    <x v="1766"/>
    <n v="4"/>
    <n v="40.29"/>
    <n v="86874"/>
    <n v="10.38"/>
    <x v="1"/>
  </r>
  <r>
    <n v="594"/>
    <s v="Charlie Moore"/>
    <x v="0"/>
    <n v="0.04"/>
    <n v="39.479999999999997"/>
    <n v="1.99"/>
    <x v="1"/>
    <x v="1"/>
    <x v="1"/>
    <x v="1"/>
    <s v="Small Pack"/>
    <s v="80 Minute CD-R Spindle, 100/Pack - Staples"/>
    <n v="0.54"/>
    <s v="United States"/>
    <s v="Central"/>
    <x v="2"/>
    <s v="Anderson"/>
    <n v="46016"/>
    <x v="167"/>
    <d v="2015-06-22T00:00:00"/>
    <x v="1767"/>
    <n v="18"/>
    <n v="702.68"/>
    <n v="86311"/>
    <n v="39.44"/>
    <x v="1"/>
  </r>
  <r>
    <n v="594"/>
    <s v="Charlie Moore"/>
    <x v="0"/>
    <n v="0.04"/>
    <n v="3.7"/>
    <n v="1.61"/>
    <x v="1"/>
    <x v="1"/>
    <x v="0"/>
    <x v="11"/>
    <s v="Wrap Bag"/>
    <s v="3M Hangers With Command Adhesive"/>
    <n v="0.44"/>
    <s v="United States"/>
    <s v="Central"/>
    <x v="2"/>
    <s v="Anderson"/>
    <n v="46016"/>
    <x v="167"/>
    <d v="2015-06-20T00:00:00"/>
    <x v="1768"/>
    <n v="18"/>
    <n v="67.239999999999995"/>
    <n v="86311"/>
    <n v="3.66"/>
    <x v="1"/>
  </r>
  <r>
    <n v="1009"/>
    <s v="Kristin George"/>
    <x v="1"/>
    <n v="0.1"/>
    <n v="550.98"/>
    <n v="45.7"/>
    <x v="0"/>
    <x v="3"/>
    <x v="0"/>
    <x v="0"/>
    <s v="Jumbo Box"/>
    <s v="Chromcraft Bull-Nose Wood Oval Conference Tables &amp; Bases"/>
    <n v="0.71"/>
    <s v="United States"/>
    <s v="East"/>
    <x v="29"/>
    <s v="Saco"/>
    <n v="4072"/>
    <x v="167"/>
    <d v="2015-06-21T00:00:00"/>
    <x v="1769"/>
    <n v="14"/>
    <n v="6963.67"/>
    <n v="88372"/>
    <n v="550.88"/>
    <x v="3"/>
  </r>
  <r>
    <n v="1956"/>
    <s v="Justin Frank"/>
    <x v="1"/>
    <n v="0.09"/>
    <n v="40.98"/>
    <n v="6.5"/>
    <x v="1"/>
    <x v="1"/>
    <x v="1"/>
    <x v="1"/>
    <s v="Small Box"/>
    <s v="Targus USB Numeric Keypad"/>
    <n v="0.74"/>
    <s v="United States"/>
    <s v="West"/>
    <x v="3"/>
    <s v="Louisville"/>
    <n v="80027"/>
    <x v="167"/>
    <d v="2015-06-21T00:00:00"/>
    <x v="1770"/>
    <n v="19"/>
    <n v="746.91"/>
    <n v="89820"/>
    <n v="40.889999999999993"/>
    <x v="2"/>
  </r>
  <r>
    <n v="796"/>
    <s v="Amanda Conner"/>
    <x v="3"/>
    <n v="0.1"/>
    <n v="14.42"/>
    <n v="6.75"/>
    <x v="1"/>
    <x v="3"/>
    <x v="2"/>
    <x v="8"/>
    <s v="Medium Box"/>
    <s v="Holmes Odor Grabber"/>
    <n v="0.52"/>
    <s v="United States"/>
    <s v="Central"/>
    <x v="13"/>
    <s v="Papillion"/>
    <n v="68046"/>
    <x v="167"/>
    <d v="2015-06-22T00:00:00"/>
    <x v="1771"/>
    <n v="1"/>
    <n v="15.49"/>
    <n v="86869"/>
    <n v="14.32"/>
    <x v="1"/>
  </r>
  <r>
    <n v="2323"/>
    <s v="Emma Buckley"/>
    <x v="3"/>
    <n v="0.06"/>
    <n v="4.9800000000000004"/>
    <n v="4.62"/>
    <x v="2"/>
    <x v="0"/>
    <x v="1"/>
    <x v="1"/>
    <s v="Small Pack"/>
    <s v="Imation 3.5&quot;, DISKETTE 44766 HGHLD3.52HD/FM, 10/Pack"/>
    <n v="0.64"/>
    <s v="United States"/>
    <s v="West"/>
    <x v="8"/>
    <s v="Coachella"/>
    <n v="92236"/>
    <x v="167"/>
    <d v="2015-06-19T00:00:00"/>
    <x v="1772"/>
    <n v="7"/>
    <n v="38.74"/>
    <n v="88722"/>
    <n v="4.9200000000000008"/>
    <x v="2"/>
  </r>
  <r>
    <n v="3138"/>
    <s v="Herbert Donnelly Swanson"/>
    <x v="3"/>
    <n v="0.05"/>
    <n v="4.0599999999999996"/>
    <n v="6.89"/>
    <x v="2"/>
    <x v="3"/>
    <x v="2"/>
    <x v="8"/>
    <s v="Small Box"/>
    <s v="Eureka Disposable Bags for Sanitaire® Vibra Groomer I® Upright Vac"/>
    <n v="0.6"/>
    <s v="United States"/>
    <s v="East"/>
    <x v="47"/>
    <s v="Londonderry"/>
    <n v="3053"/>
    <x v="167"/>
    <d v="2015-06-21T00:00:00"/>
    <x v="1773"/>
    <n v="22"/>
    <n v="92.57"/>
    <n v="86796"/>
    <n v="4.01"/>
    <x v="3"/>
  </r>
  <r>
    <n v="3167"/>
    <s v="Ray Silverman"/>
    <x v="3"/>
    <n v="7.0000000000000007E-2"/>
    <n v="280.98"/>
    <n v="57"/>
    <x v="0"/>
    <x v="3"/>
    <x v="0"/>
    <x v="9"/>
    <s v="Jumbo Drum"/>
    <s v="Hon 2090 “Pillow Soft” Series Mid Back Swivel/Tilt Chairs"/>
    <n v="0.78"/>
    <s v="United States"/>
    <s v="South"/>
    <x v="12"/>
    <s v="Ponte Vedra Beach"/>
    <n v="32004"/>
    <x v="167"/>
    <d v="2015-06-20T00:00:00"/>
    <x v="1774"/>
    <n v="14"/>
    <n v="3936.61"/>
    <n v="86491"/>
    <n v="280.91000000000003"/>
    <x v="0"/>
  </r>
  <r>
    <n v="3167"/>
    <s v="Ray Silverman"/>
    <x v="3"/>
    <n v="0"/>
    <n v="4.9800000000000004"/>
    <n v="7.44"/>
    <x v="1"/>
    <x v="3"/>
    <x v="2"/>
    <x v="7"/>
    <s v="Small Box"/>
    <s v="Xerox 1922"/>
    <n v="0.36"/>
    <s v="United States"/>
    <s v="South"/>
    <x v="12"/>
    <s v="Ponte Vedra Beach"/>
    <n v="32004"/>
    <x v="167"/>
    <d v="2015-06-21T00:00:00"/>
    <x v="1775"/>
    <n v="15"/>
    <n v="78.31"/>
    <n v="86491"/>
    <n v="4.9800000000000004"/>
    <x v="0"/>
  </r>
  <r>
    <n v="3167"/>
    <s v="Ray Silverman"/>
    <x v="3"/>
    <n v="0.1"/>
    <n v="3.98"/>
    <n v="0.83"/>
    <x v="1"/>
    <x v="3"/>
    <x v="2"/>
    <x v="2"/>
    <s v="Wrap Bag"/>
    <s v="Fluorescent Highlighters by Dixon"/>
    <n v="0.51"/>
    <s v="United States"/>
    <s v="South"/>
    <x v="12"/>
    <s v="Ponte Vedra Beach"/>
    <n v="32004"/>
    <x v="167"/>
    <d v="2015-06-21T00:00:00"/>
    <x v="1776"/>
    <n v="11"/>
    <n v="42.46"/>
    <n v="86491"/>
    <n v="3.88"/>
    <x v="0"/>
  </r>
  <r>
    <n v="491"/>
    <s v="Toni Swanson"/>
    <x v="0"/>
    <n v="0.02"/>
    <n v="1360.14"/>
    <n v="14.7"/>
    <x v="0"/>
    <x v="1"/>
    <x v="1"/>
    <x v="3"/>
    <s v="Jumbo Drum"/>
    <s v="Okidata ML395C Color Dot Matrix Printer"/>
    <n v="0.59"/>
    <s v="United States"/>
    <s v="East"/>
    <x v="11"/>
    <s v="New York City"/>
    <n v="10154"/>
    <x v="168"/>
    <d v="2015-06-22T00:00:00"/>
    <x v="1777"/>
    <n v="22"/>
    <n v="31670.6"/>
    <n v="6562"/>
    <n v="1360.1200000000001"/>
    <x v="3"/>
  </r>
  <r>
    <n v="494"/>
    <s v="Jimmy Alston Holder"/>
    <x v="0"/>
    <n v="0.02"/>
    <n v="1360.14"/>
    <n v="14.7"/>
    <x v="0"/>
    <x v="1"/>
    <x v="1"/>
    <x v="3"/>
    <s v="Jumbo Drum"/>
    <s v="Okidata ML395C Color Dot Matrix Printer"/>
    <n v="0.59"/>
    <s v="United States"/>
    <s v="West"/>
    <x v="4"/>
    <s v="Seattle"/>
    <n v="98115"/>
    <x v="168"/>
    <d v="2015-06-22T00:00:00"/>
    <x v="1778"/>
    <n v="6"/>
    <n v="8637.44"/>
    <n v="88908"/>
    <n v="1360.1200000000001"/>
    <x v="2"/>
  </r>
  <r>
    <n v="896"/>
    <s v="Jennifer Siegel"/>
    <x v="0"/>
    <n v="0.06"/>
    <n v="47.98"/>
    <n v="3.61"/>
    <x v="1"/>
    <x v="3"/>
    <x v="1"/>
    <x v="1"/>
    <s v="Small Pack"/>
    <s v="DS/HD IBM Formatted Diskettes, 200/Pack - Staples"/>
    <n v="0.71"/>
    <s v="United States"/>
    <s v="Central"/>
    <x v="18"/>
    <s v="Denton"/>
    <n v="76201"/>
    <x v="168"/>
    <d v="2015-06-22T00:00:00"/>
    <x v="1779"/>
    <n v="11"/>
    <n v="517.67999999999995"/>
    <n v="90167"/>
    <n v="47.919999999999995"/>
    <x v="1"/>
  </r>
  <r>
    <n v="2352"/>
    <s v="Kerry Beach"/>
    <x v="0"/>
    <n v="0.06"/>
    <n v="59.76"/>
    <n v="9.7100000000000009"/>
    <x v="1"/>
    <x v="1"/>
    <x v="2"/>
    <x v="6"/>
    <s v="Small Box"/>
    <s v="Advantus 10-Drawer Portable Organizer, Chrome Metal Frame, Smoke Drawers"/>
    <n v="0.56999999999999995"/>
    <s v="United States"/>
    <s v="East"/>
    <x v="36"/>
    <s v="Cumberland"/>
    <n v="21501"/>
    <x v="168"/>
    <d v="2015-06-23T00:00:00"/>
    <x v="1780"/>
    <n v="18"/>
    <n v="1096.6300000000001"/>
    <n v="86165"/>
    <n v="59.699999999999996"/>
    <x v="3"/>
  </r>
  <r>
    <n v="2352"/>
    <s v="Kerry Beach"/>
    <x v="0"/>
    <n v="7.0000000000000007E-2"/>
    <n v="195.99"/>
    <n v="4.2"/>
    <x v="1"/>
    <x v="1"/>
    <x v="1"/>
    <x v="12"/>
    <s v="Small Box"/>
    <s v="T65"/>
    <n v="0.56000000000000005"/>
    <s v="United States"/>
    <s v="East"/>
    <x v="36"/>
    <s v="Cumberland"/>
    <n v="21501"/>
    <x v="168"/>
    <d v="2015-06-23T00:00:00"/>
    <x v="1781"/>
    <n v="4"/>
    <n v="632.12"/>
    <n v="86165"/>
    <n v="195.92000000000002"/>
    <x v="3"/>
  </r>
  <r>
    <n v="1123"/>
    <s v="Peggy Lanier"/>
    <x v="1"/>
    <n v="0.09"/>
    <n v="175.99"/>
    <n v="4.99"/>
    <x v="1"/>
    <x v="0"/>
    <x v="1"/>
    <x v="12"/>
    <s v="Small Box"/>
    <s v="5165"/>
    <n v="0.59"/>
    <s v="United States"/>
    <s v="West"/>
    <x v="8"/>
    <s v="Roseville"/>
    <n v="95661"/>
    <x v="168"/>
    <d v="2015-06-22T00:00:00"/>
    <x v="1782"/>
    <n v="22"/>
    <n v="3144.56"/>
    <n v="87016"/>
    <n v="175.9"/>
    <x v="2"/>
  </r>
  <r>
    <n v="1124"/>
    <s v="Randy Jiang"/>
    <x v="1"/>
    <n v="0.09"/>
    <n v="160.97999999999999"/>
    <n v="35.020000000000003"/>
    <x v="0"/>
    <x v="0"/>
    <x v="0"/>
    <x v="10"/>
    <s v="Jumbo Box"/>
    <s v="Rush Hierlooms Collection Rich Wood Bookcases"/>
    <n v="0.72"/>
    <s v="United States"/>
    <s v="East"/>
    <x v="22"/>
    <s v="Norwich"/>
    <n v="6360"/>
    <x v="168"/>
    <d v="2015-06-21T00:00:00"/>
    <x v="1783"/>
    <n v="18"/>
    <n v="2653.02"/>
    <n v="87016"/>
    <n v="160.88999999999999"/>
    <x v="3"/>
  </r>
  <r>
    <n v="1432"/>
    <s v="Kerry Green"/>
    <x v="2"/>
    <n v="7.0000000000000007E-2"/>
    <n v="10.98"/>
    <n v="4.8"/>
    <x v="1"/>
    <x v="3"/>
    <x v="2"/>
    <x v="15"/>
    <s v="Small Box"/>
    <s v="Manila Recycled Extra-Heavyweight Clasp Envelopes, 6&quot; x 9&quot;"/>
    <n v="0.36"/>
    <s v="United States"/>
    <s v="Central"/>
    <x v="2"/>
    <s v="Indianapolis"/>
    <n v="46203"/>
    <x v="168"/>
    <d v="2015-06-27T00:00:00"/>
    <x v="1784"/>
    <n v="16"/>
    <n v="165.21"/>
    <n v="86827"/>
    <n v="10.91"/>
    <x v="1"/>
  </r>
  <r>
    <n v="491"/>
    <s v="Toni Swanson"/>
    <x v="3"/>
    <n v="0.02"/>
    <n v="9.06"/>
    <n v="9.86"/>
    <x v="1"/>
    <x v="1"/>
    <x v="2"/>
    <x v="7"/>
    <s v="Small Box"/>
    <s v="Southworth 25% Cotton Linen-Finish Paper &amp; Envelopes"/>
    <n v="0.4"/>
    <s v="United States"/>
    <s v="East"/>
    <x v="11"/>
    <s v="New York City"/>
    <n v="10154"/>
    <x v="168"/>
    <d v="2015-06-22T00:00:00"/>
    <x v="1785"/>
    <n v="24"/>
    <n v="239.82"/>
    <n v="42852"/>
    <n v="9.0400000000000009"/>
    <x v="3"/>
  </r>
  <r>
    <n v="494"/>
    <s v="Jimmy Alston Holder"/>
    <x v="3"/>
    <n v="0.02"/>
    <n v="9.06"/>
    <n v="9.86"/>
    <x v="1"/>
    <x v="1"/>
    <x v="2"/>
    <x v="7"/>
    <s v="Small Box"/>
    <s v="Southworth 25% Cotton Linen-Finish Paper &amp; Envelopes"/>
    <n v="0.4"/>
    <s v="United States"/>
    <s v="West"/>
    <x v="4"/>
    <s v="Seattle"/>
    <n v="98115"/>
    <x v="168"/>
    <d v="2015-06-22T00:00:00"/>
    <x v="1786"/>
    <n v="6"/>
    <n v="59.95"/>
    <n v="88908"/>
    <n v="9.0400000000000009"/>
    <x v="2"/>
  </r>
  <r>
    <n v="1424"/>
    <s v="Robyn Zhou"/>
    <x v="3"/>
    <n v="0.05"/>
    <n v="8.0399999999999991"/>
    <n v="8.94"/>
    <x v="1"/>
    <x v="2"/>
    <x v="2"/>
    <x v="5"/>
    <s v="Small Box"/>
    <s v="Fellowes Twister Kit, Gray/Clear, 3/pkg"/>
    <n v="0.4"/>
    <s v="United States"/>
    <s v="West"/>
    <x v="3"/>
    <s v="Englewood"/>
    <n v="80112"/>
    <x v="168"/>
    <d v="2015-06-22T00:00:00"/>
    <x v="1787"/>
    <n v="15"/>
    <n v="121.36"/>
    <n v="89449"/>
    <n v="7.9899999999999993"/>
    <x v="2"/>
  </r>
  <r>
    <n v="2487"/>
    <s v="Michelle Bryant Phillips"/>
    <x v="3"/>
    <n v="0.04"/>
    <n v="3.08"/>
    <n v="0.99"/>
    <x v="1"/>
    <x v="0"/>
    <x v="2"/>
    <x v="13"/>
    <s v="Small Box"/>
    <s v="Avery 481"/>
    <n v="0.37"/>
    <s v="United States"/>
    <s v="South"/>
    <x v="5"/>
    <s v="Tucker"/>
    <n v="30084"/>
    <x v="168"/>
    <d v="2015-06-21T00:00:00"/>
    <x v="1788"/>
    <n v="14"/>
    <n v="43.41"/>
    <n v="91415"/>
    <n v="3.04"/>
    <x v="0"/>
  </r>
  <r>
    <n v="2487"/>
    <s v="Michelle Bryant Phillips"/>
    <x v="3"/>
    <n v="0.1"/>
    <n v="2.78"/>
    <n v="1.25"/>
    <x v="1"/>
    <x v="0"/>
    <x v="2"/>
    <x v="2"/>
    <s v="Wrap Bag"/>
    <s v="Newell 318"/>
    <n v="0.59"/>
    <s v="United States"/>
    <s v="South"/>
    <x v="5"/>
    <s v="Tucker"/>
    <n v="30084"/>
    <x v="168"/>
    <d v="2015-06-21T00:00:00"/>
    <x v="1789"/>
    <n v="18"/>
    <n v="46.42"/>
    <n v="91415"/>
    <n v="2.6799999999999997"/>
    <x v="0"/>
  </r>
  <r>
    <n v="2713"/>
    <s v="Lynda Banks"/>
    <x v="0"/>
    <n v="7.0000000000000007E-2"/>
    <n v="2.88"/>
    <n v="0.5"/>
    <x v="1"/>
    <x v="3"/>
    <x v="2"/>
    <x v="13"/>
    <s v="Small Box"/>
    <s v="Avery 492"/>
    <n v="0.39"/>
    <s v="United States"/>
    <s v="Central"/>
    <x v="25"/>
    <s v="Kalamazoo"/>
    <n v="49001"/>
    <x v="169"/>
    <d v="2015-06-24T00:00:00"/>
    <x v="99"/>
    <n v="9"/>
    <n v="25.26"/>
    <n v="88701"/>
    <n v="2.81"/>
    <x v="1"/>
  </r>
  <r>
    <n v="2713"/>
    <s v="Lynda Banks"/>
    <x v="0"/>
    <n v="0.03"/>
    <n v="348.21"/>
    <n v="40.19"/>
    <x v="0"/>
    <x v="3"/>
    <x v="0"/>
    <x v="0"/>
    <s v="Jumbo Box"/>
    <s v="Bretford CR4500 Series Slim Rectangular Table"/>
    <n v="0.62"/>
    <s v="United States"/>
    <s v="Central"/>
    <x v="25"/>
    <s v="Kalamazoo"/>
    <n v="49001"/>
    <x v="169"/>
    <d v="2015-06-22T00:00:00"/>
    <x v="1790"/>
    <n v="2"/>
    <n v="736.16"/>
    <n v="88701"/>
    <n v="348.18"/>
    <x v="1"/>
  </r>
  <r>
    <n v="2049"/>
    <s v="Kenneth Pollock"/>
    <x v="1"/>
    <n v="0.03"/>
    <n v="15.28"/>
    <n v="1.99"/>
    <x v="1"/>
    <x v="3"/>
    <x v="1"/>
    <x v="1"/>
    <s v="Small Pack"/>
    <s v="Memorex 4.7GB DVD+R, 3/Pack"/>
    <n v="0.42"/>
    <s v="United States"/>
    <s v="South"/>
    <x v="21"/>
    <s v="Harrisonburg"/>
    <n v="22801"/>
    <x v="169"/>
    <d v="2015-06-23T00:00:00"/>
    <x v="1791"/>
    <n v="19"/>
    <n v="290.98"/>
    <n v="88220"/>
    <n v="15.25"/>
    <x v="0"/>
  </r>
  <r>
    <n v="2049"/>
    <s v="Kenneth Pollock"/>
    <x v="1"/>
    <n v="0.09"/>
    <n v="1.76"/>
    <n v="0.7"/>
    <x v="1"/>
    <x v="3"/>
    <x v="2"/>
    <x v="2"/>
    <s v="Wrap Bag"/>
    <s v="Newell 326"/>
    <n v="0.56000000000000005"/>
    <s v="United States"/>
    <s v="South"/>
    <x v="21"/>
    <s v="Harrisonburg"/>
    <n v="22801"/>
    <x v="169"/>
    <d v="2015-06-24T00:00:00"/>
    <x v="1792"/>
    <n v="13"/>
    <n v="21.77"/>
    <n v="88220"/>
    <n v="1.67"/>
    <x v="0"/>
  </r>
  <r>
    <n v="2305"/>
    <s v="Pat Kinney"/>
    <x v="1"/>
    <n v="0"/>
    <n v="90.48"/>
    <n v="19.989999999999998"/>
    <x v="1"/>
    <x v="0"/>
    <x v="2"/>
    <x v="15"/>
    <s v="Small Box"/>
    <s v="Tyvek® Side-Opening Peel &amp; Seel® Expanding Envelopes"/>
    <n v="0.4"/>
    <s v="United States"/>
    <s v="Central"/>
    <x v="46"/>
    <s v="Watertown"/>
    <n v="57201"/>
    <x v="169"/>
    <d v="2015-06-24T00:00:00"/>
    <x v="1793"/>
    <n v="12"/>
    <n v="1159.79"/>
    <n v="89869"/>
    <n v="90.48"/>
    <x v="1"/>
  </r>
  <r>
    <n v="648"/>
    <s v="Steve O'Brien"/>
    <x v="3"/>
    <n v="0.02"/>
    <n v="25.38"/>
    <n v="8.99"/>
    <x v="1"/>
    <x v="2"/>
    <x v="0"/>
    <x v="11"/>
    <s v="Small Pack"/>
    <s v="Executive Impressions 13&quot; Chairman Wall Clock"/>
    <n v="0.5"/>
    <s v="United States"/>
    <s v="Central"/>
    <x v="10"/>
    <s v="Bolingbrook"/>
    <n v="60440"/>
    <x v="169"/>
    <d v="2015-06-22T00:00:00"/>
    <x v="1794"/>
    <n v="1"/>
    <n v="34.11"/>
    <n v="91365"/>
    <n v="25.36"/>
    <x v="1"/>
  </r>
  <r>
    <n v="792"/>
    <s v="Holly Pate"/>
    <x v="3"/>
    <n v="0.09"/>
    <n v="6.48"/>
    <n v="9.68"/>
    <x v="1"/>
    <x v="3"/>
    <x v="2"/>
    <x v="7"/>
    <s v="Small Box"/>
    <s v="Xerox 1993"/>
    <n v="0.36"/>
    <s v="United States"/>
    <s v="Central"/>
    <x v="19"/>
    <s v="Mustang"/>
    <n v="73064"/>
    <x v="169"/>
    <d v="2015-06-22T00:00:00"/>
    <x v="1795"/>
    <n v="16"/>
    <n v="99.92"/>
    <n v="88753"/>
    <n v="6.3900000000000006"/>
    <x v="1"/>
  </r>
  <r>
    <n v="1511"/>
    <s v="Joseph Dawson"/>
    <x v="0"/>
    <n v="0.09"/>
    <n v="20.98"/>
    <n v="1.49"/>
    <x v="1"/>
    <x v="3"/>
    <x v="2"/>
    <x v="5"/>
    <s v="Small Box"/>
    <s v="Avery Legal 4-Ring Binder"/>
    <n v="0.35"/>
    <s v="United States"/>
    <s v="Central"/>
    <x v="2"/>
    <s v="Muncie"/>
    <n v="47302"/>
    <x v="170"/>
    <d v="2015-06-24T00:00:00"/>
    <x v="1796"/>
    <n v="14"/>
    <n v="288.67"/>
    <n v="90303"/>
    <n v="20.89"/>
    <x v="1"/>
  </r>
  <r>
    <n v="2874"/>
    <s v="Marian Willis"/>
    <x v="0"/>
    <n v="0.03"/>
    <n v="304.99"/>
    <n v="19.989999999999998"/>
    <x v="1"/>
    <x v="2"/>
    <x v="2"/>
    <x v="5"/>
    <s v="Small Box"/>
    <s v="Ibico Hi-Tech Manual Binding System"/>
    <n v="0.4"/>
    <s v="United States"/>
    <s v="Central"/>
    <x v="13"/>
    <s v="La Vista"/>
    <n v="68128"/>
    <x v="170"/>
    <d v="2015-06-24T00:00:00"/>
    <x v="1797"/>
    <n v="19"/>
    <n v="5845.81"/>
    <n v="89874"/>
    <n v="304.96000000000004"/>
    <x v="1"/>
  </r>
  <r>
    <n v="2874"/>
    <s v="Marian Willis"/>
    <x v="0"/>
    <n v="0.09"/>
    <n v="65.989999999999995"/>
    <n v="8.99"/>
    <x v="1"/>
    <x v="2"/>
    <x v="1"/>
    <x v="12"/>
    <s v="Small Box"/>
    <s v="V 3600 Series"/>
    <n v="0.57999999999999996"/>
    <s v="United States"/>
    <s v="Central"/>
    <x v="13"/>
    <s v="La Vista"/>
    <n v="68128"/>
    <x v="170"/>
    <d v="2015-06-24T00:00:00"/>
    <x v="1798"/>
    <n v="12"/>
    <n v="633.85"/>
    <n v="89874"/>
    <n v="65.899999999999991"/>
    <x v="1"/>
  </r>
  <r>
    <n v="2963"/>
    <s v="Frances Johnson"/>
    <x v="0"/>
    <n v="0.01"/>
    <n v="7.98"/>
    <n v="6.5"/>
    <x v="1"/>
    <x v="1"/>
    <x v="2"/>
    <x v="6"/>
    <s v="Medium Box"/>
    <s v="Iris Project Case"/>
    <n v="0.59"/>
    <s v="United States"/>
    <s v="East"/>
    <x v="36"/>
    <s v="Middle River"/>
    <n v="21220"/>
    <x v="170"/>
    <d v="2015-06-23T00:00:00"/>
    <x v="1799"/>
    <n v="4"/>
    <n v="34.909999999999997"/>
    <n v="88612"/>
    <n v="7.9700000000000006"/>
    <x v="3"/>
  </r>
  <r>
    <n v="3132"/>
    <s v="Anita Kang"/>
    <x v="1"/>
    <n v="0.1"/>
    <n v="180.98"/>
    <n v="26.2"/>
    <x v="0"/>
    <x v="3"/>
    <x v="0"/>
    <x v="9"/>
    <s v="Jumbo Drum"/>
    <s v="Global Ergonomic Managers Chair"/>
    <n v="0.59"/>
    <s v="United States"/>
    <s v="Central"/>
    <x v="10"/>
    <s v="Mundelein"/>
    <n v="60060"/>
    <x v="170"/>
    <d v="2015-06-23T00:00:00"/>
    <x v="1800"/>
    <n v="3"/>
    <n v="519.41999999999996"/>
    <n v="86790"/>
    <n v="180.88"/>
    <x v="1"/>
  </r>
  <r>
    <n v="437"/>
    <s v="Alice Berger McIntyre"/>
    <x v="2"/>
    <n v="0.05"/>
    <n v="125.99"/>
    <n v="8.08"/>
    <x v="1"/>
    <x v="0"/>
    <x v="1"/>
    <x v="12"/>
    <s v="Small Box"/>
    <s v="StarTAC ST7762"/>
    <n v="0.56999999999999995"/>
    <s v="United States"/>
    <s v="East"/>
    <x v="35"/>
    <s v="Lunenburg"/>
    <n v="1462"/>
    <x v="170"/>
    <d v="2015-06-27T00:00:00"/>
    <x v="1801"/>
    <n v="9"/>
    <n v="952.26"/>
    <n v="90695"/>
    <n v="125.94"/>
    <x v="3"/>
  </r>
  <r>
    <n v="1127"/>
    <s v="Ray Grady"/>
    <x v="2"/>
    <n v="0.04"/>
    <n v="4.71"/>
    <n v="0.7"/>
    <x v="1"/>
    <x v="1"/>
    <x v="2"/>
    <x v="14"/>
    <s v="Wrap Bag"/>
    <s v="Plymouth Boxed Rubber Bands by Plymouth"/>
    <n v="0.8"/>
    <s v="United States"/>
    <s v="Central"/>
    <x v="18"/>
    <s v="Eagle Pass"/>
    <n v="78852"/>
    <x v="170"/>
    <d v="2015-06-26T00:00:00"/>
    <x v="1802"/>
    <n v="19"/>
    <n v="90.52"/>
    <n v="87222"/>
    <n v="4.67"/>
    <x v="1"/>
  </r>
  <r>
    <n v="1128"/>
    <s v="Kurt O'Connor"/>
    <x v="2"/>
    <n v="0.06"/>
    <n v="4.2"/>
    <n v="2.2599999999999998"/>
    <x v="1"/>
    <x v="1"/>
    <x v="2"/>
    <x v="7"/>
    <s v="Wrap Bag"/>
    <s v="Important Message Pads, 50 4-1/4 x 5-1/2 Forms per Pad"/>
    <n v="0.36"/>
    <s v="United States"/>
    <s v="Central"/>
    <x v="18"/>
    <s v="Edinburg"/>
    <n v="78539"/>
    <x v="170"/>
    <d v="2015-06-27T00:00:00"/>
    <x v="1803"/>
    <n v="13"/>
    <n v="55.97"/>
    <n v="87222"/>
    <n v="4.1400000000000006"/>
    <x v="1"/>
  </r>
  <r>
    <n v="2279"/>
    <s v="Lucille McGee"/>
    <x v="2"/>
    <n v="0.04"/>
    <n v="4.4800000000000004"/>
    <n v="2.5"/>
    <x v="2"/>
    <x v="2"/>
    <x v="2"/>
    <x v="15"/>
    <s v="Small Box"/>
    <s v="Ampad #10 Peel &amp; Seel® Holiday Envelopes"/>
    <n v="0.37"/>
    <s v="United States"/>
    <s v="East"/>
    <x v="28"/>
    <s v="Greensburg"/>
    <n v="15601"/>
    <x v="170"/>
    <d v="2015-06-26T00:00:00"/>
    <x v="1804"/>
    <n v="7"/>
    <n v="35.93"/>
    <n v="85949"/>
    <n v="4.4400000000000004"/>
    <x v="3"/>
  </r>
  <r>
    <n v="101"/>
    <s v="Claudia Boyle"/>
    <x v="4"/>
    <n v="0.1"/>
    <n v="19.98"/>
    <n v="4"/>
    <x v="1"/>
    <x v="1"/>
    <x v="1"/>
    <x v="1"/>
    <s v="Small Box"/>
    <s v="Belkin 105-Key Black Keyboard"/>
    <n v="0.68"/>
    <s v="United States"/>
    <s v="East"/>
    <x v="29"/>
    <s v="Biddeford"/>
    <n v="4005"/>
    <x v="170"/>
    <d v="2015-06-24T00:00:00"/>
    <x v="1805"/>
    <n v="16"/>
    <n v="303.58999999999997"/>
    <n v="88205"/>
    <n v="19.88"/>
    <x v="3"/>
  </r>
  <r>
    <n v="102"/>
    <s v="Caroline Johnston"/>
    <x v="4"/>
    <n v="0.1"/>
    <n v="19.98"/>
    <n v="4"/>
    <x v="1"/>
    <x v="1"/>
    <x v="1"/>
    <x v="1"/>
    <s v="Small Box"/>
    <s v="Belkin 105-Key Black Keyboard"/>
    <n v="0.68"/>
    <s v="United States"/>
    <s v="East"/>
    <x v="35"/>
    <s v="Boston"/>
    <n v="2129"/>
    <x v="170"/>
    <d v="2015-06-24T00:00:00"/>
    <x v="1806"/>
    <n v="65"/>
    <n v="1233.32"/>
    <n v="3397"/>
    <n v="19.88"/>
    <x v="3"/>
  </r>
  <r>
    <n v="102"/>
    <s v="Caroline Johnston"/>
    <x v="4"/>
    <n v="0.09"/>
    <n v="2.88"/>
    <n v="1.49"/>
    <x v="1"/>
    <x v="1"/>
    <x v="2"/>
    <x v="5"/>
    <s v="Small Box"/>
    <s v="Avery Durable Binders"/>
    <n v="0.36"/>
    <s v="United States"/>
    <s v="East"/>
    <x v="35"/>
    <s v="Boston"/>
    <n v="2129"/>
    <x v="170"/>
    <d v="2015-06-23T00:00:00"/>
    <x v="1807"/>
    <n v="17"/>
    <n v="47.31"/>
    <n v="3397"/>
    <n v="2.79"/>
    <x v="3"/>
  </r>
  <r>
    <n v="109"/>
    <s v="Tom McFarland"/>
    <x v="4"/>
    <n v="0.09"/>
    <n v="2.88"/>
    <n v="1.49"/>
    <x v="1"/>
    <x v="1"/>
    <x v="2"/>
    <x v="5"/>
    <s v="Small Box"/>
    <s v="Avery Durable Binders"/>
    <n v="0.36"/>
    <s v="United States"/>
    <s v="East"/>
    <x v="33"/>
    <s v="Lodi"/>
    <n v="7644"/>
    <x v="170"/>
    <d v="2015-06-23T00:00:00"/>
    <x v="1808"/>
    <n v="4"/>
    <n v="11.13"/>
    <n v="88205"/>
    <n v="2.79"/>
    <x v="3"/>
  </r>
  <r>
    <n v="522"/>
    <s v="Aaron Riggs"/>
    <x v="4"/>
    <n v="0.02"/>
    <n v="150.97999999999999"/>
    <n v="13.99"/>
    <x v="2"/>
    <x v="0"/>
    <x v="1"/>
    <x v="3"/>
    <s v="Medium Box"/>
    <s v="Canon MP41DH Printing Calculator"/>
    <n v="0.38"/>
    <s v="United States"/>
    <s v="West"/>
    <x v="14"/>
    <s v="Redmond"/>
    <n v="97756"/>
    <x v="170"/>
    <d v="2015-06-24T00:00:00"/>
    <x v="1809"/>
    <n v="3"/>
    <n v="480.37"/>
    <n v="89327"/>
    <n v="150.95999999999998"/>
    <x v="2"/>
  </r>
  <r>
    <n v="522"/>
    <s v="Aaron Riggs"/>
    <x v="4"/>
    <n v="0.1"/>
    <n v="5.43"/>
    <n v="0.95"/>
    <x v="1"/>
    <x v="0"/>
    <x v="2"/>
    <x v="7"/>
    <s v="Wrap Bag"/>
    <s v="Wirebound Message Book, 4 per Page"/>
    <n v="0.36"/>
    <s v="United States"/>
    <s v="West"/>
    <x v="14"/>
    <s v="Redmond"/>
    <n v="97756"/>
    <x v="170"/>
    <d v="2015-06-24T00:00:00"/>
    <x v="1810"/>
    <n v="1"/>
    <n v="5.76"/>
    <n v="89327"/>
    <n v="5.33"/>
    <x v="2"/>
  </r>
  <r>
    <n v="522"/>
    <s v="Aaron Riggs"/>
    <x v="4"/>
    <n v="0.01"/>
    <n v="179.29"/>
    <n v="29.21"/>
    <x v="0"/>
    <x v="0"/>
    <x v="0"/>
    <x v="0"/>
    <s v="Jumbo Box"/>
    <s v="Bevis Round Conference Table Top, X-Base"/>
    <n v="0.74"/>
    <s v="United States"/>
    <s v="West"/>
    <x v="14"/>
    <s v="Redmond"/>
    <n v="97756"/>
    <x v="170"/>
    <d v="2015-06-23T00:00:00"/>
    <x v="1811"/>
    <n v="21"/>
    <n v="3112.13"/>
    <n v="89327"/>
    <n v="179.28"/>
    <x v="2"/>
  </r>
  <r>
    <n v="445"/>
    <s v="Judy Barrett"/>
    <x v="1"/>
    <n v="0.09"/>
    <n v="200.98"/>
    <n v="55.96"/>
    <x v="0"/>
    <x v="0"/>
    <x v="0"/>
    <x v="10"/>
    <s v="Jumbo Box"/>
    <s v="O'Sullivan Living Dimensions 3-Shelf Bookcases"/>
    <n v="0.75"/>
    <s v="United States"/>
    <s v="Central"/>
    <x v="13"/>
    <s v="Norfolk"/>
    <n v="68701"/>
    <x v="171"/>
    <d v="2015-06-24T00:00:00"/>
    <x v="1812"/>
    <n v="9"/>
    <n v="1766.68"/>
    <n v="88084"/>
    <n v="200.89"/>
    <x v="1"/>
  </r>
  <r>
    <n v="445"/>
    <s v="Judy Barrett"/>
    <x v="1"/>
    <n v="0.09"/>
    <n v="2.78"/>
    <n v="0.97"/>
    <x v="1"/>
    <x v="0"/>
    <x v="2"/>
    <x v="2"/>
    <s v="Wrap Bag"/>
    <s v="Newell 333"/>
    <n v="0.59"/>
    <s v="United States"/>
    <s v="Central"/>
    <x v="13"/>
    <s v="Norfolk"/>
    <n v="68701"/>
    <x v="171"/>
    <d v="2015-06-24T00:00:00"/>
    <x v="1813"/>
    <n v="11"/>
    <n v="29.02"/>
    <n v="88084"/>
    <n v="2.69"/>
    <x v="1"/>
  </r>
  <r>
    <n v="2333"/>
    <s v="Megan Woods"/>
    <x v="1"/>
    <n v="0.06"/>
    <n v="180.98"/>
    <n v="26.2"/>
    <x v="0"/>
    <x v="0"/>
    <x v="0"/>
    <x v="9"/>
    <s v="Jumbo Drum"/>
    <s v="Global Ergonomic Managers Chair"/>
    <n v="0.59"/>
    <s v="United States"/>
    <s v="Central"/>
    <x v="30"/>
    <s v="Green Bay"/>
    <n v="54302"/>
    <x v="171"/>
    <d v="2015-06-24T00:00:00"/>
    <x v="1814"/>
    <n v="1"/>
    <n v="191.73"/>
    <n v="89611"/>
    <n v="180.92"/>
    <x v="1"/>
  </r>
  <r>
    <n v="1548"/>
    <s v="John Bray"/>
    <x v="2"/>
    <n v="0"/>
    <n v="599.99"/>
    <n v="24.49"/>
    <x v="1"/>
    <x v="3"/>
    <x v="1"/>
    <x v="4"/>
    <s v="Large Box"/>
    <s v="Canon Image Class D660 Copier"/>
    <n v="0.44"/>
    <s v="United States"/>
    <s v="Central"/>
    <x v="2"/>
    <s v="Richmond"/>
    <n v="47374"/>
    <x v="171"/>
    <d v="2015-06-25T00:00:00"/>
    <x v="1815"/>
    <n v="18"/>
    <n v="11015.82"/>
    <n v="88487"/>
    <n v="599.99"/>
    <x v="1"/>
  </r>
  <r>
    <n v="2215"/>
    <s v="Christopher High"/>
    <x v="2"/>
    <n v="7.0000000000000007E-2"/>
    <n v="3.28"/>
    <n v="3.97"/>
    <x v="1"/>
    <x v="3"/>
    <x v="2"/>
    <x v="2"/>
    <s v="Wrap Bag"/>
    <s v="Newell 337"/>
    <n v="0.56000000000000005"/>
    <s v="United States"/>
    <s v="East"/>
    <x v="27"/>
    <s v="Massillon"/>
    <n v="44646"/>
    <x v="171"/>
    <d v="2015-06-23T00:00:00"/>
    <x v="1816"/>
    <n v="4"/>
    <n v="14.76"/>
    <n v="90314"/>
    <n v="3.21"/>
    <x v="3"/>
  </r>
  <r>
    <n v="2216"/>
    <s v="Clara Kaplan"/>
    <x v="2"/>
    <n v="0.02"/>
    <n v="256.99"/>
    <n v="11.25"/>
    <x v="1"/>
    <x v="3"/>
    <x v="1"/>
    <x v="1"/>
    <s v="Small Box"/>
    <s v="Hayes Optima 56K V.90 Internal Voice Modem"/>
    <n v="0.51"/>
    <s v="United States"/>
    <s v="East"/>
    <x v="27"/>
    <s v="Medina"/>
    <n v="44256"/>
    <x v="171"/>
    <d v="2015-06-30T00:00:00"/>
    <x v="1817"/>
    <n v="3"/>
    <n v="808.44"/>
    <n v="90314"/>
    <n v="256.97000000000003"/>
    <x v="3"/>
  </r>
  <r>
    <n v="2216"/>
    <s v="Clara Kaplan"/>
    <x v="2"/>
    <n v="0.01"/>
    <n v="6.48"/>
    <n v="5.14"/>
    <x v="1"/>
    <x v="3"/>
    <x v="2"/>
    <x v="7"/>
    <s v="Small Box"/>
    <s v="Xerox 23"/>
    <n v="0.37"/>
    <s v="United States"/>
    <s v="East"/>
    <x v="27"/>
    <s v="Medina"/>
    <n v="44256"/>
    <x v="171"/>
    <d v="2015-06-25T00:00:00"/>
    <x v="1818"/>
    <n v="10"/>
    <n v="67.41"/>
    <n v="90314"/>
    <n v="6.4700000000000006"/>
    <x v="3"/>
  </r>
  <r>
    <n v="2352"/>
    <s v="Kerry Beach"/>
    <x v="3"/>
    <n v="0.09"/>
    <n v="71.37"/>
    <n v="69"/>
    <x v="1"/>
    <x v="2"/>
    <x v="0"/>
    <x v="0"/>
    <s v="Large Box"/>
    <s v="Lesro Sheffield Collection Coffee Table, End Table, Center Table, Corner Table"/>
    <n v="0.68"/>
    <s v="United States"/>
    <s v="East"/>
    <x v="36"/>
    <s v="Cumberland"/>
    <n v="21501"/>
    <x v="171"/>
    <d v="2015-06-24T00:00:00"/>
    <x v="1819"/>
    <n v="19"/>
    <n v="1302.98"/>
    <n v="86166"/>
    <n v="71.28"/>
    <x v="3"/>
  </r>
  <r>
    <n v="2044"/>
    <s v="Jay Simon"/>
    <x v="2"/>
    <n v="0.09"/>
    <n v="20.99"/>
    <n v="2.5"/>
    <x v="1"/>
    <x v="3"/>
    <x v="1"/>
    <x v="12"/>
    <s v="Wrap Bag"/>
    <s v="Accessory37"/>
    <n v="0.81"/>
    <s v="United States"/>
    <s v="South"/>
    <x v="1"/>
    <s v="Rogers"/>
    <n v="72756"/>
    <x v="172"/>
    <d v="2015-07-01T00:00:00"/>
    <x v="1820"/>
    <n v="6"/>
    <n v="100.11"/>
    <n v="88692"/>
    <n v="20.9"/>
    <x v="0"/>
  </r>
  <r>
    <n v="3325"/>
    <s v="Diane Barr"/>
    <x v="2"/>
    <n v="0"/>
    <n v="8.74"/>
    <n v="8.2899999999999991"/>
    <x v="1"/>
    <x v="1"/>
    <x v="2"/>
    <x v="15"/>
    <s v="Small Box"/>
    <s v="#10- 4 1/8&quot; x 9 1/2&quot; Recycled Envelopes"/>
    <n v="0.38"/>
    <s v="United States"/>
    <s v="West"/>
    <x v="14"/>
    <s v="Coos Bay"/>
    <n v="97420"/>
    <x v="172"/>
    <d v="2015-06-26T00:00:00"/>
    <x v="1821"/>
    <n v="14"/>
    <n v="131.62"/>
    <n v="90986"/>
    <n v="8.74"/>
    <x v="2"/>
  </r>
  <r>
    <n v="721"/>
    <s v="Melvin Duke"/>
    <x v="3"/>
    <n v="0.04"/>
    <n v="10.64"/>
    <n v="5.16"/>
    <x v="1"/>
    <x v="3"/>
    <x v="0"/>
    <x v="11"/>
    <s v="Small Box"/>
    <s v="Eldon Expressions Punched Metal &amp; Wood Desk Accessories, Pewter &amp; Cherry"/>
    <n v="0.56999999999999995"/>
    <s v="United States"/>
    <s v="Central"/>
    <x v="2"/>
    <s v="Frankfort"/>
    <n v="46041"/>
    <x v="172"/>
    <d v="2015-06-25T00:00:00"/>
    <x v="1822"/>
    <n v="6"/>
    <n v="66.900000000000006"/>
    <n v="91053"/>
    <n v="10.600000000000001"/>
    <x v="1"/>
  </r>
  <r>
    <n v="721"/>
    <s v="Melvin Duke"/>
    <x v="3"/>
    <n v="0.03"/>
    <n v="2.78"/>
    <n v="1.34"/>
    <x v="2"/>
    <x v="3"/>
    <x v="2"/>
    <x v="2"/>
    <s v="Wrap Bag"/>
    <s v="Prang Drawing Pencil Set"/>
    <n v="0.45"/>
    <s v="United States"/>
    <s v="Central"/>
    <x v="2"/>
    <s v="Frankfort"/>
    <n v="46041"/>
    <x v="172"/>
    <d v="2015-06-26T00:00:00"/>
    <x v="1823"/>
    <n v="15"/>
    <n v="43.13"/>
    <n v="91053"/>
    <n v="2.75"/>
    <x v="1"/>
  </r>
  <r>
    <n v="3084"/>
    <s v="Debbie Hsu"/>
    <x v="3"/>
    <n v="0.01"/>
    <n v="7.1"/>
    <n v="6.05"/>
    <x v="1"/>
    <x v="0"/>
    <x v="2"/>
    <x v="5"/>
    <s v="Small Box"/>
    <s v="Wilson Jones Hanging View Binder, White, 1&quot;"/>
    <n v="0.39"/>
    <s v="United States"/>
    <s v="West"/>
    <x v="4"/>
    <s v="Lacey"/>
    <n v="98503"/>
    <x v="172"/>
    <d v="2015-06-25T00:00:00"/>
    <x v="1824"/>
    <n v="18"/>
    <n v="133.19"/>
    <n v="89880"/>
    <n v="7.09"/>
    <x v="2"/>
  </r>
  <r>
    <n v="3084"/>
    <s v="Debbie Hsu"/>
    <x v="3"/>
    <n v="0.05"/>
    <n v="18.97"/>
    <n v="9.0299999999999994"/>
    <x v="1"/>
    <x v="0"/>
    <x v="2"/>
    <x v="7"/>
    <s v="Small Box"/>
    <s v="Computer Printout Paper with Letter-Trim Perforations"/>
    <n v="0.37"/>
    <s v="United States"/>
    <s v="West"/>
    <x v="4"/>
    <s v="Lacey"/>
    <n v="98503"/>
    <x v="172"/>
    <d v="2015-06-25T00:00:00"/>
    <x v="1825"/>
    <n v="5"/>
    <n v="97.33"/>
    <n v="89880"/>
    <n v="18.919999999999998"/>
    <x v="2"/>
  </r>
  <r>
    <n v="1416"/>
    <s v="Betsy Gibson"/>
    <x v="1"/>
    <n v="0.04"/>
    <n v="46.89"/>
    <n v="5.0999999999999996"/>
    <x v="1"/>
    <x v="0"/>
    <x v="2"/>
    <x v="8"/>
    <s v="Medium Box"/>
    <s v="Bionaire Personal Warm Mist Humidifier/Vaporizer"/>
    <n v="0.46"/>
    <s v="United States"/>
    <s v="Central"/>
    <x v="2"/>
    <s v="Indianapolis"/>
    <n v="46203"/>
    <x v="173"/>
    <d v="2015-06-27T00:00:00"/>
    <x v="1826"/>
    <n v="4"/>
    <n v="182.61"/>
    <n v="90540"/>
    <n v="46.85"/>
    <x v="1"/>
  </r>
  <r>
    <n v="1551"/>
    <s v="Laurence Flowers"/>
    <x v="2"/>
    <n v="7.0000000000000007E-2"/>
    <n v="17.7"/>
    <n v="9.4700000000000006"/>
    <x v="1"/>
    <x v="1"/>
    <x v="2"/>
    <x v="6"/>
    <s v="Small Box"/>
    <s v="Portfile® Personal File Boxes"/>
    <n v="0.59"/>
    <s v="United States"/>
    <s v="South"/>
    <x v="0"/>
    <s v="Biloxi"/>
    <n v="39530"/>
    <x v="173"/>
    <d v="2015-07-01T00:00:00"/>
    <x v="1827"/>
    <n v="18"/>
    <n v="300.67"/>
    <n v="87488"/>
    <n v="17.63"/>
    <x v="0"/>
  </r>
  <r>
    <n v="3128"/>
    <s v="Cathy Burgess"/>
    <x v="2"/>
    <n v="0.08"/>
    <n v="3.69"/>
    <n v="2.5"/>
    <x v="1"/>
    <x v="0"/>
    <x v="2"/>
    <x v="15"/>
    <s v="Small Box"/>
    <s v="Colored Envelopes"/>
    <n v="0.39"/>
    <s v="United States"/>
    <s v="South"/>
    <x v="17"/>
    <s v="Shreveport"/>
    <n v="71109"/>
    <x v="173"/>
    <d v="2015-06-30T00:00:00"/>
    <x v="1828"/>
    <n v="9"/>
    <n v="31.98"/>
    <n v="89810"/>
    <n v="3.61"/>
    <x v="0"/>
  </r>
  <r>
    <n v="3176"/>
    <s v="Jackie McCullough"/>
    <x v="2"/>
    <n v="0.02"/>
    <n v="58.14"/>
    <n v="36.61"/>
    <x v="0"/>
    <x v="1"/>
    <x v="0"/>
    <x v="10"/>
    <s v="Jumbo Box"/>
    <s v="O'Sullivan 3-Shelf Heavy-Duty Bookcases"/>
    <n v="0.61"/>
    <s v="United States"/>
    <s v="South"/>
    <x v="12"/>
    <s v="Jacksonville"/>
    <n v="32216"/>
    <x v="173"/>
    <d v="2015-07-01T00:00:00"/>
    <x v="1829"/>
    <n v="22"/>
    <n v="1358.02"/>
    <n v="90821"/>
    <n v="58.12"/>
    <x v="0"/>
  </r>
  <r>
    <n v="3176"/>
    <s v="Jackie McCullough"/>
    <x v="2"/>
    <n v="0.03"/>
    <n v="15.57"/>
    <n v="1.39"/>
    <x v="1"/>
    <x v="1"/>
    <x v="2"/>
    <x v="15"/>
    <s v="Small Box"/>
    <s v="Park Ridge™ Embossed Executive Business Envelopes"/>
    <n v="0.38"/>
    <s v="United States"/>
    <s v="South"/>
    <x v="12"/>
    <s v="Jacksonville"/>
    <n v="32216"/>
    <x v="173"/>
    <d v="2015-07-01T00:00:00"/>
    <x v="1830"/>
    <n v="22"/>
    <n v="358.84"/>
    <n v="90821"/>
    <n v="15.540000000000001"/>
    <x v="0"/>
  </r>
  <r>
    <n v="447"/>
    <s v="Valerie Moon"/>
    <x v="3"/>
    <n v="0.04"/>
    <n v="130.97999999999999"/>
    <n v="30"/>
    <x v="0"/>
    <x v="3"/>
    <x v="0"/>
    <x v="9"/>
    <s v="Jumbo Drum"/>
    <s v="Office Star - Contemporary Task Swivel chair with 2-way adjustable arms, Plum"/>
    <n v="0.78"/>
    <s v="United States"/>
    <s v="Central"/>
    <x v="7"/>
    <s v="Roseville"/>
    <n v="55113"/>
    <x v="173"/>
    <d v="2015-06-28T00:00:00"/>
    <x v="1831"/>
    <n v="1"/>
    <n v="159.51"/>
    <n v="90449"/>
    <n v="130.94"/>
    <x v="1"/>
  </r>
  <r>
    <n v="447"/>
    <s v="Valerie Moon"/>
    <x v="3"/>
    <n v="0.05"/>
    <n v="200.99"/>
    <n v="4.2"/>
    <x v="1"/>
    <x v="3"/>
    <x v="1"/>
    <x v="12"/>
    <s v="Small Box"/>
    <s v="2160i"/>
    <n v="0.59"/>
    <s v="United States"/>
    <s v="Central"/>
    <x v="7"/>
    <s v="Roseville"/>
    <n v="55113"/>
    <x v="173"/>
    <d v="2015-06-25T00:00:00"/>
    <x v="1832"/>
    <n v="11"/>
    <n v="1838.85"/>
    <n v="90449"/>
    <n v="200.94"/>
    <x v="1"/>
  </r>
  <r>
    <n v="1419"/>
    <s v="Brooke Lancaster"/>
    <x v="3"/>
    <n v="0.01"/>
    <n v="124.49"/>
    <n v="51.94"/>
    <x v="0"/>
    <x v="0"/>
    <x v="0"/>
    <x v="0"/>
    <s v="Jumbo Box"/>
    <s v="Bevis 36 x 72 Conference Tables"/>
    <n v="0.63"/>
    <s v="United States"/>
    <s v="Central"/>
    <x v="2"/>
    <s v="Lafayette"/>
    <n v="47905"/>
    <x v="173"/>
    <d v="2015-06-26T00:00:00"/>
    <x v="1833"/>
    <n v="18"/>
    <n v="2376.12"/>
    <n v="90540"/>
    <n v="124.47999999999999"/>
    <x v="1"/>
  </r>
  <r>
    <n v="1442"/>
    <s v="Rodney Field"/>
    <x v="3"/>
    <n v="0.04"/>
    <n v="177.98"/>
    <n v="0.99"/>
    <x v="1"/>
    <x v="3"/>
    <x v="2"/>
    <x v="8"/>
    <s v="Small Box"/>
    <s v="Kensington 7 Outlet MasterPiece Power Center"/>
    <n v="0.56000000000000005"/>
    <s v="United States"/>
    <s v="Central"/>
    <x v="6"/>
    <s v="Springfield"/>
    <n v="65807"/>
    <x v="173"/>
    <d v="2015-06-27T00:00:00"/>
    <x v="1834"/>
    <n v="15"/>
    <n v="2767.95"/>
    <n v="89076"/>
    <n v="177.94"/>
    <x v="1"/>
  </r>
  <r>
    <n v="2903"/>
    <s v="Frances Powers"/>
    <x v="3"/>
    <n v="0.06"/>
    <n v="70.89"/>
    <n v="89.3"/>
    <x v="0"/>
    <x v="0"/>
    <x v="0"/>
    <x v="0"/>
    <s v="Jumbo Box"/>
    <s v="KI Conference Tables"/>
    <n v="0.72"/>
    <s v="United States"/>
    <s v="East"/>
    <x v="27"/>
    <s v="Reynoldsburg"/>
    <n v="43068"/>
    <x v="173"/>
    <d v="2015-06-25T00:00:00"/>
    <x v="1835"/>
    <n v="6"/>
    <n v="364.26"/>
    <n v="87374"/>
    <n v="70.83"/>
    <x v="3"/>
  </r>
  <r>
    <n v="3261"/>
    <s v="Steven Long"/>
    <x v="3"/>
    <n v="7.0000000000000007E-2"/>
    <n v="105.34"/>
    <n v="24.49"/>
    <x v="2"/>
    <x v="1"/>
    <x v="0"/>
    <x v="11"/>
    <s v="Large Box"/>
    <s v="Deflect-o DuraMat Antistatic Studded Beveled Mat for Medium Pile Carpeting"/>
    <n v="0.61"/>
    <s v="United States"/>
    <s v="Central"/>
    <x v="25"/>
    <s v="Adrian"/>
    <n v="49221"/>
    <x v="173"/>
    <d v="2015-06-26T00:00:00"/>
    <x v="1836"/>
    <n v="10"/>
    <n v="1029.96"/>
    <n v="90296"/>
    <n v="105.27000000000001"/>
    <x v="1"/>
  </r>
  <r>
    <n v="2197"/>
    <s v="Karen O'Donnell"/>
    <x v="0"/>
    <n v="0.08"/>
    <n v="100.97"/>
    <n v="7.18"/>
    <x v="1"/>
    <x v="0"/>
    <x v="1"/>
    <x v="1"/>
    <s v="Small Box"/>
    <s v="Gyration Ultra Cordless Optical Suite"/>
    <n v="0.46"/>
    <s v="United States"/>
    <s v="East"/>
    <x v="11"/>
    <s v="Levittown"/>
    <n v="11756"/>
    <x v="174"/>
    <d v="2015-06-27T00:00:00"/>
    <x v="1837"/>
    <n v="7"/>
    <n v="650.25"/>
    <n v="89176"/>
    <n v="100.89"/>
    <x v="3"/>
  </r>
  <r>
    <n v="2197"/>
    <s v="Karen O'Donnell"/>
    <x v="0"/>
    <n v="0"/>
    <n v="13.4"/>
    <n v="4.95"/>
    <x v="1"/>
    <x v="0"/>
    <x v="0"/>
    <x v="11"/>
    <s v="Small Pack"/>
    <s v="Electrix 20W Halogen Replacement Bulb for Zoom-In Desk Lamp"/>
    <n v="0.37"/>
    <s v="United States"/>
    <s v="East"/>
    <x v="11"/>
    <s v="Levittown"/>
    <n v="11756"/>
    <x v="174"/>
    <d v="2015-06-27T00:00:00"/>
    <x v="1838"/>
    <n v="19"/>
    <n v="272.12"/>
    <n v="89176"/>
    <n v="13.4"/>
    <x v="3"/>
  </r>
  <r>
    <n v="2062"/>
    <s v="Alfred Singh"/>
    <x v="2"/>
    <n v="0.04"/>
    <n v="291.73"/>
    <n v="48.8"/>
    <x v="0"/>
    <x v="3"/>
    <x v="0"/>
    <x v="9"/>
    <s v="Jumbo Drum"/>
    <s v="Hon 4070 Series Pagoda™ Armless Upholstered Stacking Chairs"/>
    <n v="0.56000000000000005"/>
    <s v="United States"/>
    <s v="South"/>
    <x v="21"/>
    <s v="Mechanicsville"/>
    <n v="23111"/>
    <x v="174"/>
    <d v="2015-06-30T00:00:00"/>
    <x v="1839"/>
    <n v="22"/>
    <n v="6676.61"/>
    <n v="87148"/>
    <n v="291.69"/>
    <x v="0"/>
  </r>
  <r>
    <n v="2587"/>
    <s v="Eugene H Walsh"/>
    <x v="3"/>
    <n v="0.02"/>
    <n v="22.72"/>
    <n v="8.99"/>
    <x v="1"/>
    <x v="2"/>
    <x v="0"/>
    <x v="11"/>
    <s v="Small Pack"/>
    <s v="Executive Impressions 14&quot; Two-Color Numerals Wall Clock"/>
    <n v="0.44"/>
    <s v="United States"/>
    <s v="Central"/>
    <x v="30"/>
    <s v="Manitowoc"/>
    <n v="54220"/>
    <x v="174"/>
    <d v="2015-06-26T00:00:00"/>
    <x v="1840"/>
    <n v="12"/>
    <n v="289.88"/>
    <n v="91167"/>
    <n v="22.7"/>
    <x v="1"/>
  </r>
  <r>
    <n v="1380"/>
    <s v="Jeanne Walker"/>
    <x v="2"/>
    <n v="0.05"/>
    <n v="2.89"/>
    <n v="0.5"/>
    <x v="1"/>
    <x v="2"/>
    <x v="2"/>
    <x v="13"/>
    <s v="Small Box"/>
    <s v="Avery 498"/>
    <n v="0.38"/>
    <s v="United States"/>
    <s v="East"/>
    <x v="47"/>
    <s v="Portsmouth"/>
    <n v="3801"/>
    <x v="175"/>
    <d v="2015-07-03T00:00:00"/>
    <x v="1841"/>
    <n v="9"/>
    <n v="26.18"/>
    <n v="88213"/>
    <n v="2.8400000000000003"/>
    <x v="3"/>
  </r>
  <r>
    <n v="936"/>
    <s v="Robyn Garner"/>
    <x v="3"/>
    <n v="0.05"/>
    <n v="5.98"/>
    <n v="5.46"/>
    <x v="1"/>
    <x v="3"/>
    <x v="2"/>
    <x v="7"/>
    <s v="Small Box"/>
    <s v="Xerox 1983"/>
    <n v="0.36"/>
    <s v="United States"/>
    <s v="West"/>
    <x v="8"/>
    <s v="Redlands"/>
    <n v="92374"/>
    <x v="175"/>
    <d v="2015-06-27T00:00:00"/>
    <x v="1842"/>
    <n v="17"/>
    <n v="104.95"/>
    <n v="90589"/>
    <n v="5.9300000000000006"/>
    <x v="2"/>
  </r>
  <r>
    <n v="937"/>
    <s v="Kelly Shaw"/>
    <x v="3"/>
    <n v="0.01"/>
    <n v="65.989999999999995"/>
    <n v="3.99"/>
    <x v="1"/>
    <x v="3"/>
    <x v="1"/>
    <x v="12"/>
    <s v="Small Box"/>
    <s v="StarTAC 7760"/>
    <n v="0.59"/>
    <s v="United States"/>
    <s v="West"/>
    <x v="8"/>
    <s v="Redondo Beach"/>
    <n v="90278"/>
    <x v="175"/>
    <d v="2015-06-28T00:00:00"/>
    <x v="1843"/>
    <n v="3"/>
    <n v="166.59"/>
    <n v="90589"/>
    <n v="65.97999999999999"/>
    <x v="2"/>
  </r>
  <r>
    <n v="2617"/>
    <s v="Gerald Crabtree"/>
    <x v="3"/>
    <n v="0.1"/>
    <n v="3.25"/>
    <n v="49"/>
    <x v="1"/>
    <x v="3"/>
    <x v="2"/>
    <x v="8"/>
    <s v="Large Box"/>
    <s v="Bravo II™ Megaboss® 12-Amp Hard Body Upright, Replacement Belts, 2 Belts per Pack"/>
    <n v="0.56000000000000005"/>
    <s v="United States"/>
    <s v="Central"/>
    <x v="46"/>
    <s v="Aberdeen"/>
    <n v="57401"/>
    <x v="175"/>
    <d v="2015-06-28T00:00:00"/>
    <x v="1844"/>
    <n v="6"/>
    <n v="40.69"/>
    <n v="91496"/>
    <n v="3.15"/>
    <x v="1"/>
  </r>
  <r>
    <n v="2987"/>
    <s v="Natalie Watts"/>
    <x v="0"/>
    <n v="0.09"/>
    <n v="100.98"/>
    <n v="35.840000000000003"/>
    <x v="0"/>
    <x v="2"/>
    <x v="0"/>
    <x v="10"/>
    <s v="Jumbo Box"/>
    <s v="Bush Westfield Collection Bookcases, Fully Assembled"/>
    <n v="0.62"/>
    <s v="United States"/>
    <s v="Central"/>
    <x v="20"/>
    <s v="West Des Moines"/>
    <n v="50265"/>
    <x v="176"/>
    <d v="2015-06-28T00:00:00"/>
    <x v="1845"/>
    <n v="17"/>
    <n v="1700.38"/>
    <n v="91180"/>
    <n v="100.89"/>
    <x v="1"/>
  </r>
  <r>
    <n v="2987"/>
    <s v="Natalie Watts"/>
    <x v="0"/>
    <n v="0.1"/>
    <n v="5.78"/>
    <n v="7.96"/>
    <x v="1"/>
    <x v="2"/>
    <x v="2"/>
    <x v="7"/>
    <s v="Small Box"/>
    <s v="Xerox 196"/>
    <n v="0.36"/>
    <s v="United States"/>
    <s v="Central"/>
    <x v="20"/>
    <s v="West Des Moines"/>
    <n v="50265"/>
    <x v="176"/>
    <d v="2015-06-28T00:00:00"/>
    <x v="1846"/>
    <n v="6"/>
    <n v="35.96"/>
    <n v="91180"/>
    <n v="5.6800000000000006"/>
    <x v="1"/>
  </r>
  <r>
    <n v="3209"/>
    <s v="Elsie Floyd"/>
    <x v="0"/>
    <n v="0.03"/>
    <n v="4.9800000000000004"/>
    <n v="4.62"/>
    <x v="2"/>
    <x v="3"/>
    <x v="1"/>
    <x v="1"/>
    <s v="Small Pack"/>
    <s v="Imation 3.5&quot;, DISKETTE 44766 HGHLD3.52HD/FM, 10/Pack"/>
    <n v="0.64"/>
    <s v="United States"/>
    <s v="West"/>
    <x v="8"/>
    <s v="Beverly Hills"/>
    <n v="90210"/>
    <x v="176"/>
    <d v="2015-06-29T00:00:00"/>
    <x v="1847"/>
    <n v="8"/>
    <n v="44.24"/>
    <n v="90739"/>
    <n v="4.95"/>
    <x v="2"/>
  </r>
  <r>
    <n v="1357"/>
    <s v="Marguerite Yu"/>
    <x v="1"/>
    <n v="7.0000000000000007E-2"/>
    <n v="119.99"/>
    <n v="16.8"/>
    <x v="0"/>
    <x v="2"/>
    <x v="1"/>
    <x v="3"/>
    <s v="Jumbo Box"/>
    <s v="Epson C62 Color Inkjet Printer"/>
    <n v="0.35"/>
    <s v="United States"/>
    <s v="Central"/>
    <x v="18"/>
    <s v="Weslaco"/>
    <n v="78596"/>
    <x v="176"/>
    <d v="2015-06-30T00:00:00"/>
    <x v="1848"/>
    <n v="15"/>
    <n v="1748.69"/>
    <n v="88185"/>
    <n v="119.92"/>
    <x v="1"/>
  </r>
  <r>
    <n v="1733"/>
    <s v="Nina Horne Kelly"/>
    <x v="1"/>
    <n v="0.02"/>
    <n v="30.98"/>
    <n v="17.079999999999998"/>
    <x v="1"/>
    <x v="0"/>
    <x v="2"/>
    <x v="7"/>
    <s v="Small Box"/>
    <s v="Xerox 197"/>
    <n v="0.4"/>
    <s v="United States"/>
    <s v="East"/>
    <x v="31"/>
    <s v="Washington"/>
    <n v="20012"/>
    <x v="176"/>
    <d v="2015-06-29T00:00:00"/>
    <x v="1849"/>
    <n v="13"/>
    <n v="438.25"/>
    <n v="59937"/>
    <n v="30.96"/>
    <x v="3"/>
  </r>
  <r>
    <n v="1735"/>
    <s v="Eric West"/>
    <x v="1"/>
    <n v="0.02"/>
    <n v="30.98"/>
    <n v="17.079999999999998"/>
    <x v="1"/>
    <x v="0"/>
    <x v="2"/>
    <x v="7"/>
    <s v="Small Box"/>
    <s v="Xerox 197"/>
    <n v="0.4"/>
    <s v="United States"/>
    <s v="East"/>
    <x v="11"/>
    <s v="Hempstead"/>
    <n v="11550"/>
    <x v="176"/>
    <d v="2015-06-29T00:00:00"/>
    <x v="1850"/>
    <n v="3"/>
    <n v="101.13"/>
    <n v="88444"/>
    <n v="30.96"/>
    <x v="3"/>
  </r>
  <r>
    <n v="1191"/>
    <s v="John Morse"/>
    <x v="2"/>
    <n v="0.03"/>
    <n v="28.53"/>
    <n v="1.49"/>
    <x v="1"/>
    <x v="0"/>
    <x v="2"/>
    <x v="5"/>
    <s v="Small Box"/>
    <s v="Lock-Up Easel 'Spel-Binder'"/>
    <n v="0.38"/>
    <s v="United States"/>
    <s v="East"/>
    <x v="22"/>
    <s v="New Britain"/>
    <n v="6050"/>
    <x v="176"/>
    <d v="2015-07-01T00:00:00"/>
    <x v="1851"/>
    <n v="3"/>
    <n v="88.84"/>
    <n v="87587"/>
    <n v="28.5"/>
    <x v="3"/>
  </r>
  <r>
    <n v="1193"/>
    <s v="Louis Parrish"/>
    <x v="2"/>
    <n v="0.09"/>
    <n v="49.99"/>
    <n v="19.989999999999998"/>
    <x v="1"/>
    <x v="0"/>
    <x v="1"/>
    <x v="1"/>
    <s v="Small Box"/>
    <s v="Zoom V.92 USB External Faxmodem"/>
    <n v="0.41"/>
    <s v="United States"/>
    <s v="East"/>
    <x v="31"/>
    <s v="Washington"/>
    <n v="20016"/>
    <x v="176"/>
    <d v="2015-06-30T00:00:00"/>
    <x v="1852"/>
    <n v="48"/>
    <n v="2373.3200000000002"/>
    <n v="11206"/>
    <n v="49.9"/>
    <x v="3"/>
  </r>
  <r>
    <n v="1193"/>
    <s v="Louis Parrish"/>
    <x v="2"/>
    <n v="0.03"/>
    <n v="28.53"/>
    <n v="1.49"/>
    <x v="1"/>
    <x v="0"/>
    <x v="2"/>
    <x v="5"/>
    <s v="Small Box"/>
    <s v="Lock-Up Easel 'Spel-Binder'"/>
    <n v="0.38"/>
    <s v="United States"/>
    <s v="East"/>
    <x v="31"/>
    <s v="Washington"/>
    <n v="20016"/>
    <x v="176"/>
    <d v="2015-07-01T00:00:00"/>
    <x v="1853"/>
    <n v="11"/>
    <n v="325.73"/>
    <n v="11206"/>
    <n v="28.5"/>
    <x v="3"/>
  </r>
  <r>
    <n v="1203"/>
    <s v="Judy Merritt"/>
    <x v="2"/>
    <n v="0.09"/>
    <n v="49.99"/>
    <n v="19.989999999999998"/>
    <x v="1"/>
    <x v="0"/>
    <x v="1"/>
    <x v="1"/>
    <s v="Small Box"/>
    <s v="Zoom V.92 USB External Faxmodem"/>
    <n v="0.41"/>
    <s v="United States"/>
    <s v="East"/>
    <x v="40"/>
    <s v="Cranston"/>
    <n v="2920"/>
    <x v="176"/>
    <d v="2015-06-30T00:00:00"/>
    <x v="1854"/>
    <n v="12"/>
    <n v="593.33000000000004"/>
    <n v="87587"/>
    <n v="49.9"/>
    <x v="3"/>
  </r>
  <r>
    <n v="2801"/>
    <s v="Jimmy Wang"/>
    <x v="2"/>
    <n v="0"/>
    <n v="17.52"/>
    <n v="8.17"/>
    <x v="1"/>
    <x v="2"/>
    <x v="2"/>
    <x v="8"/>
    <s v="Medium Box"/>
    <s v="Bionaire 99.97% HEPA Air Cleaner"/>
    <n v="0.5"/>
    <s v="United States"/>
    <s v="West"/>
    <x v="41"/>
    <s v="Chandler"/>
    <n v="85224"/>
    <x v="176"/>
    <d v="2015-07-03T00:00:00"/>
    <x v="1855"/>
    <n v="15"/>
    <n v="284.33999999999997"/>
    <n v="91049"/>
    <n v="17.52"/>
    <x v="2"/>
  </r>
  <r>
    <n v="3226"/>
    <s v="Arthur Gold"/>
    <x v="4"/>
    <n v="0.06"/>
    <n v="22.24"/>
    <n v="1.99"/>
    <x v="1"/>
    <x v="0"/>
    <x v="1"/>
    <x v="1"/>
    <s v="Small Pack"/>
    <s v="Verbatim DVD-R, 3.95GB, SR, Mitsubishi Branded, Jewel"/>
    <n v="0.43"/>
    <s v="United States"/>
    <s v="South"/>
    <x v="34"/>
    <s v="Hendersonville"/>
    <n v="37075"/>
    <x v="176"/>
    <d v="2015-06-30T00:00:00"/>
    <x v="1856"/>
    <n v="12"/>
    <n v="255.88"/>
    <n v="86509"/>
    <n v="22.18"/>
    <x v="0"/>
  </r>
  <r>
    <n v="2448"/>
    <s v="Melanie Morrow"/>
    <x v="1"/>
    <n v="0.09"/>
    <n v="6.48"/>
    <n v="7.03"/>
    <x v="1"/>
    <x v="1"/>
    <x v="2"/>
    <x v="7"/>
    <s v="Small Box"/>
    <s v="Xerox 214"/>
    <n v="0.37"/>
    <s v="United States"/>
    <s v="Central"/>
    <x v="7"/>
    <s v="Edina"/>
    <n v="55410"/>
    <x v="177"/>
    <d v="2015-07-01T00:00:00"/>
    <x v="1857"/>
    <n v="16"/>
    <n v="96.96"/>
    <n v="87790"/>
    <n v="6.3900000000000006"/>
    <x v="1"/>
  </r>
  <r>
    <n v="3374"/>
    <s v="Jamie Ward"/>
    <x v="1"/>
    <n v="0.05"/>
    <n v="73.98"/>
    <n v="12.14"/>
    <x v="1"/>
    <x v="2"/>
    <x v="1"/>
    <x v="1"/>
    <s v="Small Box"/>
    <s v="Keytronic 105-Key Spanish Keyboard"/>
    <n v="0.67"/>
    <s v="United States"/>
    <s v="East"/>
    <x v="36"/>
    <s v="Odenton"/>
    <n v="21113"/>
    <x v="177"/>
    <d v="2015-06-30T00:00:00"/>
    <x v="1858"/>
    <n v="8"/>
    <n v="600.4"/>
    <n v="87474"/>
    <n v="73.930000000000007"/>
    <x v="3"/>
  </r>
  <r>
    <n v="3374"/>
    <s v="Jamie Ward"/>
    <x v="1"/>
    <n v="0"/>
    <n v="5.98"/>
    <n v="7.15"/>
    <x v="1"/>
    <x v="2"/>
    <x v="2"/>
    <x v="7"/>
    <s v="Small Box"/>
    <s v="Universal Premium White Copier/Laser Paper (20Lb. and 87 Bright)"/>
    <n v="0.36"/>
    <s v="United States"/>
    <s v="East"/>
    <x v="36"/>
    <s v="Odenton"/>
    <n v="21113"/>
    <x v="177"/>
    <d v="2015-07-01T00:00:00"/>
    <x v="1859"/>
    <n v="5"/>
    <n v="34.25"/>
    <n v="87474"/>
    <n v="5.98"/>
    <x v="3"/>
  </r>
  <r>
    <n v="3374"/>
    <s v="Jamie Ward"/>
    <x v="1"/>
    <n v="0.09"/>
    <n v="3.57"/>
    <n v="4.17"/>
    <x v="1"/>
    <x v="2"/>
    <x v="2"/>
    <x v="2"/>
    <s v="Small Pack"/>
    <s v="Barrel Sharpener"/>
    <n v="0.59"/>
    <s v="United States"/>
    <s v="East"/>
    <x v="36"/>
    <s v="Odenton"/>
    <n v="21113"/>
    <x v="177"/>
    <d v="2015-07-01T00:00:00"/>
    <x v="1860"/>
    <n v="9"/>
    <n v="31.45"/>
    <n v="87474"/>
    <n v="3.48"/>
    <x v="3"/>
  </r>
  <r>
    <n v="1502"/>
    <s v="Renee Huang"/>
    <x v="2"/>
    <n v="0.08"/>
    <n v="5.84"/>
    <n v="1"/>
    <x v="2"/>
    <x v="0"/>
    <x v="2"/>
    <x v="2"/>
    <s v="Wrap Bag"/>
    <s v="Quartet Omega® Colored Chalk, 12/Pack"/>
    <n v="0.38"/>
    <s v="United States"/>
    <s v="South"/>
    <x v="12"/>
    <s v="Coral Springs"/>
    <n v="33065"/>
    <x v="177"/>
    <d v="2015-07-03T00:00:00"/>
    <x v="1861"/>
    <n v="11"/>
    <n v="61.39"/>
    <n v="89194"/>
    <n v="5.76"/>
    <x v="0"/>
  </r>
  <r>
    <n v="1502"/>
    <s v="Renee Huang"/>
    <x v="2"/>
    <n v="0"/>
    <n v="205.99"/>
    <n v="8.99"/>
    <x v="1"/>
    <x v="0"/>
    <x v="1"/>
    <x v="12"/>
    <s v="Small Box"/>
    <s v="StarTAC 8000"/>
    <n v="0.6"/>
    <s v="United States"/>
    <s v="South"/>
    <x v="12"/>
    <s v="Coral Springs"/>
    <n v="33065"/>
    <x v="177"/>
    <d v="2015-07-02T00:00:00"/>
    <x v="1862"/>
    <n v="13"/>
    <n v="2435.52"/>
    <n v="89194"/>
    <n v="205.99"/>
    <x v="0"/>
  </r>
  <r>
    <n v="1109"/>
    <s v="Dennis Welch"/>
    <x v="4"/>
    <n v="0.08"/>
    <n v="8.3699999999999992"/>
    <n v="10.16"/>
    <x v="1"/>
    <x v="1"/>
    <x v="0"/>
    <x v="11"/>
    <s v="Large Box"/>
    <s v="Westinghouse Clip-On Gooseneck Lamps"/>
    <n v="0.59"/>
    <s v="United States"/>
    <s v="Central"/>
    <x v="18"/>
    <s v="Laredo"/>
    <n v="78041"/>
    <x v="177"/>
    <d v="2015-06-29T00:00:00"/>
    <x v="1863"/>
    <n v="13"/>
    <n v="108.99"/>
    <n v="86410"/>
    <n v="8.2899999999999991"/>
    <x v="1"/>
  </r>
  <r>
    <n v="1183"/>
    <s v="Becky O'Brien"/>
    <x v="3"/>
    <n v="0.04"/>
    <n v="35.99"/>
    <n v="3.3"/>
    <x v="1"/>
    <x v="2"/>
    <x v="1"/>
    <x v="12"/>
    <s v="Small Pack"/>
    <s v="Accessory9"/>
    <n v="0.39"/>
    <s v="United States"/>
    <s v="West"/>
    <x v="15"/>
    <s v="Springville"/>
    <n v="84663"/>
    <x v="177"/>
    <d v="2015-06-29T00:00:00"/>
    <x v="1864"/>
    <n v="9"/>
    <n v="266.95"/>
    <n v="86914"/>
    <n v="35.950000000000003"/>
    <x v="2"/>
  </r>
  <r>
    <n v="699"/>
    <s v="Jenny Gold"/>
    <x v="1"/>
    <n v="0.01"/>
    <n v="7.89"/>
    <n v="2.82"/>
    <x v="1"/>
    <x v="1"/>
    <x v="2"/>
    <x v="14"/>
    <s v="Wrap Bag"/>
    <s v="Staples Vinyl Coated Paper Clips, 800/Box"/>
    <n v="0.4"/>
    <s v="United States"/>
    <s v="West"/>
    <x v="8"/>
    <s v="Los Angeles"/>
    <n v="90041"/>
    <x v="178"/>
    <d v="2015-07-01T00:00:00"/>
    <x v="1865"/>
    <n v="32"/>
    <n v="274.26"/>
    <n v="36647"/>
    <n v="7.88"/>
    <x v="2"/>
  </r>
  <r>
    <n v="699"/>
    <s v="Jenny Gold"/>
    <x v="1"/>
    <n v="0.09"/>
    <n v="3.68"/>
    <n v="1.32"/>
    <x v="1"/>
    <x v="1"/>
    <x v="2"/>
    <x v="16"/>
    <s v="Wrap Bag"/>
    <s v="*Staples* vLetter Openers, 2/Pack"/>
    <n v="0.83"/>
    <s v="United States"/>
    <s v="West"/>
    <x v="8"/>
    <s v="Los Angeles"/>
    <n v="90041"/>
    <x v="178"/>
    <d v="2015-07-01T00:00:00"/>
    <x v="1866"/>
    <n v="24"/>
    <n v="83.16"/>
    <n v="36647"/>
    <n v="3.5900000000000003"/>
    <x v="2"/>
  </r>
  <r>
    <n v="699"/>
    <s v="Jenny Gold"/>
    <x v="1"/>
    <n v="0.1"/>
    <n v="9.7100000000000009"/>
    <n v="9.4499999999999993"/>
    <x v="1"/>
    <x v="1"/>
    <x v="2"/>
    <x v="6"/>
    <s v="Small Box"/>
    <s v="Filing/Storage Totes and Swivel Casters"/>
    <n v="0.6"/>
    <s v="United States"/>
    <s v="West"/>
    <x v="8"/>
    <s v="Los Angeles"/>
    <n v="90041"/>
    <x v="178"/>
    <d v="2015-07-03T00:00:00"/>
    <x v="1867"/>
    <n v="27"/>
    <n v="261.93"/>
    <n v="36647"/>
    <n v="9.6100000000000012"/>
    <x v="2"/>
  </r>
  <r>
    <n v="702"/>
    <s v="Kelly O'Connor"/>
    <x v="1"/>
    <n v="0.01"/>
    <n v="7.89"/>
    <n v="2.82"/>
    <x v="1"/>
    <x v="1"/>
    <x v="2"/>
    <x v="14"/>
    <s v="Wrap Bag"/>
    <s v="Staples Vinyl Coated Paper Clips, 800/Box"/>
    <n v="0.4"/>
    <s v="United States"/>
    <s v="West"/>
    <x v="8"/>
    <s v="Santa Rosa"/>
    <n v="95404"/>
    <x v="178"/>
    <d v="2015-07-01T00:00:00"/>
    <x v="1868"/>
    <n v="8"/>
    <n v="68.56"/>
    <n v="87979"/>
    <n v="7.88"/>
    <x v="2"/>
  </r>
  <r>
    <n v="702"/>
    <s v="Kelly O'Connor"/>
    <x v="1"/>
    <n v="0.09"/>
    <n v="3.68"/>
    <n v="1.32"/>
    <x v="1"/>
    <x v="1"/>
    <x v="2"/>
    <x v="16"/>
    <s v="Wrap Bag"/>
    <s v="*Staples* vLetter Openers, 2/Pack"/>
    <n v="0.83"/>
    <s v="United States"/>
    <s v="West"/>
    <x v="8"/>
    <s v="Santa Rosa"/>
    <n v="95404"/>
    <x v="178"/>
    <d v="2015-07-01T00:00:00"/>
    <x v="1869"/>
    <n v="6"/>
    <n v="20.79"/>
    <n v="87979"/>
    <n v="3.5900000000000003"/>
    <x v="2"/>
  </r>
  <r>
    <n v="702"/>
    <s v="Kelly O'Connor"/>
    <x v="1"/>
    <n v="0.1"/>
    <n v="9.7100000000000009"/>
    <n v="9.4499999999999993"/>
    <x v="1"/>
    <x v="1"/>
    <x v="2"/>
    <x v="6"/>
    <s v="Small Box"/>
    <s v="Filing/Storage Totes and Swivel Casters"/>
    <n v="0.6"/>
    <s v="United States"/>
    <s v="West"/>
    <x v="8"/>
    <s v="Santa Rosa"/>
    <n v="95404"/>
    <x v="178"/>
    <d v="2015-07-03T00:00:00"/>
    <x v="1870"/>
    <n v="7"/>
    <n v="67.91"/>
    <n v="87979"/>
    <n v="9.6100000000000012"/>
    <x v="2"/>
  </r>
  <r>
    <n v="1307"/>
    <s v="Teresa Hill"/>
    <x v="2"/>
    <n v="0.04"/>
    <n v="8.33"/>
    <n v="1.99"/>
    <x v="1"/>
    <x v="0"/>
    <x v="1"/>
    <x v="1"/>
    <s v="Small Pack"/>
    <s v="80 Minute Slim Jewel Case CD-R , 10/Pack - Staples"/>
    <n v="0.52"/>
    <s v="United States"/>
    <s v="West"/>
    <x v="14"/>
    <s v="Coos Bay"/>
    <n v="97420"/>
    <x v="178"/>
    <d v="2015-07-07T00:00:00"/>
    <x v="1871"/>
    <n v="16"/>
    <n v="131.26"/>
    <n v="91451"/>
    <n v="8.2900000000000009"/>
    <x v="2"/>
  </r>
  <r>
    <n v="2089"/>
    <s v="Annie Odom"/>
    <x v="2"/>
    <n v="0.06"/>
    <n v="38.06"/>
    <n v="4.5"/>
    <x v="1"/>
    <x v="3"/>
    <x v="2"/>
    <x v="8"/>
    <s v="Small Box"/>
    <s v="Fellowes Superior 10 Outlet Split Surge Protector"/>
    <n v="0.56000000000000005"/>
    <s v="United States"/>
    <s v="East"/>
    <x v="11"/>
    <s v="New City"/>
    <n v="10956"/>
    <x v="178"/>
    <d v="2015-07-06T00:00:00"/>
    <x v="1872"/>
    <n v="17"/>
    <n v="652.84"/>
    <n v="88348"/>
    <n v="38"/>
    <x v="3"/>
  </r>
  <r>
    <n v="2089"/>
    <s v="Annie Odom"/>
    <x v="2"/>
    <n v="0.08"/>
    <n v="599.99"/>
    <n v="24.49"/>
    <x v="1"/>
    <x v="3"/>
    <x v="1"/>
    <x v="4"/>
    <s v="Large Box"/>
    <s v="Hewlett Packard LaserJet 3310 Copier"/>
    <n v="0.37"/>
    <s v="United States"/>
    <s v="East"/>
    <x v="11"/>
    <s v="New City"/>
    <n v="10956"/>
    <x v="178"/>
    <d v="2015-07-08T00:00:00"/>
    <x v="1873"/>
    <n v="22"/>
    <n v="12750.99"/>
    <n v="88348"/>
    <n v="599.91"/>
    <x v="3"/>
  </r>
  <r>
    <n v="2089"/>
    <s v="Annie Odom"/>
    <x v="2"/>
    <n v="0.1"/>
    <n v="3.98"/>
    <n v="2.97"/>
    <x v="2"/>
    <x v="3"/>
    <x v="2"/>
    <x v="7"/>
    <s v="Wrap Bag"/>
    <s v="Unpadded Memo Slips"/>
    <n v="0.35"/>
    <s v="United States"/>
    <s v="East"/>
    <x v="11"/>
    <s v="New City"/>
    <n v="10956"/>
    <x v="178"/>
    <d v="2015-07-04T00:00:00"/>
    <x v="1874"/>
    <n v="5"/>
    <n v="20.54"/>
    <n v="88348"/>
    <n v="3.88"/>
    <x v="3"/>
  </r>
  <r>
    <n v="2882"/>
    <s v="Andrew Gonzalez"/>
    <x v="2"/>
    <n v="0.05"/>
    <n v="63.94"/>
    <n v="14.48"/>
    <x v="2"/>
    <x v="1"/>
    <x v="0"/>
    <x v="11"/>
    <s v="Small Box"/>
    <s v="Howard Miller 16&quot; Diameter Gallery Wall Clock"/>
    <n v="0.46"/>
    <s v="United States"/>
    <s v="South"/>
    <x v="9"/>
    <s v="Charlotte"/>
    <n v="28206"/>
    <x v="178"/>
    <d v="2015-07-07T00:00:00"/>
    <x v="1875"/>
    <n v="21"/>
    <n v="1336.35"/>
    <n v="40224"/>
    <n v="63.89"/>
    <x v="0"/>
  </r>
  <r>
    <n v="2885"/>
    <s v="Gary Frazier"/>
    <x v="2"/>
    <n v="0.05"/>
    <n v="63.94"/>
    <n v="14.48"/>
    <x v="2"/>
    <x v="1"/>
    <x v="0"/>
    <x v="11"/>
    <s v="Small Box"/>
    <s v="Howard Miller 16&quot; Diameter Gallery Wall Clock"/>
    <n v="0.46"/>
    <s v="United States"/>
    <s v="East"/>
    <x v="27"/>
    <s v="North Royalton"/>
    <n v="44133"/>
    <x v="178"/>
    <d v="2015-07-07T00:00:00"/>
    <x v="1876"/>
    <n v="5"/>
    <n v="318.18"/>
    <n v="87634"/>
    <n v="63.89"/>
    <x v="3"/>
  </r>
  <r>
    <n v="1384"/>
    <s v="George McLamb"/>
    <x v="3"/>
    <n v="7.0000000000000007E-2"/>
    <n v="11.29"/>
    <n v="5.03"/>
    <x v="1"/>
    <x v="1"/>
    <x v="2"/>
    <x v="6"/>
    <s v="Small Box"/>
    <s v="X-Rack™ File for Hanging Folders"/>
    <n v="0.59"/>
    <s v="United States"/>
    <s v="South"/>
    <x v="21"/>
    <s v="Alexandria"/>
    <n v="22304"/>
    <x v="178"/>
    <d v="2015-07-02T00:00:00"/>
    <x v="1877"/>
    <n v="11"/>
    <n v="123.18"/>
    <n v="89407"/>
    <n v="11.219999999999999"/>
    <x v="0"/>
  </r>
  <r>
    <n v="1472"/>
    <s v="Tommy Ellis Ritchie"/>
    <x v="3"/>
    <n v="0.02"/>
    <n v="30.98"/>
    <n v="6.5"/>
    <x v="2"/>
    <x v="2"/>
    <x v="1"/>
    <x v="1"/>
    <s v="Small Box"/>
    <s v="Logitech Internet Navigator Keyboard"/>
    <n v="0.79"/>
    <s v="United States"/>
    <s v="East"/>
    <x v="27"/>
    <s v="Westlake"/>
    <n v="44145"/>
    <x v="178"/>
    <d v="2015-07-01T00:00:00"/>
    <x v="1878"/>
    <n v="17"/>
    <n v="552.89"/>
    <n v="87078"/>
    <n v="30.96"/>
    <x v="3"/>
  </r>
  <r>
    <n v="2276"/>
    <s v="Dennis Block Richardson"/>
    <x v="3"/>
    <n v="0.01"/>
    <n v="195.99"/>
    <n v="8.99"/>
    <x v="1"/>
    <x v="1"/>
    <x v="1"/>
    <x v="12"/>
    <s v="Small Box"/>
    <s v="T28 WORLD"/>
    <n v="0.6"/>
    <s v="United States"/>
    <s v="East"/>
    <x v="11"/>
    <s v="Niagara Falls"/>
    <n v="14304"/>
    <x v="178"/>
    <d v="2015-06-30T00:00:00"/>
    <x v="1879"/>
    <n v="22"/>
    <n v="3846.06"/>
    <n v="91502"/>
    <n v="195.9800000000000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1670A4-E7C4-45FD-995D-96C436EA407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Segment">
  <location ref="A3:B8" firstHeaderRow="1" firstDataRow="1" firstDataCol="1"/>
  <pivotFields count="27">
    <pivotField dataField="1" showAll="0"/>
    <pivotField showAll="0"/>
    <pivotField showAll="0">
      <items count="6">
        <item x="0"/>
        <item x="1"/>
        <item x="2"/>
        <item x="4"/>
        <item x="3"/>
        <item t="default"/>
      </items>
    </pivotField>
    <pivotField showAll="0"/>
    <pivotField showAll="0"/>
    <pivotField showAll="0"/>
    <pivotField showAll="0"/>
    <pivotField axis="axisRow"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pivotField showAll="0">
      <items count="5">
        <item x="1"/>
        <item x="3"/>
        <item x="0"/>
        <item x="2"/>
        <item t="default"/>
      </items>
    </pivotField>
    <pivotField showAll="0">
      <items count="15">
        <item x="0"/>
        <item x="1"/>
        <item x="2"/>
        <item x="3"/>
        <item x="4"/>
        <item x="5"/>
        <item x="6"/>
        <item x="7"/>
        <item x="8"/>
        <item x="9"/>
        <item x="10"/>
        <item x="11"/>
        <item x="12"/>
        <item x="13"/>
        <item t="default"/>
      </items>
    </pivotField>
  </pivotFields>
  <rowFields count="1">
    <field x="7"/>
  </rowFields>
  <rowItems count="5">
    <i>
      <x/>
    </i>
    <i>
      <x v="1"/>
    </i>
    <i>
      <x v="2"/>
    </i>
    <i>
      <x v="3"/>
    </i>
    <i t="grand">
      <x/>
    </i>
  </rowItems>
  <colItems count="1">
    <i/>
  </colItems>
  <dataFields count="1">
    <dataField name="Count of Customer ID" fld="0" subtotal="count" baseField="7" baseItem="0"/>
  </dataFields>
  <chartFormats count="5">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7" count="1" selected="0">
            <x v="0"/>
          </reference>
        </references>
      </pivotArea>
    </chartFormat>
    <chartFormat chart="7" format="2">
      <pivotArea type="data" outline="0" fieldPosition="0">
        <references count="2">
          <reference field="4294967294" count="1" selected="0">
            <x v="0"/>
          </reference>
          <reference field="7" count="1" selected="0">
            <x v="1"/>
          </reference>
        </references>
      </pivotArea>
    </chartFormat>
    <chartFormat chart="7" format="3">
      <pivotArea type="data" outline="0" fieldPosition="0">
        <references count="2">
          <reference field="4294967294" count="1" selected="0">
            <x v="0"/>
          </reference>
          <reference field="7" count="1" selected="0">
            <x v="2"/>
          </reference>
        </references>
      </pivotArea>
    </chartFormat>
    <chartFormat chart="7" format="4">
      <pivotArea type="data" outline="0" fieldPosition="0">
        <references count="2">
          <reference field="4294967294" count="1" selected="0">
            <x v="0"/>
          </reference>
          <reference field="7" count="1" selected="0">
            <x v="3"/>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FED3DE-2638-4DD5-99E8-C705AA2CB7DE}"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Month">
  <location ref="A3:B10"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showAll="0"/>
    <pivotField showAll="0"/>
    <pivotField showAll="0"/>
    <pivotField showAll="0">
      <items count="5">
        <item x="1"/>
        <item x="3"/>
        <item x="0"/>
        <item x="2"/>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26"/>
  </rowFields>
  <rowItems count="7">
    <i>
      <x v="1"/>
    </i>
    <i>
      <x v="2"/>
    </i>
    <i>
      <x v="3"/>
    </i>
    <i>
      <x v="4"/>
    </i>
    <i>
      <x v="5"/>
    </i>
    <i>
      <x v="6"/>
    </i>
    <i t="grand">
      <x/>
    </i>
  </rowItems>
  <colItems count="1">
    <i/>
  </colItems>
  <dataFields count="1">
    <dataField name="Sum of Profit" fld="20" baseField="0" baseItem="0"/>
  </dataFields>
  <formats count="2">
    <format dxfId="38">
      <pivotArea dataOnly="0" labelOnly="1" outline="0" axis="axisValues" fieldPosition="0"/>
    </format>
    <format dxfId="37">
      <pivotArea collapsedLevelsAreSubtotals="1" fieldPosition="0">
        <references count="1">
          <reference field="26"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8ABBA2-48CD-460D-8EC2-CC99286F4E57}"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Day">
  <location ref="A3:B183"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showAll="0">
      <items count="5">
        <item x="1"/>
        <item x="3"/>
        <item x="0"/>
        <item x="2"/>
        <item t="default"/>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18"/>
  </rowFields>
  <rowItems count="18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t="grand">
      <x/>
    </i>
  </rowItems>
  <colItems count="1">
    <i/>
  </colItems>
  <dataFields count="1">
    <dataField name="Sum of Sales" fld="22" baseField="0" baseItem="0" numFmtId="165"/>
  </dataFields>
  <formats count="2">
    <format dxfId="36">
      <pivotArea collapsedLevelsAreSubtotals="1" fieldPosition="0">
        <references count="1">
          <reference field="18" count="1">
            <x v="1"/>
          </reference>
        </references>
      </pivotArea>
    </format>
    <format dxfId="3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587628A-0311-4327-AEBF-24325F341071}"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tate">
  <location ref="A3:B53"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axis="axisRow"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pivotField numFmtId="14" showAll="0"/>
    <pivotField showAll="0"/>
    <pivotField showAll="0"/>
    <pivotField dataField="1"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15"/>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22" baseField="0" baseItem="0"/>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CA5E709-717C-4A25-B448-311BC1680537}"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Month" colHeaderCaption="Manager">
  <location ref="A3:F11" firstHeaderRow="1" firstDataRow="2"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axis="axisCol" showAll="0">
      <items count="5">
        <item x="1"/>
        <item x="3"/>
        <item x="0"/>
        <item x="2"/>
        <item t="default"/>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2">
    <field x="26"/>
    <field x="18"/>
  </rowFields>
  <rowItems count="7">
    <i>
      <x v="1"/>
    </i>
    <i>
      <x v="2"/>
    </i>
    <i>
      <x v="3"/>
    </i>
    <i>
      <x v="4"/>
    </i>
    <i>
      <x v="5"/>
    </i>
    <i>
      <x v="6"/>
    </i>
    <i t="grand">
      <x/>
    </i>
  </rowItems>
  <colFields count="1">
    <field x="25"/>
  </colFields>
  <colItems count="5">
    <i>
      <x/>
    </i>
    <i>
      <x v="1"/>
    </i>
    <i>
      <x v="2"/>
    </i>
    <i>
      <x v="3"/>
    </i>
    <i t="grand">
      <x/>
    </i>
  </colItems>
  <dataFields count="1">
    <dataField name="Sum of Sales" fld="22" baseField="0" baseItem="0" numFmtId="166"/>
  </dataFields>
  <formats count="1">
    <format dxfId="34">
      <pivotArea outline="0" collapsedLevelsAreSubtotals="1" fieldPosition="0"/>
    </format>
  </formats>
  <chartFormats count="8">
    <chartFormat chart="0" format="0" series="1">
      <pivotArea type="data" outline="0" fieldPosition="0">
        <references count="2">
          <reference field="4294967294" count="1" selected="0">
            <x v="0"/>
          </reference>
          <reference field="25" count="1" selected="0">
            <x v="0"/>
          </reference>
        </references>
      </pivotArea>
    </chartFormat>
    <chartFormat chart="0" format="1" series="1">
      <pivotArea type="data" outline="0" fieldPosition="0">
        <references count="2">
          <reference field="4294967294" count="1" selected="0">
            <x v="0"/>
          </reference>
          <reference field="25" count="1" selected="0">
            <x v="1"/>
          </reference>
        </references>
      </pivotArea>
    </chartFormat>
    <chartFormat chart="0" format="2" series="1">
      <pivotArea type="data" outline="0" fieldPosition="0">
        <references count="2">
          <reference field="4294967294" count="1" selected="0">
            <x v="0"/>
          </reference>
          <reference field="25" count="1" selected="0">
            <x v="2"/>
          </reference>
        </references>
      </pivotArea>
    </chartFormat>
    <chartFormat chart="0" format="3" series="1">
      <pivotArea type="data" outline="0" fieldPosition="0">
        <references count="2">
          <reference field="4294967294" count="1" selected="0">
            <x v="0"/>
          </reference>
          <reference field="25" count="1" selected="0">
            <x v="3"/>
          </reference>
        </references>
      </pivotArea>
    </chartFormat>
    <chartFormat chart="2" format="7" series="1">
      <pivotArea type="data" outline="0" fieldPosition="0">
        <references count="2">
          <reference field="4294967294" count="1" selected="0">
            <x v="0"/>
          </reference>
          <reference field="25" count="1" selected="0">
            <x v="0"/>
          </reference>
        </references>
      </pivotArea>
    </chartFormat>
    <chartFormat chart="2" format="8" series="1">
      <pivotArea type="data" outline="0" fieldPosition="0">
        <references count="2">
          <reference field="4294967294" count="1" selected="0">
            <x v="0"/>
          </reference>
          <reference field="25" count="1" selected="0">
            <x v="2"/>
          </reference>
        </references>
      </pivotArea>
    </chartFormat>
    <chartFormat chart="2" format="9" series="1">
      <pivotArea type="data" outline="0" fieldPosition="0">
        <references count="2">
          <reference field="4294967294" count="1" selected="0">
            <x v="0"/>
          </reference>
          <reference field="25" count="1" selected="0">
            <x v="3"/>
          </reference>
        </references>
      </pivotArea>
    </chartFormat>
    <chartFormat chart="2" format="10" series="1">
      <pivotArea type="data" outline="0" fieldPosition="0">
        <references count="2">
          <reference field="4294967294" count="1" selected="0">
            <x v="0"/>
          </reference>
          <reference field="25" count="1" selected="0">
            <x v="1"/>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9DF336-6DF8-4613-BAFA-7440D634C817}"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Order Priority">
  <location ref="A3:B9" firstHeaderRow="1" firstDataRow="1" firstDataCol="1"/>
  <pivotFields count="27">
    <pivotField showAll="0"/>
    <pivotField showAll="0"/>
    <pivotField axis="axisRow" dataField="1" showAll="0" sortType="ascending">
      <items count="6">
        <item x="0"/>
        <item x="1"/>
        <item x="2"/>
        <item x="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2"/>
  </rowFields>
  <rowItems count="6">
    <i>
      <x v="3"/>
    </i>
    <i>
      <x/>
    </i>
    <i>
      <x v="1"/>
    </i>
    <i>
      <x v="4"/>
    </i>
    <i>
      <x v="2"/>
    </i>
    <i t="grand">
      <x/>
    </i>
  </rowItems>
  <colItems count="1">
    <i/>
  </colItems>
  <dataFields count="1">
    <dataField name="Count of Order Priority" fld="2" subtotal="count" showDataAs="percentOfTotal" baseField="2" baseItem="0" numFmtId="10"/>
  </dataField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 count="1" selected="0">
            <x v="1"/>
          </reference>
        </references>
      </pivotArea>
    </chartFormat>
    <chartFormat chart="2" format="2">
      <pivotArea type="data" outline="0" fieldPosition="0">
        <references count="2">
          <reference field="4294967294" count="1" selected="0">
            <x v="0"/>
          </reference>
          <reference field="2" count="1" selected="0">
            <x v="3"/>
          </reference>
        </references>
      </pivotArea>
    </chartFormat>
    <chartFormat chart="2" format="3">
      <pivotArea type="data" outline="0" fieldPosition="0">
        <references count="2">
          <reference field="4294967294" count="1" selected="0">
            <x v="0"/>
          </reference>
          <reference field="2" count="1" selected="0">
            <x v="0"/>
          </reference>
        </references>
      </pivotArea>
    </chartFormat>
    <chartFormat chart="2" format="4">
      <pivotArea type="data" outline="0" fieldPosition="0">
        <references count="2">
          <reference field="4294967294" count="1" selected="0">
            <x v="0"/>
          </reference>
          <reference field="2" count="1" selected="0">
            <x v="4"/>
          </reference>
        </references>
      </pivotArea>
    </chartFormat>
    <chartFormat chart="2" format="5">
      <pivotArea type="data" outline="0" fieldPosition="0">
        <references count="2">
          <reference field="4294967294" count="1" selected="0">
            <x v="0"/>
          </reference>
          <reference field="2" count="1" selected="0">
            <x v="2"/>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794F8BB-1993-47C0-9795-086809084761}"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Segment">
  <location ref="A3:B21" firstHeaderRow="1" firstDataRow="1" firstDataCol="1"/>
  <pivotFields count="27">
    <pivotField showAll="0"/>
    <pivotField showAll="0"/>
    <pivotField showAll="0">
      <items count="6">
        <item x="0"/>
        <item x="1"/>
        <item x="2"/>
        <item x="4"/>
        <item x="3"/>
        <item t="default"/>
      </items>
    </pivotField>
    <pivotField showAll="0"/>
    <pivotField showAll="0"/>
    <pivotField dataField="1" showAll="0"/>
    <pivotField showAll="0"/>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Shipping Charges" fld="5" baseField="9" baseItem="0" numFmtId="165"/>
  </dataFields>
  <formats count="2">
    <format dxfId="33">
      <pivotArea outline="0" collapsedLevelsAreSubtotals="1" fieldPosition="0"/>
    </format>
    <format dxfId="32">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A0A9ABC-4A2D-4099-8D5F-DC810000B5E3}"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21"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pivotField numFmtId="14" showAll="0"/>
    <pivotField dataField="1" showAll="0"/>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Revenue" fld="2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F8F81B6-B606-4513-B378-2C689B13D74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7" firstHeaderRow="1" firstDataRow="1" firstDataCol="1"/>
  <pivotFields count="27">
    <pivotField showAll="0"/>
    <pivotField showAll="0"/>
    <pivotField showAll="0">
      <items count="6">
        <item x="0"/>
        <item x="1"/>
        <item x="2"/>
        <item x="4"/>
        <item x="3"/>
        <item t="default"/>
      </items>
    </pivotField>
    <pivotField showAll="0"/>
    <pivotField showAll="0"/>
    <pivotField dataField="1" showAll="0"/>
    <pivotField axis="axisRow" showAll="0">
      <items count="4">
        <item x="0"/>
        <item x="2"/>
        <item x="1"/>
        <item t="default"/>
      </items>
    </pivotField>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6"/>
  </rowFields>
  <rowItems count="4">
    <i>
      <x/>
    </i>
    <i>
      <x v="1"/>
    </i>
    <i>
      <x v="2"/>
    </i>
    <i t="grand">
      <x/>
    </i>
  </rowItems>
  <colItems count="1">
    <i/>
  </colItems>
  <dataFields count="1">
    <dataField name="Sum of Shipping Cost" fld="5" showDataAs="percentOfTotal" baseField="6" baseItem="0" numFmtId="1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6" count="1" selected="0">
            <x v="2"/>
          </reference>
        </references>
      </pivotArea>
    </chartFormat>
    <chartFormat chart="2" format="2">
      <pivotArea type="data" outline="0" fieldPosition="0">
        <references count="2">
          <reference field="4294967294" count="1" selected="0">
            <x v="0"/>
          </reference>
          <reference field="6" count="1" selected="0">
            <x v="1"/>
          </reference>
        </references>
      </pivotArea>
    </chartFormat>
    <chartFormat chart="2" format="3">
      <pivotArea type="data" outline="0" fieldPosition="0">
        <references count="2">
          <reference field="4294967294" count="1" selected="0">
            <x v="0"/>
          </reference>
          <reference field="6" count="1" selected="0">
            <x v="0"/>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6" count="1" selected="0">
            <x v="0"/>
          </reference>
        </references>
      </pivotArea>
    </chartFormat>
    <chartFormat chart="6" format="10">
      <pivotArea type="data" outline="0" fieldPosition="0">
        <references count="2">
          <reference field="4294967294" count="1" selected="0">
            <x v="0"/>
          </reference>
          <reference field="6" count="1" selected="0">
            <x v="1"/>
          </reference>
        </references>
      </pivotArea>
    </chartFormat>
    <chartFormat chart="6" format="11">
      <pivotArea type="data" outline="0" fieldPosition="0">
        <references count="2">
          <reference field="4294967294" count="1" selected="0">
            <x v="0"/>
          </reference>
          <reference field="6" count="1" selected="0">
            <x v="2"/>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A9EB749-F875-47D5-A365-2A5B916B486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21"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pivotField numFmtId="14" showAll="0"/>
    <pivotField dataField="1" showAll="0">
      <items count="1881">
        <item x="945"/>
        <item x="729"/>
        <item x="63"/>
        <item x="1145"/>
        <item x="319"/>
        <item x="990"/>
        <item x="3"/>
        <item x="378"/>
        <item x="1134"/>
        <item x="1205"/>
        <item x="177"/>
        <item x="94"/>
        <item x="865"/>
        <item x="414"/>
        <item x="366"/>
        <item x="1173"/>
        <item x="243"/>
        <item x="568"/>
        <item x="1491"/>
        <item x="1592"/>
        <item x="473"/>
        <item x="302"/>
        <item x="1167"/>
        <item x="320"/>
        <item x="769"/>
        <item x="845"/>
        <item x="527"/>
        <item x="16"/>
        <item x="727"/>
        <item x="471"/>
        <item x="659"/>
        <item x="1819"/>
        <item x="833"/>
        <item x="1379"/>
        <item x="64"/>
        <item x="1618"/>
        <item x="489"/>
        <item x="972"/>
        <item x="1706"/>
        <item x="222"/>
        <item x="1657"/>
        <item x="592"/>
        <item x="1568"/>
        <item x="328"/>
        <item x="426"/>
        <item x="1326"/>
        <item x="501"/>
        <item x="1141"/>
        <item x="1557"/>
        <item x="1503"/>
        <item x="770"/>
        <item x="978"/>
        <item x="905"/>
        <item x="264"/>
        <item x="1721"/>
        <item x="120"/>
        <item x="217"/>
        <item x="710"/>
        <item x="1342"/>
        <item x="1225"/>
        <item x="60"/>
        <item x="58"/>
        <item x="1216"/>
        <item x="1344"/>
        <item x="1704"/>
        <item x="301"/>
        <item x="1588"/>
        <item x="785"/>
        <item x="616"/>
        <item x="192"/>
        <item x="581"/>
        <item x="41"/>
        <item x="1008"/>
        <item x="354"/>
        <item x="402"/>
        <item x="1331"/>
        <item x="798"/>
        <item x="1513"/>
        <item x="886"/>
        <item x="108"/>
        <item x="788"/>
        <item x="761"/>
        <item x="915"/>
        <item x="1010"/>
        <item x="1140"/>
        <item x="1045"/>
        <item x="1111"/>
        <item x="517"/>
        <item x="1370"/>
        <item x="439"/>
        <item x="156"/>
        <item x="1069"/>
        <item x="40"/>
        <item x="131"/>
        <item x="796"/>
        <item x="1281"/>
        <item x="188"/>
        <item x="589"/>
        <item x="1090"/>
        <item x="552"/>
        <item x="1747"/>
        <item x="923"/>
        <item x="868"/>
        <item x="1154"/>
        <item x="1190"/>
        <item x="1812"/>
        <item x="936"/>
        <item x="1764"/>
        <item x="44"/>
        <item x="1584"/>
        <item x="1590"/>
        <item x="30"/>
        <item x="310"/>
        <item x="1133"/>
        <item x="952"/>
        <item x="284"/>
        <item x="297"/>
        <item x="1614"/>
        <item x="1278"/>
        <item x="889"/>
        <item x="421"/>
        <item x="333"/>
        <item x="1693"/>
        <item x="1155"/>
        <item x="440"/>
        <item x="1250"/>
        <item x="774"/>
        <item x="260"/>
        <item x="28"/>
        <item x="1738"/>
        <item x="1121"/>
        <item x="1040"/>
        <item x="546"/>
        <item x="1204"/>
        <item x="363"/>
        <item x="1815"/>
        <item x="214"/>
        <item x="1195"/>
        <item x="197"/>
        <item x="888"/>
        <item x="612"/>
        <item x="355"/>
        <item x="122"/>
        <item x="1339"/>
        <item x="1014"/>
        <item x="0"/>
        <item x="890"/>
        <item x="763"/>
        <item x="293"/>
        <item x="662"/>
        <item x="92"/>
        <item x="643"/>
        <item x="1033"/>
        <item x="15"/>
        <item x="564"/>
        <item x="1071"/>
        <item x="175"/>
        <item x="903"/>
        <item x="389"/>
        <item x="1685"/>
        <item x="458"/>
        <item x="1844"/>
        <item x="1774"/>
        <item x="595"/>
        <item x="976"/>
        <item x="1695"/>
        <item x="1700"/>
        <item x="1260"/>
        <item x="968"/>
        <item x="59"/>
        <item x="34"/>
        <item x="1371"/>
        <item x="161"/>
        <item x="334"/>
        <item x="31"/>
        <item x="1182"/>
        <item x="623"/>
        <item x="285"/>
        <item x="1791"/>
        <item x="251"/>
        <item x="723"/>
        <item x="24"/>
        <item x="538"/>
        <item x="694"/>
        <item x="225"/>
        <item x="1414"/>
        <item x="691"/>
        <item x="1542"/>
        <item x="1272"/>
        <item x="737"/>
        <item x="1073"/>
        <item x="196"/>
        <item x="429"/>
        <item x="1655"/>
        <item x="1765"/>
        <item x="1699"/>
        <item x="87"/>
        <item x="562"/>
        <item x="1827"/>
        <item x="569"/>
        <item x="202"/>
        <item x="1709"/>
        <item x="1463"/>
        <item x="812"/>
        <item x="705"/>
        <item x="840"/>
        <item x="1545"/>
        <item x="55"/>
        <item x="973"/>
        <item x="577"/>
        <item x="567"/>
        <item x="529"/>
        <item x="1783"/>
        <item x="751"/>
        <item x="844"/>
        <item x="975"/>
        <item x="1652"/>
        <item x="780"/>
        <item x="149"/>
        <item x="1737"/>
        <item x="892"/>
        <item x="1323"/>
        <item x="1781"/>
        <item x="912"/>
        <item x="1468"/>
        <item x="209"/>
        <item x="1161"/>
        <item x="749"/>
        <item x="717"/>
        <item x="630"/>
        <item x="1817"/>
        <item x="359"/>
        <item x="79"/>
        <item x="159"/>
        <item x="1091"/>
        <item x="1110"/>
        <item x="1410"/>
        <item x="1795"/>
        <item x="107"/>
        <item x="96"/>
        <item x="1736"/>
        <item x="338"/>
        <item x="1127"/>
        <item x="1775"/>
        <item x="232"/>
        <item x="1119"/>
        <item x="1118"/>
        <item x="1713"/>
        <item x="992"/>
        <item x="124"/>
        <item x="1423"/>
        <item x="1087"/>
        <item x="916"/>
        <item x="451"/>
        <item x="1027"/>
        <item x="695"/>
        <item x="1026"/>
        <item x="565"/>
        <item x="1255"/>
        <item x="27"/>
        <item x="1095"/>
        <item x="1123"/>
        <item x="1790"/>
        <item x="1734"/>
        <item x="829"/>
        <item x="1249"/>
        <item x="779"/>
        <item x="1028"/>
        <item x="139"/>
        <item x="172"/>
        <item x="1139"/>
        <item x="1149"/>
        <item x="411"/>
        <item x="1863"/>
        <item x="332"/>
        <item x="803"/>
        <item x="596"/>
        <item x="1391"/>
        <item x="1488"/>
        <item x="1787"/>
        <item x="485"/>
        <item x="777"/>
        <item x="1301"/>
        <item x="1877"/>
        <item x="919"/>
        <item x="62"/>
        <item x="335"/>
        <item x="104"/>
        <item x="1124"/>
        <item x="1615"/>
        <item x="499"/>
        <item x="746"/>
        <item x="1351"/>
        <item x="1109"/>
        <item x="199"/>
        <item x="697"/>
        <item x="834"/>
        <item x="126"/>
        <item x="1386"/>
        <item x="204"/>
        <item x="385"/>
        <item x="1432"/>
        <item x="427"/>
        <item x="665"/>
        <item x="268"/>
        <item x="1448"/>
        <item x="460"/>
        <item x="907"/>
        <item x="1218"/>
        <item x="721"/>
        <item x="1390"/>
        <item x="388"/>
        <item x="390"/>
        <item x="857"/>
        <item x="113"/>
        <item x="212"/>
        <item x="370"/>
        <item x="1714"/>
        <item x="1591"/>
        <item x="1504"/>
        <item x="1392"/>
        <item x="412"/>
        <item x="88"/>
        <item x="1828"/>
        <item x="1716"/>
        <item x="168"/>
        <item x="100"/>
        <item x="1416"/>
        <item x="1820"/>
        <item x="331"/>
        <item x="258"/>
        <item x="1356"/>
        <item x="909"/>
        <item x="66"/>
        <item x="1613"/>
        <item x="1324"/>
        <item x="191"/>
        <item x="918"/>
        <item x="1548"/>
        <item x="773"/>
        <item x="428"/>
        <item x="1676"/>
        <item x="1610"/>
        <item x="679"/>
        <item x="1291"/>
        <item x="133"/>
        <item x="742"/>
        <item x="712"/>
        <item x="786"/>
        <item x="20"/>
        <item x="325"/>
        <item x="1857"/>
        <item x="229"/>
        <item x="590"/>
        <item x="1268"/>
        <item x="1016"/>
        <item x="1196"/>
        <item x="272"/>
        <item x="1773"/>
        <item x="281"/>
        <item x="1628"/>
        <item x="1814"/>
        <item x="155"/>
        <item x="1443"/>
        <item x="941"/>
        <item x="483"/>
        <item x="377"/>
        <item x="1352"/>
        <item x="1758"/>
        <item x="673"/>
        <item x="1867"/>
        <item x="957"/>
        <item x="800"/>
        <item x="745"/>
        <item x="641"/>
        <item x="1317"/>
        <item x="954"/>
        <item x="1839"/>
        <item x="1715"/>
        <item x="1479"/>
        <item x="299"/>
        <item x="36"/>
        <item x="1533"/>
        <item x="536"/>
        <item x="18"/>
        <item x="732"/>
        <item x="1198"/>
        <item x="1725"/>
        <item x="221"/>
        <item x="74"/>
        <item x="1017"/>
        <item x="1611"/>
        <item x="189"/>
        <item x="127"/>
        <item x="171"/>
        <item x="553"/>
        <item x="1015"/>
        <item x="1845"/>
        <item x="1483"/>
        <item x="409"/>
        <item x="1181"/>
        <item x="1665"/>
        <item x="67"/>
        <item x="598"/>
        <item x="143"/>
        <item x="683"/>
        <item x="693"/>
        <item x="1006"/>
        <item x="394"/>
        <item x="1084"/>
        <item x="176"/>
        <item x="1126"/>
        <item x="789"/>
        <item x="543"/>
        <item x="587"/>
        <item x="266"/>
        <item x="799"/>
        <item x="744"/>
        <item x="140"/>
        <item x="465"/>
        <item x="1870"/>
        <item x="436"/>
        <item x="1843"/>
        <item x="969"/>
        <item x="1833"/>
        <item x="457"/>
        <item x="1271"/>
        <item x="42"/>
        <item x="1057"/>
        <item x="502"/>
        <item x="604"/>
        <item x="1280"/>
        <item x="1701"/>
        <item x="1566"/>
        <item x="76"/>
        <item x="740"/>
        <item x="1445"/>
        <item x="234"/>
        <item x="65"/>
        <item x="1367"/>
        <item x="811"/>
        <item x="1776"/>
        <item x="1022"/>
        <item x="949"/>
        <item x="692"/>
        <item x="78"/>
        <item x="1743"/>
        <item x="794"/>
        <item x="1049"/>
        <item x="1307"/>
        <item x="1039"/>
        <item x="758"/>
        <item x="853"/>
        <item x="1583"/>
        <item x="1122"/>
        <item x="109"/>
        <item x="450"/>
        <item x="1304"/>
        <item x="951"/>
        <item x="117"/>
        <item x="766"/>
        <item x="1065"/>
        <item x="1731"/>
        <item x="750"/>
        <item x="808"/>
        <item x="227"/>
        <item x="1831"/>
        <item x="928"/>
        <item x="822"/>
        <item x="1362"/>
        <item x="153"/>
        <item x="522"/>
        <item x="1564"/>
        <item x="1821"/>
        <item x="654"/>
        <item x="1144"/>
        <item x="480"/>
        <item x="1253"/>
        <item x="883"/>
        <item x="1005"/>
        <item x="19"/>
        <item x="340"/>
        <item x="632"/>
        <item x="253"/>
        <item x="574"/>
        <item x="738"/>
        <item x="415"/>
        <item x="463"/>
        <item x="180"/>
        <item x="765"/>
        <item x="54"/>
        <item x="147"/>
        <item x="576"/>
        <item x="974"/>
        <item x="1086"/>
        <item x="846"/>
        <item x="771"/>
        <item x="802"/>
        <item x="295"/>
        <item x="330"/>
        <item x="445"/>
        <item x="670"/>
        <item x="1384"/>
        <item x="734"/>
        <item x="1437"/>
        <item x="165"/>
        <item x="112"/>
        <item x="119"/>
        <item x="205"/>
        <item x="1536"/>
        <item x="434"/>
        <item x="238"/>
        <item x="703"/>
        <item x="223"/>
        <item x="261"/>
        <item x="994"/>
        <item x="964"/>
        <item x="1677"/>
        <item x="1261"/>
        <item x="1800"/>
        <item x="778"/>
        <item x="531"/>
        <item x="1785"/>
        <item x="704"/>
        <item x="708"/>
        <item x="1418"/>
        <item x="1746"/>
        <item x="1125"/>
        <item x="1168"/>
        <item x="368"/>
        <item x="1102"/>
        <item x="1"/>
        <item x="1675"/>
        <item x="775"/>
        <item x="535"/>
        <item x="1062"/>
        <item x="1055"/>
        <item x="1512"/>
        <item x="1415"/>
        <item x="1846"/>
        <item x="70"/>
        <item x="1585"/>
        <item x="1383"/>
        <item x="1860"/>
        <item x="417"/>
        <item x="782"/>
        <item x="1762"/>
        <item x="1080"/>
        <item x="470"/>
        <item x="219"/>
        <item x="324"/>
        <item x="397"/>
        <item x="514"/>
        <item x="1670"/>
        <item x="570"/>
        <item x="203"/>
        <item x="1093"/>
        <item x="1213"/>
        <item x="518"/>
        <item x="1193"/>
        <item x="713"/>
        <item x="453"/>
        <item x="1131"/>
        <item x="1757"/>
        <item x="435"/>
        <item x="961"/>
        <item x="797"/>
        <item x="283"/>
        <item x="110"/>
        <item x="1531"/>
        <item x="958"/>
        <item x="1671"/>
        <item x="23"/>
        <item x="386"/>
        <item x="534"/>
        <item x="855"/>
        <item x="842"/>
        <item x="887"/>
        <item x="1770"/>
        <item x="813"/>
        <item x="459"/>
        <item x="125"/>
        <item x="876"/>
        <item x="1565"/>
        <item x="90"/>
        <item x="725"/>
        <item x="944"/>
        <item x="1343"/>
        <item x="111"/>
        <item x="461"/>
        <item x="1666"/>
        <item x="71"/>
        <item x="497"/>
        <item x="1128"/>
        <item x="558"/>
        <item x="294"/>
        <item x="649"/>
        <item x="413"/>
        <item x="748"/>
        <item x="1626"/>
        <item x="827"/>
        <item x="1534"/>
        <item x="101"/>
        <item x="1135"/>
        <item x="741"/>
        <item x="824"/>
        <item x="45"/>
        <item x="1878"/>
        <item x="759"/>
        <item x="1115"/>
        <item x="605"/>
        <item x="682"/>
        <item x="521"/>
        <item x="351"/>
        <item x="183"/>
        <item x="11"/>
        <item x="254"/>
        <item x="486"/>
        <item x="157"/>
        <item x="956"/>
        <item x="647"/>
        <item x="1556"/>
        <item x="1348"/>
        <item x="810"/>
        <item x="1164"/>
        <item x="1684"/>
        <item x="442"/>
        <item x="1434"/>
        <item x="61"/>
        <item x="633"/>
        <item x="312"/>
        <item x="1142"/>
        <item x="1493"/>
        <item x="1824"/>
        <item x="1553"/>
        <item x="494"/>
        <item x="512"/>
        <item x="349"/>
        <item x="795"/>
        <item x="1277"/>
        <item x="674"/>
        <item x="313"/>
        <item x="303"/>
        <item x="1859"/>
        <item x="1376"/>
        <item x="1292"/>
        <item x="1368"/>
        <item x="593"/>
        <item x="525"/>
        <item x="1405"/>
        <item x="1601"/>
        <item x="636"/>
        <item x="408"/>
        <item x="446"/>
        <item x="924"/>
        <item x="1484"/>
        <item x="479"/>
        <item x="53"/>
        <item x="555"/>
        <item x="32"/>
        <item x="1647"/>
        <item x="1799"/>
        <item x="1540"/>
        <item x="337"/>
        <item x="1464"/>
        <item x="424"/>
        <item x="184"/>
        <item x="1739"/>
        <item x="656"/>
        <item x="1849"/>
        <item x="369"/>
        <item x="1842"/>
        <item x="1786"/>
        <item x="1710"/>
        <item x="897"/>
        <item x="1105"/>
        <item x="1679"/>
        <item x="1847"/>
        <item x="1043"/>
        <item x="783"/>
        <item x="668"/>
        <item x="661"/>
        <item x="869"/>
        <item x="1667"/>
        <item x="356"/>
        <item x="1237"/>
        <item x="271"/>
        <item x="921"/>
        <item x="282"/>
        <item x="273"/>
        <item x="835"/>
        <item x="322"/>
        <item x="934"/>
        <item x="391"/>
        <item x="132"/>
        <item x="1692"/>
        <item x="1697"/>
        <item x="1756"/>
        <item x="651"/>
        <item x="1772"/>
        <item x="1818"/>
        <item x="1735"/>
        <item x="280"/>
        <item x="1741"/>
        <item x="644"/>
        <item x="1223"/>
        <item x="1749"/>
        <item x="1669"/>
        <item x="884"/>
        <item x="609"/>
        <item x="1007"/>
        <item x="1186"/>
        <item x="454"/>
        <item x="1106"/>
        <item x="228"/>
        <item x="1209"/>
        <item x="1375"/>
        <item x="276"/>
        <item x="1515"/>
        <item x="1551"/>
        <item x="571"/>
        <item x="115"/>
        <item x="1596"/>
        <item x="1332"/>
        <item x="1120"/>
        <item x="849"/>
        <item x="1221"/>
        <item x="1619"/>
        <item x="1041"/>
        <item x="1816"/>
        <item x="784"/>
        <item x="194"/>
        <item x="1866"/>
        <item x="597"/>
        <item x="265"/>
        <item x="1598"/>
        <item x="996"/>
        <item x="1648"/>
        <item x="1200"/>
        <item x="806"/>
        <item x="353"/>
        <item x="991"/>
        <item x="246"/>
        <item x="146"/>
        <item x="1407"/>
        <item x="484"/>
        <item x="259"/>
        <item x="1806"/>
        <item x="444"/>
        <item x="1431"/>
        <item x="1771"/>
        <item x="513"/>
        <item x="689"/>
        <item x="380"/>
        <item x="1759"/>
        <item x="12"/>
        <item x="1162"/>
        <item x="908"/>
        <item x="287"/>
        <item x="379"/>
        <item x="545"/>
        <item x="1580"/>
        <item x="572"/>
        <item x="306"/>
        <item x="684"/>
        <item x="586"/>
        <item x="1869"/>
        <item x="1480"/>
        <item x="660"/>
        <item x="1852"/>
        <item x="1458"/>
        <item x="262"/>
        <item x="1207"/>
        <item x="1511"/>
        <item x="640"/>
        <item x="894"/>
        <item x="1805"/>
        <item x="1850"/>
        <item x="831"/>
        <item x="981"/>
        <item x="469"/>
        <item x="448"/>
        <item x="1740"/>
        <item x="220"/>
        <item x="80"/>
        <item x="56"/>
        <item x="357"/>
        <item x="274"/>
        <item x="606"/>
        <item x="1274"/>
        <item x="8"/>
        <item x="655"/>
        <item x="1537"/>
        <item x="419"/>
        <item x="93"/>
        <item x="1151"/>
        <item x="1641"/>
        <item x="1638"/>
        <item x="275"/>
        <item x="1137"/>
        <item x="943"/>
        <item x="657"/>
        <item x="1617"/>
        <item x="249"/>
        <item x="707"/>
        <item x="456"/>
        <item x="926"/>
        <item x="1792"/>
        <item x="760"/>
        <item x="832"/>
        <item x="910"/>
        <item x="959"/>
        <item x="169"/>
        <item x="901"/>
        <item x="1153"/>
        <item x="1745"/>
        <item x="237"/>
        <item x="1674"/>
        <item x="1478"/>
        <item x="1754"/>
        <item x="625"/>
        <item x="1262"/>
        <item x="286"/>
        <item x="1471"/>
        <item x="1612"/>
        <item x="1723"/>
        <item x="1794"/>
        <item x="739"/>
        <item x="891"/>
        <item x="1672"/>
        <item x="160"/>
        <item x="902"/>
        <item x="814"/>
        <item x="1766"/>
        <item x="1429"/>
        <item x="1088"/>
        <item x="825"/>
        <item x="1854"/>
        <item x="533"/>
        <item x="982"/>
        <item x="624"/>
        <item x="1211"/>
        <item x="671"/>
        <item x="1438"/>
        <item x="304"/>
        <item x="1597"/>
        <item x="1378"/>
        <item x="7"/>
        <item x="475"/>
        <item x="1673"/>
        <item x="105"/>
        <item x="1023"/>
        <item x="441"/>
        <item x="1630"/>
        <item x="503"/>
        <item x="383"/>
        <item x="1113"/>
        <item x="1520"/>
        <item x="1382"/>
        <item x="1266"/>
        <item x="1108"/>
        <item x="1562"/>
        <item x="867"/>
        <item x="1505"/>
        <item x="1874"/>
        <item x="323"/>
        <item x="1645"/>
        <item x="1308"/>
        <item x="1554"/>
        <item x="114"/>
        <item x="1038"/>
        <item x="1309"/>
        <item x="1170"/>
        <item x="1107"/>
        <item x="711"/>
        <item x="381"/>
        <item x="540"/>
        <item x="492"/>
        <item x="291"/>
        <item x="1092"/>
        <item x="686"/>
        <item x="1813"/>
        <item x="309"/>
        <item x="638"/>
        <item x="1336"/>
        <item x="1587"/>
        <item x="1807"/>
        <item x="599"/>
        <item x="504"/>
        <item x="1112"/>
        <item x="1473"/>
        <item x="1808"/>
        <item x="1810"/>
        <item x="1594"/>
        <item x="1579"/>
        <item x="946"/>
        <item x="1656"/>
        <item x="1404"/>
        <item x="700"/>
        <item x="1589"/>
        <item x="1858"/>
        <item x="1825"/>
        <item x="68"/>
        <item x="602"/>
        <item x="1178"/>
        <item x="791"/>
        <item x="311"/>
        <item x="466"/>
        <item x="1467"/>
        <item x="1616"/>
        <item x="772"/>
        <item x="1377"/>
        <item x="367"/>
        <item x="1217"/>
        <item x="178"/>
        <item x="1829"/>
        <item x="1451"/>
        <item x="1524"/>
        <item x="1227"/>
        <item x="1235"/>
        <item x="103"/>
        <item x="215"/>
        <item x="343"/>
        <item x="1428"/>
        <item x="1373"/>
        <item x="1310"/>
        <item x="1789"/>
        <item x="1575"/>
        <item x="1549"/>
        <item x="290"/>
        <item x="239"/>
        <item x="48"/>
        <item x="1510"/>
        <item x="1508"/>
        <item x="39"/>
        <item x="1233"/>
        <item x="979"/>
        <item x="1257"/>
        <item x="136"/>
        <item x="1214"/>
        <item x="1353"/>
        <item x="1472"/>
        <item x="1169"/>
        <item x="1359"/>
        <item x="187"/>
        <item x="182"/>
        <item x="476"/>
        <item x="1409"/>
        <item x="1528"/>
        <item x="1311"/>
        <item x="1408"/>
        <item x="1690"/>
        <item x="1636"/>
        <item x="1469"/>
        <item x="967"/>
        <item x="1681"/>
        <item x="1320"/>
        <item x="850"/>
        <item x="837"/>
        <item x="1637"/>
        <item x="1029"/>
        <item x="1361"/>
        <item x="1722"/>
        <item x="858"/>
        <item x="1569"/>
        <item x="1518"/>
        <item x="198"/>
        <item x="1436"/>
        <item x="1267"/>
        <item x="142"/>
        <item x="839"/>
        <item x="467"/>
        <item x="1802"/>
        <item x="86"/>
        <item x="173"/>
        <item x="650"/>
        <item x="621"/>
        <item x="914"/>
        <item x="387"/>
        <item x="1334"/>
        <item x="1072"/>
        <item x="231"/>
        <item x="1661"/>
        <item x="1328"/>
        <item x="1502"/>
        <item x="1208"/>
        <item x="821"/>
        <item x="1664"/>
        <item x="235"/>
        <item x="43"/>
        <item x="307"/>
        <item x="1358"/>
        <item x="256"/>
        <item x="1251"/>
        <item x="1823"/>
        <item x="637"/>
        <item x="1486"/>
        <item x="863"/>
        <item x="1372"/>
        <item x="1760"/>
        <item x="73"/>
        <item x="1703"/>
        <item x="1426"/>
        <item x="955"/>
        <item x="1496"/>
        <item x="1132"/>
        <item x="1032"/>
        <item x="1096"/>
        <item x="793"/>
        <item x="416"/>
        <item x="620"/>
        <item x="1294"/>
        <item x="1402"/>
        <item x="358"/>
        <item x="1129"/>
        <item x="375"/>
        <item x="591"/>
        <item x="1411"/>
        <item x="722"/>
        <item x="560"/>
        <item x="401"/>
        <item x="645"/>
        <item x="1803"/>
        <item x="26"/>
        <item x="1350"/>
        <item x="995"/>
        <item x="1097"/>
        <item x="1051"/>
        <item x="1668"/>
        <item x="1804"/>
        <item x="1662"/>
        <item x="1573"/>
        <item x="482"/>
        <item x="162"/>
        <item x="1285"/>
        <item x="507"/>
        <item x="1192"/>
        <item x="614"/>
        <item x="1559"/>
        <item x="735"/>
        <item x="98"/>
        <item x="344"/>
        <item x="1101"/>
        <item x="628"/>
        <item x="1333"/>
        <item x="1160"/>
        <item x="547"/>
        <item x="1425"/>
        <item x="1541"/>
        <item x="1076"/>
        <item x="642"/>
        <item x="1730"/>
        <item x="1035"/>
        <item x="345"/>
        <item x="1363"/>
        <item x="838"/>
        <item x="1172"/>
        <item x="1526"/>
        <item x="1165"/>
        <item x="1001"/>
        <item x="1083"/>
        <item x="1752"/>
        <item x="1497"/>
        <item x="634"/>
        <item x="1355"/>
        <item x="1354"/>
        <item x="89"/>
        <item x="1300"/>
        <item x="1576"/>
        <item x="515"/>
        <item x="213"/>
        <item x="1394"/>
        <item x="1452"/>
        <item x="1651"/>
        <item x="965"/>
        <item x="462"/>
        <item x="218"/>
        <item x="1649"/>
        <item x="505"/>
        <item x="179"/>
        <item x="1570"/>
        <item x="57"/>
        <item x="1728"/>
        <item x="216"/>
        <item x="935"/>
        <item x="1003"/>
        <item x="879"/>
        <item x="1116"/>
        <item x="1239"/>
        <item x="1750"/>
        <item x="99"/>
        <item x="1521"/>
        <item x="288"/>
        <item x="1366"/>
        <item x="1232"/>
        <item x="877"/>
        <item x="1419"/>
        <item x="1768"/>
        <item x="1841"/>
        <item x="948"/>
        <item x="917"/>
        <item x="1346"/>
        <item x="1189"/>
        <item x="851"/>
        <item x="626"/>
        <item x="896"/>
        <item x="25"/>
        <item x="1560"/>
        <item x="1230"/>
        <item x="481"/>
        <item x="1450"/>
        <item x="977"/>
        <item x="1689"/>
        <item x="1295"/>
        <item x="715"/>
        <item x="1177"/>
        <item x="1242"/>
        <item x="880"/>
        <item x="9"/>
        <item x="5"/>
        <item x="210"/>
        <item x="371"/>
        <item x="1283"/>
        <item x="1136"/>
        <item x="252"/>
        <item x="830"/>
        <item x="339"/>
        <item x="792"/>
        <item x="1380"/>
        <item x="1529"/>
        <item x="1330"/>
        <item x="1753"/>
        <item x="1246"/>
        <item x="1654"/>
        <item x="1060"/>
        <item x="1212"/>
        <item x="134"/>
        <item x="361"/>
        <item x="1365"/>
        <item x="1687"/>
        <item x="1259"/>
        <item x="1600"/>
        <item x="526"/>
        <item x="1620"/>
        <item x="776"/>
        <item x="1822"/>
        <item x="1751"/>
        <item x="1732"/>
        <item x="1444"/>
        <item x="809"/>
        <item x="1100"/>
        <item x="1019"/>
        <item x="37"/>
        <item x="929"/>
        <item x="1347"/>
        <item x="2"/>
        <item x="1459"/>
        <item x="1357"/>
        <item x="1809"/>
        <item x="1197"/>
        <item x="516"/>
        <item x="1494"/>
        <item x="1064"/>
        <item x="128"/>
        <item x="443"/>
        <item x="1644"/>
        <item x="348"/>
        <item x="464"/>
        <item x="698"/>
        <item x="1462"/>
        <item x="298"/>
        <item x="1552"/>
        <item x="696"/>
        <item x="1293"/>
        <item x="129"/>
        <item x="747"/>
        <item x="1099"/>
        <item x="860"/>
        <item x="875"/>
        <item x="116"/>
        <item x="1606"/>
        <item x="365"/>
        <item x="1025"/>
        <item x="248"/>
        <item x="940"/>
        <item x="1475"/>
        <item x="953"/>
        <item x="828"/>
        <item x="1030"/>
        <item x="566"/>
        <item x="106"/>
        <item x="167"/>
        <item x="1078"/>
        <item x="962"/>
        <item x="848"/>
        <item x="1146"/>
        <item x="537"/>
        <item x="418"/>
        <item x="1338"/>
        <item x="1712"/>
        <item x="1453"/>
        <item x="549"/>
        <item x="326"/>
        <item x="329"/>
        <item x="118"/>
        <item x="856"/>
        <item x="1179"/>
        <item x="578"/>
        <item x="669"/>
        <item x="46"/>
        <item x="1621"/>
        <item x="1779"/>
        <item x="841"/>
        <item x="942"/>
        <item x="1020"/>
        <item x="987"/>
        <item x="1632"/>
        <item x="6"/>
        <item x="315"/>
        <item x="557"/>
        <item x="1046"/>
        <item x="1571"/>
        <item x="1282"/>
        <item x="900"/>
        <item x="211"/>
        <item x="1202"/>
        <item x="1865"/>
        <item x="1158"/>
        <item x="1642"/>
        <item x="164"/>
        <item x="1275"/>
        <item x="1561"/>
        <item x="300"/>
        <item x="1727"/>
        <item x="1853"/>
        <item x="1635"/>
        <item x="1000"/>
        <item x="1682"/>
        <item x="347"/>
        <item x="847"/>
        <item x="431"/>
        <item x="405"/>
        <item x="1646"/>
        <item x="137"/>
        <item x="706"/>
        <item x="635"/>
        <item x="1335"/>
        <item x="1171"/>
        <item x="510"/>
        <item x="1729"/>
        <item x="1599"/>
        <item x="1220"/>
        <item x="1871"/>
        <item x="1138"/>
        <item x="190"/>
        <item x="145"/>
        <item x="731"/>
        <item x="728"/>
        <item x="548"/>
        <item x="519"/>
        <item x="1018"/>
        <item x="1270"/>
        <item x="327"/>
        <item x="1400"/>
        <item x="1868"/>
        <item x="1187"/>
        <item x="495"/>
        <item x="474"/>
        <item x="939"/>
        <item x="1680"/>
        <item x="652"/>
        <item x="508"/>
        <item x="1547"/>
        <item x="1470"/>
        <item x="1313"/>
        <item x="963"/>
        <item x="181"/>
        <item x="1252"/>
        <item x="1855"/>
        <item x="72"/>
        <item x="1044"/>
        <item x="1784"/>
        <item x="1572"/>
        <item x="938"/>
        <item x="619"/>
        <item x="663"/>
        <item x="1456"/>
        <item x="520"/>
        <item x="563"/>
        <item x="1089"/>
        <item x="1507"/>
        <item x="292"/>
        <item x="1286"/>
        <item x="1340"/>
        <item x="1851"/>
        <item x="404"/>
        <item x="241"/>
        <item x="1188"/>
        <item x="1449"/>
        <item x="787"/>
        <item x="1830"/>
        <item x="1070"/>
        <item x="1835"/>
        <item x="1509"/>
        <item x="664"/>
        <item x="1316"/>
        <item x="852"/>
        <item x="1236"/>
        <item x="1514"/>
        <item x="123"/>
        <item x="1602"/>
        <item x="148"/>
        <item x="1455"/>
        <item x="208"/>
        <item x="1663"/>
        <item x="396"/>
        <item x="91"/>
        <item x="1724"/>
        <item x="372"/>
        <item x="658"/>
        <item x="193"/>
        <item x="1474"/>
        <item x="1477"/>
        <item x="1763"/>
        <item x="653"/>
        <item x="1627"/>
        <item x="836"/>
        <item x="1744"/>
        <item x="1074"/>
        <item x="676"/>
        <item x="702"/>
        <item x="893"/>
        <item x="201"/>
        <item x="1103"/>
        <item x="1461"/>
        <item x="95"/>
        <item x="1042"/>
        <item x="881"/>
        <item x="83"/>
        <item x="757"/>
        <item x="1299"/>
        <item x="1454"/>
        <item x="677"/>
        <item x="289"/>
        <item x="151"/>
        <item x="1004"/>
        <item x="873"/>
        <item x="1639"/>
        <item x="1519"/>
        <item x="594"/>
        <item x="1826"/>
        <item x="1605"/>
        <item x="862"/>
        <item x="1063"/>
        <item x="730"/>
        <item x="680"/>
        <item x="38"/>
        <item x="1148"/>
        <item x="937"/>
        <item x="1593"/>
        <item x="927"/>
        <item x="406"/>
        <item x="986"/>
        <item x="988"/>
        <item x="1856"/>
        <item x="1406"/>
        <item x="736"/>
        <item x="947"/>
        <item x="613"/>
        <item x="121"/>
        <item x="392"/>
        <item x="600"/>
        <item x="1412"/>
        <item x="1276"/>
        <item x="675"/>
        <item x="639"/>
        <item x="524"/>
        <item x="950"/>
        <item x="815"/>
        <item x="316"/>
        <item x="895"/>
        <item x="154"/>
        <item x="1066"/>
        <item x="1199"/>
        <item x="1567"/>
        <item x="1054"/>
        <item x="85"/>
        <item x="823"/>
        <item x="716"/>
        <item x="1248"/>
        <item x="432"/>
        <item x="10"/>
        <item x="1183"/>
        <item x="1075"/>
        <item x="1289"/>
        <item x="150"/>
        <item x="1245"/>
        <item x="472"/>
        <item x="1698"/>
        <item x="1002"/>
        <item x="398"/>
        <item x="1629"/>
        <item x="478"/>
        <item x="617"/>
        <item x="603"/>
        <item x="1061"/>
        <item x="1303"/>
        <item x="509"/>
        <item x="1079"/>
        <item x="1476"/>
        <item x="807"/>
        <item x="1422"/>
        <item x="1686"/>
        <item x="1546"/>
        <item x="1439"/>
        <item x="911"/>
        <item x="1726"/>
        <item x="1603"/>
        <item x="997"/>
        <item x="541"/>
        <item x="75"/>
        <item x="1837"/>
        <item x="966"/>
        <item x="152"/>
        <item x="1147"/>
        <item x="77"/>
        <item x="185"/>
        <item x="756"/>
        <item x="1595"/>
        <item x="393"/>
        <item x="925"/>
        <item x="1417"/>
        <item x="1447"/>
        <item x="1157"/>
        <item x="1608"/>
        <item x="1582"/>
        <item x="1288"/>
        <item x="1395"/>
        <item x="1798"/>
        <item x="1624"/>
        <item x="582"/>
        <item x="1532"/>
        <item x="687"/>
        <item x="618"/>
        <item x="1337"/>
        <item x="33"/>
        <item x="1130"/>
        <item x="1530"/>
        <item x="1688"/>
        <item x="1279"/>
        <item x="726"/>
        <item x="1296"/>
        <item x="1485"/>
        <item x="1244"/>
        <item x="1393"/>
        <item x="1077"/>
        <item x="733"/>
        <item x="174"/>
        <item x="1114"/>
        <item x="430"/>
        <item x="1273"/>
        <item x="200"/>
        <item x="400"/>
        <item x="496"/>
        <item x="362"/>
        <item x="1457"/>
        <item x="866"/>
        <item x="622"/>
        <item x="1538"/>
        <item x="1389"/>
        <item x="1094"/>
        <item x="861"/>
        <item x="1401"/>
        <item x="364"/>
        <item x="1420"/>
        <item x="1864"/>
        <item x="1862"/>
        <item x="82"/>
        <item x="1446"/>
        <item x="1838"/>
        <item x="1254"/>
        <item x="420"/>
        <item x="781"/>
        <item x="1796"/>
        <item x="1840"/>
        <item x="615"/>
        <item x="1535"/>
        <item x="913"/>
        <item x="1387"/>
        <item x="233"/>
        <item x="1104"/>
        <item x="1499"/>
        <item x="872"/>
        <item x="1053"/>
        <item x="755"/>
        <item x="906"/>
        <item x="1876"/>
        <item x="539"/>
        <item x="1159"/>
        <item x="980"/>
        <item x="878"/>
        <item x="1403"/>
        <item x="336"/>
        <item x="1442"/>
        <item x="608"/>
        <item x="667"/>
        <item x="1287"/>
        <item x="816"/>
        <item x="170"/>
        <item x="1058"/>
        <item x="29"/>
        <item x="985"/>
        <item x="1143"/>
        <item x="556"/>
        <item x="69"/>
        <item x="1206"/>
        <item x="1284"/>
        <item x="1678"/>
        <item x="885"/>
        <item x="1305"/>
        <item x="1633"/>
        <item x="1788"/>
        <item x="382"/>
        <item x="257"/>
        <item x="1748"/>
        <item x="1555"/>
        <item x="1707"/>
        <item x="314"/>
        <item x="1156"/>
        <item x="559"/>
        <item x="999"/>
        <item x="247"/>
        <item x="244"/>
        <item x="588"/>
        <item x="1875"/>
        <item x="971"/>
        <item x="308"/>
        <item x="35"/>
        <item x="1604"/>
        <item x="743"/>
        <item x="1056"/>
        <item x="826"/>
        <item x="1263"/>
        <item x="1421"/>
        <item x="1381"/>
        <item x="762"/>
        <item x="1490"/>
        <item x="1068"/>
        <item x="341"/>
        <item x="1544"/>
        <item x="933"/>
        <item x="1578"/>
        <item x="1329"/>
        <item x="1527"/>
        <item x="1290"/>
        <item x="754"/>
        <item x="1176"/>
        <item x="1398"/>
        <item x="554"/>
        <item x="488"/>
        <item x="767"/>
        <item x="1586"/>
        <item x="532"/>
        <item x="1424"/>
        <item x="1440"/>
        <item x="752"/>
        <item x="245"/>
        <item x="1059"/>
        <item x="611"/>
        <item x="882"/>
        <item x="1696"/>
        <item x="627"/>
        <item x="438"/>
        <item x="1523"/>
        <item x="993"/>
        <item x="346"/>
        <item x="1031"/>
        <item x="305"/>
        <item x="1761"/>
        <item x="236"/>
        <item x="455"/>
        <item x="768"/>
        <item x="970"/>
        <item x="1047"/>
        <item x="1460"/>
        <item x="648"/>
        <item x="864"/>
        <item x="1258"/>
        <item x="922"/>
        <item x="583"/>
        <item x="433"/>
        <item x="646"/>
        <item x="1314"/>
        <item x="874"/>
        <item x="1399"/>
        <item x="1433"/>
        <item x="81"/>
        <item x="790"/>
        <item x="1166"/>
        <item x="561"/>
        <item x="278"/>
        <item x="270"/>
        <item x="542"/>
        <item x="1492"/>
        <item x="1465"/>
        <item x="1297"/>
        <item x="1543"/>
        <item x="859"/>
        <item x="376"/>
        <item x="206"/>
        <item x="1203"/>
        <item x="1650"/>
        <item x="240"/>
        <item x="195"/>
        <item x="1034"/>
        <item x="1801"/>
        <item x="1021"/>
        <item x="720"/>
        <item x="269"/>
        <item x="1396"/>
        <item x="818"/>
        <item x="1247"/>
        <item x="1872"/>
        <item x="144"/>
        <item x="1702"/>
        <item x="1397"/>
        <item x="49"/>
        <item x="1495"/>
        <item x="530"/>
        <item x="1385"/>
        <item x="1435"/>
        <item x="1767"/>
        <item x="130"/>
        <item x="186"/>
        <item x="1609"/>
        <item x="701"/>
        <item x="709"/>
        <item x="899"/>
        <item x="1742"/>
        <item x="843"/>
        <item x="666"/>
        <item x="163"/>
        <item x="1312"/>
        <item x="452"/>
        <item x="819"/>
        <item x="321"/>
        <item x="898"/>
        <item x="447"/>
        <item x="1024"/>
        <item x="1048"/>
        <item x="1052"/>
        <item x="631"/>
        <item x="1558"/>
        <item x="1302"/>
        <item x="493"/>
        <item x="528"/>
        <item x="1201"/>
        <item x="1640"/>
        <item x="17"/>
        <item x="1082"/>
        <item x="1226"/>
        <item x="1705"/>
        <item x="607"/>
        <item x="544"/>
        <item x="1152"/>
        <item x="1319"/>
        <item x="487"/>
        <item x="1369"/>
        <item x="1234"/>
        <item x="279"/>
        <item x="250"/>
        <item x="1175"/>
        <item x="1150"/>
        <item x="437"/>
        <item x="1163"/>
        <item x="1256"/>
        <item x="1581"/>
        <item x="584"/>
        <item x="1194"/>
        <item x="1517"/>
        <item x="477"/>
        <item x="718"/>
        <item x="1498"/>
        <item x="1694"/>
        <item x="230"/>
        <item x="1306"/>
        <item x="1539"/>
        <item x="50"/>
        <item x="1711"/>
        <item x="1298"/>
        <item x="1836"/>
        <item x="1360"/>
        <item x="1720"/>
        <item x="425"/>
        <item x="1388"/>
        <item x="1081"/>
        <item x="1264"/>
        <item x="498"/>
        <item x="277"/>
        <item x="1861"/>
        <item x="1622"/>
        <item x="263"/>
        <item x="1341"/>
        <item x="384"/>
        <item x="1780"/>
        <item x="1231"/>
        <item x="1098"/>
        <item x="610"/>
        <item x="395"/>
        <item x="1180"/>
        <item x="352"/>
        <item x="449"/>
        <item x="1733"/>
        <item x="1793"/>
        <item x="52"/>
        <item x="1374"/>
        <item x="1769"/>
        <item x="817"/>
        <item x="870"/>
        <item x="998"/>
        <item x="14"/>
        <item x="500"/>
        <item x="506"/>
        <item x="920"/>
        <item x="1577"/>
        <item x="1659"/>
        <item x="1489"/>
        <item x="255"/>
        <item x="1625"/>
        <item x="724"/>
        <item x="84"/>
        <item x="714"/>
        <item x="1522"/>
        <item x="930"/>
        <item x="1243"/>
        <item x="931"/>
        <item x="1315"/>
        <item x="242"/>
        <item x="1481"/>
        <item x="166"/>
        <item x="360"/>
        <item x="158"/>
        <item x="22"/>
        <item x="318"/>
        <item x="984"/>
        <item x="1325"/>
        <item x="1265"/>
        <item x="699"/>
        <item x="1658"/>
        <item x="820"/>
        <item x="1185"/>
        <item x="1345"/>
        <item x="1550"/>
        <item x="1506"/>
        <item x="422"/>
        <item x="399"/>
        <item x="1755"/>
        <item x="141"/>
        <item x="1691"/>
        <item x="681"/>
        <item x="1349"/>
        <item x="1719"/>
        <item x="1683"/>
        <item x="983"/>
        <item x="138"/>
        <item x="1240"/>
        <item x="511"/>
        <item x="1848"/>
        <item x="1050"/>
        <item x="102"/>
        <item x="1623"/>
        <item x="1643"/>
        <item x="551"/>
        <item x="403"/>
        <item x="871"/>
        <item x="1832"/>
        <item x="1117"/>
        <item x="989"/>
        <item x="423"/>
        <item x="1238"/>
        <item x="719"/>
        <item x="1318"/>
        <item x="468"/>
        <item x="1516"/>
        <item x="804"/>
        <item x="1085"/>
        <item x="1500"/>
        <item x="685"/>
        <item x="1228"/>
        <item x="1322"/>
        <item x="1441"/>
        <item x="207"/>
        <item x="1327"/>
        <item x="573"/>
        <item x="1574"/>
        <item x="226"/>
        <item x="1241"/>
        <item x="1487"/>
        <item x="575"/>
        <item x="51"/>
        <item x="374"/>
        <item x="491"/>
        <item x="1012"/>
        <item x="805"/>
        <item x="1660"/>
        <item x="1224"/>
        <item x="296"/>
        <item x="224"/>
        <item x="1430"/>
        <item x="550"/>
        <item x="678"/>
        <item x="932"/>
        <item x="1037"/>
        <item x="47"/>
        <item x="629"/>
        <item x="1607"/>
        <item x="1834"/>
        <item x="1215"/>
        <item x="21"/>
        <item x="1229"/>
        <item x="373"/>
        <item x="1482"/>
        <item x="1563"/>
        <item x="1036"/>
        <item x="1777"/>
        <item x="688"/>
        <item x="1782"/>
        <item x="1013"/>
        <item x="764"/>
        <item x="1413"/>
        <item x="1427"/>
        <item x="904"/>
        <item x="1067"/>
        <item x="1210"/>
        <item x="1718"/>
        <item x="1634"/>
        <item x="601"/>
        <item x="1879"/>
        <item x="13"/>
        <item x="135"/>
        <item x="410"/>
        <item x="1269"/>
        <item x="1811"/>
        <item x="342"/>
        <item x="490"/>
        <item x="801"/>
        <item x="407"/>
        <item x="1778"/>
        <item x="854"/>
        <item x="317"/>
        <item x="585"/>
        <item x="753"/>
        <item x="4"/>
        <item x="97"/>
        <item x="1466"/>
        <item x="1525"/>
        <item x="1797"/>
        <item x="579"/>
        <item x="523"/>
        <item x="1222"/>
        <item x="1717"/>
        <item x="672"/>
        <item x="1174"/>
        <item x="690"/>
        <item x="1708"/>
        <item x="267"/>
        <item x="1219"/>
        <item x="1184"/>
        <item x="1364"/>
        <item x="1501"/>
        <item x="580"/>
        <item x="1321"/>
        <item x="1653"/>
        <item x="1191"/>
        <item x="1631"/>
        <item x="960"/>
        <item x="350"/>
        <item x="1011"/>
        <item x="1873"/>
        <item x="1009"/>
        <item t="default"/>
      </items>
    </pivotField>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DE612E6-8D48-44EE-A3E7-E42C9A78CAC8}"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State/ Province">
  <location ref="A3:B14"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axis="axisRow" showAll="0" measureFilter="1">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pivotField numFmtId="14" showAll="0"/>
    <pivotField dataField="1" showAll="0"/>
    <pivotField showAll="0"/>
    <pivotField showAll="0"/>
    <pivotField showAll="0"/>
    <pivotField showAll="0"/>
    <pivotField showAll="0">
      <items count="5">
        <item x="1"/>
        <item x="3"/>
        <item x="0"/>
        <item x="2"/>
        <item t="default"/>
      </items>
    </pivotField>
    <pivotField showAll="0" defaultSubtotal="0">
      <items count="14">
        <item x="0"/>
        <item x="1"/>
        <item x="2"/>
        <item x="3"/>
        <item x="4"/>
        <item x="5"/>
        <item x="6"/>
        <item x="7"/>
        <item x="8"/>
        <item x="9"/>
        <item x="10"/>
        <item x="11"/>
        <item x="12"/>
        <item x="13"/>
      </items>
    </pivotField>
  </pivotFields>
  <rowFields count="1">
    <field x="15"/>
  </rowFields>
  <rowItems count="11">
    <i>
      <x v="3"/>
    </i>
    <i>
      <x v="4"/>
    </i>
    <i>
      <x v="7"/>
    </i>
    <i>
      <x v="9"/>
    </i>
    <i>
      <x v="11"/>
    </i>
    <i>
      <x v="20"/>
    </i>
    <i>
      <x v="30"/>
    </i>
    <i>
      <x v="33"/>
    </i>
    <i>
      <x v="35"/>
    </i>
    <i>
      <x v="41"/>
    </i>
    <i t="grand">
      <x/>
    </i>
  </rowItems>
  <colItems count="1">
    <i/>
  </colItems>
  <dataFields count="1">
    <dataField name="Overall Profit " fld="20" baseField="15" baseItem="3"/>
  </dataFields>
  <formats count="1">
    <format dxfId="31">
      <pivotArea collapsedLevelsAreSubtotals="1" fieldPosition="0">
        <references count="1">
          <reference field="15" count="10">
            <x v="3"/>
            <x v="4"/>
            <x v="7"/>
            <x v="9"/>
            <x v="11"/>
            <x v="20"/>
            <x v="30"/>
            <x v="33"/>
            <x v="35"/>
            <x v="41"/>
          </reference>
        </references>
      </pivotArea>
    </format>
  </formats>
  <chartFormats count="11">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5" count="1" selected="0">
            <x v="3"/>
          </reference>
        </references>
      </pivotArea>
    </chartFormat>
    <chartFormat chart="3" format="2">
      <pivotArea type="data" outline="0" fieldPosition="0">
        <references count="2">
          <reference field="4294967294" count="1" selected="0">
            <x v="0"/>
          </reference>
          <reference field="15" count="1" selected="0">
            <x v="4"/>
          </reference>
        </references>
      </pivotArea>
    </chartFormat>
    <chartFormat chart="3" format="3">
      <pivotArea type="data" outline="0" fieldPosition="0">
        <references count="2">
          <reference field="4294967294" count="1" selected="0">
            <x v="0"/>
          </reference>
          <reference field="15" count="1" selected="0">
            <x v="7"/>
          </reference>
        </references>
      </pivotArea>
    </chartFormat>
    <chartFormat chart="3" format="4">
      <pivotArea type="data" outline="0" fieldPosition="0">
        <references count="2">
          <reference field="4294967294" count="1" selected="0">
            <x v="0"/>
          </reference>
          <reference field="15" count="1" selected="0">
            <x v="9"/>
          </reference>
        </references>
      </pivotArea>
    </chartFormat>
    <chartFormat chart="3" format="5">
      <pivotArea type="data" outline="0" fieldPosition="0">
        <references count="2">
          <reference field="4294967294" count="1" selected="0">
            <x v="0"/>
          </reference>
          <reference field="15" count="1" selected="0">
            <x v="11"/>
          </reference>
        </references>
      </pivotArea>
    </chartFormat>
    <chartFormat chart="3" format="6">
      <pivotArea type="data" outline="0" fieldPosition="0">
        <references count="2">
          <reference field="4294967294" count="1" selected="0">
            <x v="0"/>
          </reference>
          <reference field="15" count="1" selected="0">
            <x v="20"/>
          </reference>
        </references>
      </pivotArea>
    </chartFormat>
    <chartFormat chart="3" format="7">
      <pivotArea type="data" outline="0" fieldPosition="0">
        <references count="2">
          <reference field="4294967294" count="1" selected="0">
            <x v="0"/>
          </reference>
          <reference field="15" count="1" selected="0">
            <x v="30"/>
          </reference>
        </references>
      </pivotArea>
    </chartFormat>
    <chartFormat chart="3" format="8">
      <pivotArea type="data" outline="0" fieldPosition="0">
        <references count="2">
          <reference field="4294967294" count="1" selected="0">
            <x v="0"/>
          </reference>
          <reference field="15" count="1" selected="0">
            <x v="33"/>
          </reference>
        </references>
      </pivotArea>
    </chartFormat>
    <chartFormat chart="3" format="9">
      <pivotArea type="data" outline="0" fieldPosition="0">
        <references count="2">
          <reference field="4294967294" count="1" selected="0">
            <x v="0"/>
          </reference>
          <reference field="15" count="1" selected="0">
            <x v="35"/>
          </reference>
        </references>
      </pivotArea>
    </chartFormat>
    <chartFormat chart="3" format="10">
      <pivotArea type="data" outline="0" fieldPosition="0">
        <references count="2">
          <reference field="4294967294" count="1" selected="0">
            <x v="0"/>
          </reference>
          <reference field="15" count="1" selected="0">
            <x v="41"/>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575C8F5-9C9C-4C0D-8BB6-A90B4C95445D}" autoFormatId="16" applyNumberFormats="0" applyBorderFormats="0" applyFontFormats="0" applyPatternFormats="0" applyAlignmentFormats="0" applyWidthHeightFormats="0">
  <queryTableRefresh nextId="27" unboundColumnsRight="2">
    <queryTableFields count="26">
      <queryTableField id="1" name="Customer ID" tableColumnId="1"/>
      <queryTableField id="2" name="Customer Name" tableColumnId="2"/>
      <queryTableField id="3" name="Order Priority" tableColumnId="3"/>
      <queryTableField id="4" name="Discount" tableColumnId="4"/>
      <queryTableField id="5" name="Unit Price" tableColumnId="5"/>
      <queryTableField id="6" name="Shipping Cost" tableColumnId="6"/>
      <queryTableField id="7" name="Ship Mode" tableColumnId="7"/>
      <queryTableField id="8" name="Customer Segment" tableColumnId="8"/>
      <queryTableField id="9" name="Product Category" tableColumnId="9"/>
      <queryTableField id="10" name="Product Sub-Category" tableColumnId="10"/>
      <queryTableField id="11" name="Product Container" tableColumnId="11"/>
      <queryTableField id="12" name="Product Name" tableColumnId="12"/>
      <queryTableField id="13" name="Product Base Margin" tableColumnId="13"/>
      <queryTableField id="14" name="Country" tableColumnId="14"/>
      <queryTableField id="15" name="Region" tableColumnId="15"/>
      <queryTableField id="16" name="State or Province" tableColumnId="16"/>
      <queryTableField id="17" name="City" tableColumnId="17"/>
      <queryTableField id="18" name="Postal Code" tableColumnId="18"/>
      <queryTableField id="19" name="Order Date" tableColumnId="19"/>
      <queryTableField id="20" name="Ship Date" tableColumnId="20"/>
      <queryTableField id="21" name="Profit" tableColumnId="21"/>
      <queryTableField id="22" name="Quantity ordered new" tableColumnId="22"/>
      <queryTableField id="23" name="Sales" tableColumnId="23"/>
      <queryTableField id="24" name="Order ID" tableColumnId="24"/>
      <queryTableField id="25" dataBound="0" tableColumnId="25"/>
      <queryTableField id="26" dataBound="0" tableColumnId="2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A51B9CD4-36F5-40D5-B5E9-2D992EBE81F3}" sourceName="Order Priority">
  <pivotTables>
    <pivotTable tabId="5" name="PivotTable3"/>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13" name="PivotTable2"/>
    <pivotTable tabId="14" name="PivotTable3"/>
  </pivotTables>
  <data>
    <tabular pivotCacheId="706254685">
      <items count="5">
        <i x="0" s="1"/>
        <i x="1" s="1"/>
        <i x="2" s="1"/>
        <i x="4"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63BBA439-2B1A-416E-8299-87D18E858BD8}" sourceName="Product Category">
  <pivotTables>
    <pivotTable tabId="5" name="PivotTable3"/>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13" name="PivotTable2"/>
    <pivotTable tabId="14" name="PivotTable3"/>
  </pivotTables>
  <data>
    <tabular pivotCacheId="706254685">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AF36C58F-3250-4873-A959-B38653DA24E5}" sourceName="Manager">
  <pivotTables>
    <pivotTable tabId="5" name="PivotTable3"/>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13" name="PivotTable2"/>
    <pivotTable tabId="14" name="PivotTable3"/>
  </pivotTables>
  <data>
    <tabular pivotCacheId="706254685">
      <items count="4">
        <i x="1" s="1"/>
        <i x="3" s="1"/>
        <i x="0" s="1"/>
        <i x="2"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2D2A262A-8A99-42B4-B1B9-12F56AC3B4B0}" sourceName="Months">
  <pivotTables>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5" name="PivotTable3"/>
    <pivotTable tabId="13" name="PivotTable2"/>
    <pivotTable tabId="14" name="PivotTable3"/>
  </pivotTables>
  <data>
    <tabular pivotCacheId="706254685">
      <items count="14">
        <i x="1" s="1"/>
        <i x="2" s="1"/>
        <i x="3" s="1"/>
        <i x="4" s="1"/>
        <i x="5" s="1"/>
        <i x="6" s="1"/>
        <i x="7" s="1" nd="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Priority" xr10:uid="{8EDDC0BA-A7F6-4BF9-90A8-A353988F0C1E}" cache="Slicer_Order_Priority" caption="Order Priority" showCaption="0" style="SlicerStyleDark3 2" rowHeight="241300"/>
  <slicer name="Product Category" xr10:uid="{ABDFE8F8-2E95-4FD7-AD91-C575535818DD}" cache="Slicer_Product_Category" caption="Product Category" showCaption="0" style="SlicerStyleDark3 2" rowHeight="241300"/>
  <slicer name="Manager" xr10:uid="{682201E9-4CD6-468A-AE64-0A2EA771EE3A}" cache="Slicer_Manager" caption="Manager" showCaption="0" style="SlicerStyleDark3 2" rowHeight="241300"/>
  <slicer name="Months" xr10:uid="{1022DDB6-AE5A-41A6-BE21-5A38CB455811}" cache="Slicer_Months" caption="Months" showCaption="0" style="SlicerStyleDark3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C7FA69-A72B-439B-9593-B001FB0F0E02}" name="cleaneddata" displayName="cleaneddata" ref="A1:Z1938" tableType="queryTable" totalsRowCount="1">
  <autoFilter ref="A1:Z1937" xr:uid="{355AB4EF-4CBC-4691-902E-AB3729B7B558}"/>
  <sortState xmlns:xlrd2="http://schemas.microsoft.com/office/spreadsheetml/2017/richdata2" ref="A2:Y1937">
    <sortCondition ref="S1:S1937"/>
  </sortState>
  <tableColumns count="26">
    <tableColumn id="1" xr3:uid="{C95CF5FB-9D18-499C-93BD-AEE7EC29E6DE}" uniqueName="1" name="Customer ID" queryTableFieldId="1"/>
    <tableColumn id="2" xr3:uid="{573712A5-F623-431A-99A1-9564F67A2A9D}" uniqueName="2" name="Customer Name" queryTableFieldId="2" dataDxfId="30" totalsRowDxfId="29"/>
    <tableColumn id="3" xr3:uid="{E3E774EF-BBAB-4151-83A2-5BD4BDE5CC5F}" uniqueName="3" name="Order Priority" queryTableFieldId="3" dataDxfId="28" totalsRowDxfId="27"/>
    <tableColumn id="4" xr3:uid="{116EF4F1-F2E2-4E82-80D5-FE4D8EC6F2A0}" uniqueName="4" name="Discount" queryTableFieldId="4"/>
    <tableColumn id="5" xr3:uid="{93E03CB8-97F6-4D3C-8F02-55ADBCF3E24A}" uniqueName="5" name="Unit Price" queryTableFieldId="5"/>
    <tableColumn id="6" xr3:uid="{16373271-B6F4-4050-AEE3-7225DB9BC146}" uniqueName="6" name="Shipping Cost" queryTableFieldId="6"/>
    <tableColumn id="7" xr3:uid="{2B2F0029-0B09-42CB-AA42-BFD0B6CB02D7}" uniqueName="7" name="Ship Mode" queryTableFieldId="7" dataDxfId="26" totalsRowDxfId="25"/>
    <tableColumn id="8" xr3:uid="{26FA8285-365F-44B2-8F5C-6BD258C744D2}" uniqueName="8" name="Customer Segment" queryTableFieldId="8" dataDxfId="24" totalsRowDxfId="23"/>
    <tableColumn id="9" xr3:uid="{8B00CD0F-9A39-4000-B32C-17376563198E}" uniqueName="9" name="Product Category" queryTableFieldId="9" dataDxfId="22" totalsRowDxfId="21"/>
    <tableColumn id="10" xr3:uid="{3C7AD764-6F9B-4323-A089-C140A8D7B956}" uniqueName="10" name="Product Sub-Category" totalsRowFunction="custom" queryTableFieldId="10" dataDxfId="20" totalsRowDxfId="19">
      <totalsRowFormula>COUNT(cleaneddata[Product Sub-Category])</totalsRowFormula>
    </tableColumn>
    <tableColumn id="11" xr3:uid="{33267A49-9005-4FC8-A044-C2FA4DBDF145}" uniqueName="11" name="Product Container" queryTableFieldId="11" dataDxfId="18" totalsRowDxfId="17"/>
    <tableColumn id="12" xr3:uid="{A8A22F57-AAF1-41F1-9780-361908FE6484}" uniqueName="12" name="Product Name" queryTableFieldId="12" dataDxfId="16" totalsRowDxfId="15"/>
    <tableColumn id="13" xr3:uid="{4B001B68-E3EA-4553-8BD3-D533EF9E3FC1}" uniqueName="13" name="Product Base Margin" queryTableFieldId="13"/>
    <tableColumn id="14" xr3:uid="{63529F8C-31C1-46A5-B709-F8DE5B3180A2}" uniqueName="14" name="Country" queryTableFieldId="14" dataDxfId="14" totalsRowDxfId="13"/>
    <tableColumn id="15" xr3:uid="{2D80F86B-5D24-4F33-9C5C-7A237C0B1369}" uniqueName="15" name="Region" queryTableFieldId="15" dataDxfId="12" totalsRowDxfId="11"/>
    <tableColumn id="16" xr3:uid="{759838C9-18AE-42C6-9B39-E00968AF460F}" uniqueName="16" name="State or Province" queryTableFieldId="16" dataDxfId="10" totalsRowDxfId="9"/>
    <tableColumn id="17" xr3:uid="{9AA371AA-ADEB-458A-BD07-AE756843B840}" uniqueName="17" name="City" queryTableFieldId="17" dataDxfId="8" totalsRowDxfId="7"/>
    <tableColumn id="18" xr3:uid="{4B8A5CA2-F1E6-4CBF-BB3D-C8FDF30A8EDD}" uniqueName="18" name="Postal Code" queryTableFieldId="18"/>
    <tableColumn id="19" xr3:uid="{6718322A-7143-43C8-99DB-7F689C351D41}" uniqueName="19" name="Order Date" queryTableFieldId="19" dataDxfId="6" totalsRowDxfId="5"/>
    <tableColumn id="20" xr3:uid="{651E2F5B-507B-4E4E-A4B4-2FC471025AC5}" uniqueName="20" name="Ship Date" queryTableFieldId="20" dataDxfId="4" totalsRowDxfId="3"/>
    <tableColumn id="21" xr3:uid="{4940735B-511A-4151-8FED-6742FC730BDA}" uniqueName="21" name="Profit" totalsRowFunction="custom" queryTableFieldId="21">
      <totalsRowFormula>SUM(cleaneddata[Profit])</totalsRowFormula>
    </tableColumn>
    <tableColumn id="22" xr3:uid="{CD6F96EE-C7F9-4E26-87D5-B5BE5892E9F0}" uniqueName="22" name="Quantity ordered new" queryTableFieldId="22"/>
    <tableColumn id="23" xr3:uid="{E0FFAF02-FA88-4829-87D0-ECA791C8CF51}" uniqueName="23" name="Sales" queryTableFieldId="23"/>
    <tableColumn id="24" xr3:uid="{2A65B960-F858-4365-99DF-A96C5ADE340F}" uniqueName="24" name="Order ID" queryTableFieldId="24"/>
    <tableColumn id="25" xr3:uid="{9EBF567C-272E-4A2F-9620-1EBDBC540D20}" uniqueName="25" name="Total" queryTableFieldId="25" dataDxfId="2" totalsRowDxfId="1">
      <calculatedColumnFormula>cleaneddata[[#This Row],[Unit Price]]-cleaneddata[[#This Row],[Discount]]</calculatedColumnFormula>
    </tableColumn>
    <tableColumn id="26" xr3:uid="{EAAD3F2A-6701-4B29-B9A6-FE3EFD5FB278}" uniqueName="26" name="Manager" queryTableFieldId="26" dataDxfId="0">
      <calculatedColumnFormula>_xlfn.IFS(cleaneddata[[#This Row],[Region]]="Central","Chris",cleaneddata[[#This Row],[Region]]="East","Erin",cleaneddata[[#This Row],[Region]]="South","Sam",cleaneddata[[#This Row],[Region]]="West","William")</calculatedColumnFormula>
    </tableColumn>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5.bin"/><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C54DD-CD60-4B2A-808E-63167C334BB2}">
  <dimension ref="A1"/>
  <sheetViews>
    <sheetView showGridLines="0" showRowColHeaders="0" zoomScale="88" zoomScaleNormal="88" workbookViewId="0">
      <selection activeCell="S3" sqref="S3"/>
    </sheetView>
  </sheetViews>
  <sheetFormatPr defaultRowHeight="15" x14ac:dyDescent="0.25"/>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70062-771B-40D0-813F-AFE03E061F01}">
  <dimension ref="A3:B8"/>
  <sheetViews>
    <sheetView showGridLines="0" showRowColHeaders="0" zoomScaleNormal="100" workbookViewId="0">
      <selection activeCell="B3" sqref="B3"/>
    </sheetView>
  </sheetViews>
  <sheetFormatPr defaultRowHeight="15" x14ac:dyDescent="0.25"/>
  <cols>
    <col min="1" max="1" width="14.140625" bestFit="1" customWidth="1"/>
    <col min="2" max="2" width="20.140625" bestFit="1" customWidth="1"/>
  </cols>
  <sheetData>
    <row r="3" spans="1:2" x14ac:dyDescent="0.25">
      <c r="A3" s="2" t="s">
        <v>3087</v>
      </c>
      <c r="B3" t="s">
        <v>3015</v>
      </c>
    </row>
    <row r="4" spans="1:2" x14ac:dyDescent="0.25">
      <c r="A4" s="3" t="s">
        <v>41</v>
      </c>
      <c r="B4">
        <v>408</v>
      </c>
    </row>
    <row r="5" spans="1:2" x14ac:dyDescent="0.25">
      <c r="A5" s="3" t="s">
        <v>96</v>
      </c>
      <c r="B5">
        <v>675</v>
      </c>
    </row>
    <row r="6" spans="1:2" x14ac:dyDescent="0.25">
      <c r="A6" s="3" t="s">
        <v>73</v>
      </c>
      <c r="B6">
        <v>468</v>
      </c>
    </row>
    <row r="7" spans="1:2" x14ac:dyDescent="0.25">
      <c r="A7" s="3" t="s">
        <v>29</v>
      </c>
      <c r="B7">
        <v>385</v>
      </c>
    </row>
    <row r="8" spans="1:2" x14ac:dyDescent="0.25">
      <c r="A8" s="3" t="s">
        <v>3014</v>
      </c>
      <c r="B8">
        <v>1936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C2236-6811-4D77-8868-320BA2B8B8B4}">
  <dimension ref="A3:B10"/>
  <sheetViews>
    <sheetView showGridLines="0" showRowColHeaders="0" workbookViewId="0"/>
  </sheetViews>
  <sheetFormatPr defaultRowHeight="15" x14ac:dyDescent="0.25"/>
  <cols>
    <col min="1" max="1" width="11.28515625" bestFit="1" customWidth="1"/>
    <col min="2" max="2" width="12.5703125" bestFit="1" customWidth="1"/>
  </cols>
  <sheetData>
    <row r="3" spans="1:2" x14ac:dyDescent="0.25">
      <c r="A3" s="2" t="s">
        <v>3082</v>
      </c>
      <c r="B3" s="6" t="s">
        <v>3075</v>
      </c>
    </row>
    <row r="4" spans="1:2" x14ac:dyDescent="0.25">
      <c r="A4" s="3" t="s">
        <v>3095</v>
      </c>
      <c r="B4" s="7">
        <v>-657.53850031999627</v>
      </c>
    </row>
    <row r="5" spans="1:2" x14ac:dyDescent="0.25">
      <c r="A5" s="3" t="s">
        <v>3016</v>
      </c>
      <c r="B5" s="7">
        <v>36266.168780320018</v>
      </c>
    </row>
    <row r="6" spans="1:2" x14ac:dyDescent="0.25">
      <c r="A6" s="3" t="s">
        <v>3043</v>
      </c>
      <c r="B6" s="7">
        <v>1881.830586749998</v>
      </c>
    </row>
    <row r="7" spans="1:2" x14ac:dyDescent="0.25">
      <c r="A7" s="3" t="s">
        <v>3096</v>
      </c>
      <c r="B7" s="7">
        <v>50182.103101999965</v>
      </c>
    </row>
    <row r="8" spans="1:2" x14ac:dyDescent="0.25">
      <c r="A8" s="3" t="s">
        <v>3097</v>
      </c>
      <c r="B8" s="7">
        <v>61026.94915840005</v>
      </c>
    </row>
    <row r="9" spans="1:2" x14ac:dyDescent="0.25">
      <c r="A9" s="3" t="s">
        <v>3098</v>
      </c>
      <c r="B9" s="7">
        <v>66323.886609999987</v>
      </c>
    </row>
    <row r="10" spans="1:2" x14ac:dyDescent="0.25">
      <c r="A10" s="3" t="s">
        <v>3014</v>
      </c>
      <c r="B10">
        <v>215023.39973715</v>
      </c>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26C5C-6899-46F3-A21A-1F389B4DA528}">
  <dimension ref="A2:D183"/>
  <sheetViews>
    <sheetView showGridLines="0" showRowColHeaders="0" workbookViewId="0"/>
  </sheetViews>
  <sheetFormatPr defaultRowHeight="15" x14ac:dyDescent="0.25"/>
  <cols>
    <col min="1" max="1" width="11.28515625" bestFit="1" customWidth="1"/>
    <col min="2" max="2" width="12.7109375" bestFit="1" customWidth="1"/>
    <col min="4" max="4" width="15.42578125" customWidth="1"/>
  </cols>
  <sheetData>
    <row r="2" spans="1:4" ht="15.75" thickBot="1" x14ac:dyDescent="0.3"/>
    <row r="3" spans="1:4" x14ac:dyDescent="0.25">
      <c r="A3" s="2" t="s">
        <v>3088</v>
      </c>
      <c r="B3" t="s">
        <v>3076</v>
      </c>
      <c r="C3" s="9" t="s">
        <v>3082</v>
      </c>
      <c r="D3" s="9" t="s">
        <v>3083</v>
      </c>
    </row>
    <row r="4" spans="1:4" x14ac:dyDescent="0.25">
      <c r="A4" s="4" t="s">
        <v>3099</v>
      </c>
      <c r="B4" s="7">
        <v>8666.18</v>
      </c>
      <c r="C4" t="str">
        <f>TEXT(DATE(2019,D4,1),"mmmm")</f>
        <v>January</v>
      </c>
      <c r="D4">
        <f>MONTH(A4)</f>
        <v>1</v>
      </c>
    </row>
    <row r="5" spans="1:4" x14ac:dyDescent="0.25">
      <c r="A5" s="4" t="s">
        <v>3100</v>
      </c>
      <c r="B5" s="7">
        <v>24319.920000000002</v>
      </c>
      <c r="C5" t="str">
        <f t="shared" ref="C5:C68" si="0">TEXT(DATE(2019,D5,1),"mmmm")</f>
        <v>January</v>
      </c>
      <c r="D5">
        <f t="shared" ref="D5:D68" si="1">MONTH(A5)</f>
        <v>1</v>
      </c>
    </row>
    <row r="6" spans="1:4" x14ac:dyDescent="0.25">
      <c r="A6" s="4" t="s">
        <v>3101</v>
      </c>
      <c r="B6" s="7">
        <v>10134.420000000002</v>
      </c>
      <c r="C6" t="str">
        <f t="shared" si="0"/>
        <v>January</v>
      </c>
      <c r="D6">
        <f t="shared" si="1"/>
        <v>1</v>
      </c>
    </row>
    <row r="7" spans="1:4" x14ac:dyDescent="0.25">
      <c r="A7" s="4" t="s">
        <v>3102</v>
      </c>
      <c r="B7" s="7">
        <v>5470.58</v>
      </c>
      <c r="C7" t="str">
        <f t="shared" si="0"/>
        <v>January</v>
      </c>
      <c r="D7">
        <f t="shared" si="1"/>
        <v>1</v>
      </c>
    </row>
    <row r="8" spans="1:4" x14ac:dyDescent="0.25">
      <c r="A8" s="4" t="s">
        <v>3103</v>
      </c>
      <c r="B8" s="7">
        <v>20160.509999999998</v>
      </c>
      <c r="C8" t="str">
        <f t="shared" si="0"/>
        <v>January</v>
      </c>
      <c r="D8">
        <f t="shared" si="1"/>
        <v>1</v>
      </c>
    </row>
    <row r="9" spans="1:4" x14ac:dyDescent="0.25">
      <c r="A9" s="4" t="s">
        <v>3104</v>
      </c>
      <c r="B9" s="7">
        <v>11123.41</v>
      </c>
      <c r="C9" t="str">
        <f t="shared" si="0"/>
        <v>January</v>
      </c>
      <c r="D9">
        <f t="shared" si="1"/>
        <v>1</v>
      </c>
    </row>
    <row r="10" spans="1:4" x14ac:dyDescent="0.25">
      <c r="A10" s="4" t="s">
        <v>3105</v>
      </c>
      <c r="B10" s="7">
        <v>16551.82</v>
      </c>
      <c r="C10" t="str">
        <f t="shared" si="0"/>
        <v>January</v>
      </c>
      <c r="D10">
        <f t="shared" si="1"/>
        <v>1</v>
      </c>
    </row>
    <row r="11" spans="1:4" x14ac:dyDescent="0.25">
      <c r="A11" s="4" t="s">
        <v>3106</v>
      </c>
      <c r="B11" s="7">
        <v>5388.8399999999992</v>
      </c>
      <c r="C11" t="str">
        <f t="shared" si="0"/>
        <v>January</v>
      </c>
      <c r="D11">
        <f t="shared" si="1"/>
        <v>1</v>
      </c>
    </row>
    <row r="12" spans="1:4" x14ac:dyDescent="0.25">
      <c r="A12" s="4" t="s">
        <v>3107</v>
      </c>
      <c r="B12" s="7">
        <v>13926.830000000002</v>
      </c>
      <c r="C12" t="str">
        <f t="shared" si="0"/>
        <v>January</v>
      </c>
      <c r="D12">
        <f t="shared" si="1"/>
        <v>1</v>
      </c>
    </row>
    <row r="13" spans="1:4" x14ac:dyDescent="0.25">
      <c r="A13" s="4" t="s">
        <v>3108</v>
      </c>
      <c r="B13" s="7">
        <v>11520.37</v>
      </c>
      <c r="C13" t="str">
        <f t="shared" si="0"/>
        <v>January</v>
      </c>
      <c r="D13">
        <f t="shared" si="1"/>
        <v>1</v>
      </c>
    </row>
    <row r="14" spans="1:4" x14ac:dyDescent="0.25">
      <c r="A14" s="4" t="s">
        <v>3109</v>
      </c>
      <c r="B14" s="7">
        <v>3355.1199999999994</v>
      </c>
      <c r="C14" t="str">
        <f t="shared" si="0"/>
        <v>January</v>
      </c>
      <c r="D14">
        <f t="shared" si="1"/>
        <v>1</v>
      </c>
    </row>
    <row r="15" spans="1:4" x14ac:dyDescent="0.25">
      <c r="A15" s="4" t="s">
        <v>3110</v>
      </c>
      <c r="B15" s="7">
        <v>14882.67</v>
      </c>
      <c r="C15" t="str">
        <f t="shared" si="0"/>
        <v>January</v>
      </c>
      <c r="D15">
        <f t="shared" si="1"/>
        <v>1</v>
      </c>
    </row>
    <row r="16" spans="1:4" x14ac:dyDescent="0.25">
      <c r="A16" s="4" t="s">
        <v>3111</v>
      </c>
      <c r="B16" s="7">
        <v>1772.04</v>
      </c>
      <c r="C16" t="str">
        <f t="shared" si="0"/>
        <v>January</v>
      </c>
      <c r="D16">
        <f t="shared" si="1"/>
        <v>1</v>
      </c>
    </row>
    <row r="17" spans="1:4" x14ac:dyDescent="0.25">
      <c r="A17" s="4" t="s">
        <v>3112</v>
      </c>
      <c r="B17" s="7">
        <v>5200.1900000000005</v>
      </c>
      <c r="C17" t="str">
        <f t="shared" si="0"/>
        <v>January</v>
      </c>
      <c r="D17">
        <f t="shared" si="1"/>
        <v>1</v>
      </c>
    </row>
    <row r="18" spans="1:4" x14ac:dyDescent="0.25">
      <c r="A18" s="4" t="s">
        <v>3113</v>
      </c>
      <c r="B18" s="7">
        <v>4829.95</v>
      </c>
      <c r="C18" t="str">
        <f t="shared" si="0"/>
        <v>January</v>
      </c>
      <c r="D18">
        <f t="shared" si="1"/>
        <v>1</v>
      </c>
    </row>
    <row r="19" spans="1:4" x14ac:dyDescent="0.25">
      <c r="A19" s="4" t="s">
        <v>3114</v>
      </c>
      <c r="B19" s="7">
        <v>3964.13</v>
      </c>
      <c r="C19" t="str">
        <f t="shared" si="0"/>
        <v>January</v>
      </c>
      <c r="D19">
        <f t="shared" si="1"/>
        <v>1</v>
      </c>
    </row>
    <row r="20" spans="1:4" x14ac:dyDescent="0.25">
      <c r="A20" s="4" t="s">
        <v>3115</v>
      </c>
      <c r="B20" s="7">
        <v>6667.6900000000005</v>
      </c>
      <c r="C20" t="str">
        <f t="shared" si="0"/>
        <v>January</v>
      </c>
      <c r="D20">
        <f t="shared" si="1"/>
        <v>1</v>
      </c>
    </row>
    <row r="21" spans="1:4" x14ac:dyDescent="0.25">
      <c r="A21" s="4" t="s">
        <v>3116</v>
      </c>
      <c r="B21" s="7">
        <v>2987.38</v>
      </c>
      <c r="C21" t="str">
        <f t="shared" si="0"/>
        <v>January</v>
      </c>
      <c r="D21">
        <f t="shared" si="1"/>
        <v>1</v>
      </c>
    </row>
    <row r="22" spans="1:4" x14ac:dyDescent="0.25">
      <c r="A22" s="4" t="s">
        <v>3117</v>
      </c>
      <c r="B22" s="7">
        <v>1652.89</v>
      </c>
      <c r="C22" t="str">
        <f t="shared" si="0"/>
        <v>January</v>
      </c>
      <c r="D22">
        <f t="shared" si="1"/>
        <v>1</v>
      </c>
    </row>
    <row r="23" spans="1:4" x14ac:dyDescent="0.25">
      <c r="A23" s="4" t="s">
        <v>3118</v>
      </c>
      <c r="B23" s="7">
        <v>6109.01</v>
      </c>
      <c r="C23" t="str">
        <f t="shared" si="0"/>
        <v>January</v>
      </c>
      <c r="D23">
        <f t="shared" si="1"/>
        <v>1</v>
      </c>
    </row>
    <row r="24" spans="1:4" x14ac:dyDescent="0.25">
      <c r="A24" s="4" t="s">
        <v>3119</v>
      </c>
      <c r="B24" s="7">
        <v>12281.51</v>
      </c>
      <c r="C24" t="str">
        <f t="shared" si="0"/>
        <v>January</v>
      </c>
      <c r="D24">
        <f t="shared" si="1"/>
        <v>1</v>
      </c>
    </row>
    <row r="25" spans="1:4" x14ac:dyDescent="0.25">
      <c r="A25" s="4" t="s">
        <v>3120</v>
      </c>
      <c r="B25" s="7">
        <v>13513.64</v>
      </c>
      <c r="C25" t="str">
        <f t="shared" si="0"/>
        <v>January</v>
      </c>
      <c r="D25">
        <f t="shared" si="1"/>
        <v>1</v>
      </c>
    </row>
    <row r="26" spans="1:4" x14ac:dyDescent="0.25">
      <c r="A26" s="4" t="s">
        <v>3121</v>
      </c>
      <c r="B26" s="7">
        <v>765.90000000000009</v>
      </c>
      <c r="C26" t="str">
        <f t="shared" si="0"/>
        <v>January</v>
      </c>
      <c r="D26">
        <f t="shared" si="1"/>
        <v>1</v>
      </c>
    </row>
    <row r="27" spans="1:4" x14ac:dyDescent="0.25">
      <c r="A27" s="4" t="s">
        <v>3122</v>
      </c>
      <c r="B27" s="7">
        <v>8376.5799999999981</v>
      </c>
      <c r="C27" t="str">
        <f t="shared" si="0"/>
        <v>January</v>
      </c>
      <c r="D27">
        <f t="shared" si="1"/>
        <v>1</v>
      </c>
    </row>
    <row r="28" spans="1:4" x14ac:dyDescent="0.25">
      <c r="A28" s="4" t="s">
        <v>3123</v>
      </c>
      <c r="B28" s="7">
        <v>445.25</v>
      </c>
      <c r="C28" t="str">
        <f t="shared" si="0"/>
        <v>January</v>
      </c>
      <c r="D28">
        <f t="shared" si="1"/>
        <v>1</v>
      </c>
    </row>
    <row r="29" spans="1:4" x14ac:dyDescent="0.25">
      <c r="A29" s="4" t="s">
        <v>3124</v>
      </c>
      <c r="B29" s="7">
        <v>7035.7300000000005</v>
      </c>
      <c r="C29" t="str">
        <f t="shared" si="0"/>
        <v>January</v>
      </c>
      <c r="D29">
        <f t="shared" si="1"/>
        <v>1</v>
      </c>
    </row>
    <row r="30" spans="1:4" x14ac:dyDescent="0.25">
      <c r="A30" s="4" t="s">
        <v>3125</v>
      </c>
      <c r="B30" s="7">
        <v>4036.3900000000003</v>
      </c>
      <c r="C30" t="str">
        <f t="shared" si="0"/>
        <v>January</v>
      </c>
      <c r="D30">
        <f t="shared" si="1"/>
        <v>1</v>
      </c>
    </row>
    <row r="31" spans="1:4" x14ac:dyDescent="0.25">
      <c r="A31" s="4" t="s">
        <v>3126</v>
      </c>
      <c r="B31" s="7">
        <v>6617.65</v>
      </c>
      <c r="C31" t="str">
        <f t="shared" si="0"/>
        <v>January</v>
      </c>
      <c r="D31">
        <f t="shared" si="1"/>
        <v>1</v>
      </c>
    </row>
    <row r="32" spans="1:4" x14ac:dyDescent="0.25">
      <c r="A32" s="4" t="s">
        <v>3127</v>
      </c>
      <c r="B32" s="7">
        <v>11666.61</v>
      </c>
      <c r="C32" t="str">
        <f t="shared" si="0"/>
        <v>January</v>
      </c>
      <c r="D32">
        <f t="shared" si="1"/>
        <v>1</v>
      </c>
    </row>
    <row r="33" spans="1:4" x14ac:dyDescent="0.25">
      <c r="A33" s="4" t="s">
        <v>3128</v>
      </c>
      <c r="B33" s="7">
        <v>5276.23</v>
      </c>
      <c r="C33" t="str">
        <f t="shared" si="0"/>
        <v>January</v>
      </c>
      <c r="D33">
        <f t="shared" si="1"/>
        <v>1</v>
      </c>
    </row>
    <row r="34" spans="1:4" x14ac:dyDescent="0.25">
      <c r="A34" s="4" t="s">
        <v>3129</v>
      </c>
      <c r="B34" s="7">
        <v>16299.11</v>
      </c>
      <c r="C34" t="str">
        <f t="shared" si="0"/>
        <v>January</v>
      </c>
      <c r="D34">
        <f t="shared" si="1"/>
        <v>1</v>
      </c>
    </row>
    <row r="35" spans="1:4" x14ac:dyDescent="0.25">
      <c r="A35" s="4" t="s">
        <v>3017</v>
      </c>
      <c r="B35" s="7">
        <v>7529.03</v>
      </c>
      <c r="C35" t="str">
        <f t="shared" si="0"/>
        <v>February</v>
      </c>
      <c r="D35">
        <f t="shared" si="1"/>
        <v>2</v>
      </c>
    </row>
    <row r="36" spans="1:4" x14ac:dyDescent="0.25">
      <c r="A36" s="4" t="s">
        <v>3018</v>
      </c>
      <c r="B36" s="7">
        <v>20691.02</v>
      </c>
      <c r="C36" t="str">
        <f t="shared" si="0"/>
        <v>February</v>
      </c>
      <c r="D36">
        <f t="shared" si="1"/>
        <v>2</v>
      </c>
    </row>
    <row r="37" spans="1:4" x14ac:dyDescent="0.25">
      <c r="A37" s="4" t="s">
        <v>3093</v>
      </c>
      <c r="B37" s="7">
        <v>3485.71</v>
      </c>
      <c r="C37" t="str">
        <f t="shared" si="0"/>
        <v>February</v>
      </c>
      <c r="D37">
        <f t="shared" si="1"/>
        <v>2</v>
      </c>
    </row>
    <row r="38" spans="1:4" x14ac:dyDescent="0.25">
      <c r="A38" s="4" t="s">
        <v>3019</v>
      </c>
      <c r="B38" s="7">
        <v>8893.91</v>
      </c>
      <c r="C38" t="str">
        <f t="shared" si="0"/>
        <v>February</v>
      </c>
      <c r="D38">
        <f t="shared" si="1"/>
        <v>2</v>
      </c>
    </row>
    <row r="39" spans="1:4" x14ac:dyDescent="0.25">
      <c r="A39" s="4" t="s">
        <v>3020</v>
      </c>
      <c r="B39" s="7">
        <v>17906.149999999998</v>
      </c>
      <c r="C39" t="str">
        <f t="shared" si="0"/>
        <v>February</v>
      </c>
      <c r="D39">
        <f t="shared" si="1"/>
        <v>2</v>
      </c>
    </row>
    <row r="40" spans="1:4" x14ac:dyDescent="0.25">
      <c r="A40" s="4" t="s">
        <v>3021</v>
      </c>
      <c r="B40" s="7">
        <v>9149.27</v>
      </c>
      <c r="C40" t="str">
        <f t="shared" si="0"/>
        <v>February</v>
      </c>
      <c r="D40">
        <f t="shared" si="1"/>
        <v>2</v>
      </c>
    </row>
    <row r="41" spans="1:4" x14ac:dyDescent="0.25">
      <c r="A41" s="4" t="s">
        <v>3022</v>
      </c>
      <c r="B41" s="7">
        <v>4720.2899999999991</v>
      </c>
      <c r="C41" t="str">
        <f t="shared" si="0"/>
        <v>February</v>
      </c>
      <c r="D41">
        <f t="shared" si="1"/>
        <v>2</v>
      </c>
    </row>
    <row r="42" spans="1:4" x14ac:dyDescent="0.25">
      <c r="A42" s="4" t="s">
        <v>3094</v>
      </c>
      <c r="B42" s="7">
        <v>1404.04</v>
      </c>
      <c r="C42" t="str">
        <f t="shared" si="0"/>
        <v>February</v>
      </c>
      <c r="D42">
        <f t="shared" si="1"/>
        <v>2</v>
      </c>
    </row>
    <row r="43" spans="1:4" x14ac:dyDescent="0.25">
      <c r="A43" s="4" t="s">
        <v>3023</v>
      </c>
      <c r="B43" s="7">
        <v>570.14</v>
      </c>
      <c r="C43" t="str">
        <f t="shared" si="0"/>
        <v>February</v>
      </c>
      <c r="D43">
        <f t="shared" si="1"/>
        <v>2</v>
      </c>
    </row>
    <row r="44" spans="1:4" x14ac:dyDescent="0.25">
      <c r="A44" s="4" t="s">
        <v>3024</v>
      </c>
      <c r="B44" s="7">
        <v>13160.580000000004</v>
      </c>
      <c r="C44" t="str">
        <f t="shared" si="0"/>
        <v>February</v>
      </c>
      <c r="D44">
        <f t="shared" si="1"/>
        <v>2</v>
      </c>
    </row>
    <row r="45" spans="1:4" x14ac:dyDescent="0.25">
      <c r="A45" s="4" t="s">
        <v>3025</v>
      </c>
      <c r="B45" s="7">
        <v>23856.929999999993</v>
      </c>
      <c r="C45" t="str">
        <f t="shared" si="0"/>
        <v>February</v>
      </c>
      <c r="D45">
        <f t="shared" si="1"/>
        <v>2</v>
      </c>
    </row>
    <row r="46" spans="1:4" x14ac:dyDescent="0.25">
      <c r="A46" s="4" t="s">
        <v>3026</v>
      </c>
      <c r="B46" s="7">
        <v>3233.9</v>
      </c>
      <c r="C46" t="str">
        <f t="shared" si="0"/>
        <v>February</v>
      </c>
      <c r="D46">
        <f t="shared" si="1"/>
        <v>2</v>
      </c>
    </row>
    <row r="47" spans="1:4" x14ac:dyDescent="0.25">
      <c r="A47" s="4" t="s">
        <v>3027</v>
      </c>
      <c r="B47" s="7">
        <v>14090.4</v>
      </c>
      <c r="C47" t="str">
        <f t="shared" si="0"/>
        <v>February</v>
      </c>
      <c r="D47">
        <f t="shared" si="1"/>
        <v>2</v>
      </c>
    </row>
    <row r="48" spans="1:4" x14ac:dyDescent="0.25">
      <c r="A48" s="4" t="s">
        <v>3028</v>
      </c>
      <c r="B48" s="7">
        <v>22401.480000000003</v>
      </c>
      <c r="C48" t="str">
        <f t="shared" si="0"/>
        <v>February</v>
      </c>
      <c r="D48">
        <f t="shared" si="1"/>
        <v>2</v>
      </c>
    </row>
    <row r="49" spans="1:4" x14ac:dyDescent="0.25">
      <c r="A49" s="4" t="s">
        <v>3029</v>
      </c>
      <c r="B49" s="7">
        <v>16533.18</v>
      </c>
      <c r="C49" t="str">
        <f t="shared" si="0"/>
        <v>February</v>
      </c>
      <c r="D49">
        <f t="shared" si="1"/>
        <v>2</v>
      </c>
    </row>
    <row r="50" spans="1:4" x14ac:dyDescent="0.25">
      <c r="A50" s="4" t="s">
        <v>3030</v>
      </c>
      <c r="B50" s="7">
        <v>16120.570000000002</v>
      </c>
      <c r="C50" t="str">
        <f t="shared" si="0"/>
        <v>February</v>
      </c>
      <c r="D50">
        <f t="shared" si="1"/>
        <v>2</v>
      </c>
    </row>
    <row r="51" spans="1:4" x14ac:dyDescent="0.25">
      <c r="A51" s="4" t="s">
        <v>3031</v>
      </c>
      <c r="B51" s="7">
        <v>1076.3899999999999</v>
      </c>
      <c r="C51" t="str">
        <f t="shared" si="0"/>
        <v>February</v>
      </c>
      <c r="D51">
        <f t="shared" si="1"/>
        <v>2</v>
      </c>
    </row>
    <row r="52" spans="1:4" x14ac:dyDescent="0.25">
      <c r="A52" s="4" t="s">
        <v>3032</v>
      </c>
      <c r="B52" s="7">
        <v>28264.33</v>
      </c>
      <c r="C52" t="str">
        <f t="shared" si="0"/>
        <v>February</v>
      </c>
      <c r="D52">
        <f t="shared" si="1"/>
        <v>2</v>
      </c>
    </row>
    <row r="53" spans="1:4" x14ac:dyDescent="0.25">
      <c r="A53" s="4" t="s">
        <v>3033</v>
      </c>
      <c r="B53" s="7">
        <v>2676.23</v>
      </c>
      <c r="C53" t="str">
        <f t="shared" si="0"/>
        <v>February</v>
      </c>
      <c r="D53">
        <f t="shared" si="1"/>
        <v>2</v>
      </c>
    </row>
    <row r="54" spans="1:4" x14ac:dyDescent="0.25">
      <c r="A54" s="4" t="s">
        <v>3034</v>
      </c>
      <c r="B54" s="7">
        <v>5978.24</v>
      </c>
      <c r="C54" t="str">
        <f t="shared" si="0"/>
        <v>February</v>
      </c>
      <c r="D54">
        <f t="shared" si="1"/>
        <v>2</v>
      </c>
    </row>
    <row r="55" spans="1:4" x14ac:dyDescent="0.25">
      <c r="A55" s="4" t="s">
        <v>3035</v>
      </c>
      <c r="B55" s="7">
        <v>56764.539999999994</v>
      </c>
      <c r="C55" t="str">
        <f t="shared" si="0"/>
        <v>February</v>
      </c>
      <c r="D55">
        <f t="shared" si="1"/>
        <v>2</v>
      </c>
    </row>
    <row r="56" spans="1:4" x14ac:dyDescent="0.25">
      <c r="A56" s="4" t="s">
        <v>3036</v>
      </c>
      <c r="B56" s="7">
        <v>11464.77</v>
      </c>
      <c r="C56" t="str">
        <f t="shared" si="0"/>
        <v>February</v>
      </c>
      <c r="D56">
        <f t="shared" si="1"/>
        <v>2</v>
      </c>
    </row>
    <row r="57" spans="1:4" x14ac:dyDescent="0.25">
      <c r="A57" s="4" t="s">
        <v>3037</v>
      </c>
      <c r="B57" s="7">
        <v>6812.64</v>
      </c>
      <c r="C57" t="str">
        <f t="shared" si="0"/>
        <v>February</v>
      </c>
      <c r="D57">
        <f t="shared" si="1"/>
        <v>2</v>
      </c>
    </row>
    <row r="58" spans="1:4" x14ac:dyDescent="0.25">
      <c r="A58" s="4" t="s">
        <v>3038</v>
      </c>
      <c r="B58" s="7">
        <v>5160.96</v>
      </c>
      <c r="C58" t="str">
        <f t="shared" si="0"/>
        <v>February</v>
      </c>
      <c r="D58">
        <f t="shared" si="1"/>
        <v>2</v>
      </c>
    </row>
    <row r="59" spans="1:4" x14ac:dyDescent="0.25">
      <c r="A59" s="4" t="s">
        <v>3039</v>
      </c>
      <c r="B59" s="7">
        <v>10752.130000000001</v>
      </c>
      <c r="C59" t="str">
        <f t="shared" si="0"/>
        <v>February</v>
      </c>
      <c r="D59">
        <f t="shared" si="1"/>
        <v>2</v>
      </c>
    </row>
    <row r="60" spans="1:4" x14ac:dyDescent="0.25">
      <c r="A60" s="4" t="s">
        <v>3040</v>
      </c>
      <c r="B60" s="7">
        <v>5425.5</v>
      </c>
      <c r="C60" t="str">
        <f t="shared" si="0"/>
        <v>February</v>
      </c>
      <c r="D60">
        <f t="shared" si="1"/>
        <v>2</v>
      </c>
    </row>
    <row r="61" spans="1:4" x14ac:dyDescent="0.25">
      <c r="A61" s="4" t="s">
        <v>3041</v>
      </c>
      <c r="B61" s="7">
        <v>3537.5</v>
      </c>
      <c r="C61" t="str">
        <f t="shared" si="0"/>
        <v>February</v>
      </c>
      <c r="D61">
        <f t="shared" si="1"/>
        <v>2</v>
      </c>
    </row>
    <row r="62" spans="1:4" x14ac:dyDescent="0.25">
      <c r="A62" s="4" t="s">
        <v>3042</v>
      </c>
      <c r="B62" s="7">
        <v>3842.61</v>
      </c>
      <c r="C62" t="str">
        <f t="shared" si="0"/>
        <v>February</v>
      </c>
      <c r="D62">
        <f t="shared" si="1"/>
        <v>2</v>
      </c>
    </row>
    <row r="63" spans="1:4" x14ac:dyDescent="0.25">
      <c r="A63" s="4" t="s">
        <v>3044</v>
      </c>
      <c r="B63" s="7">
        <v>14138.970000000001</v>
      </c>
      <c r="C63" t="str">
        <f t="shared" si="0"/>
        <v>March</v>
      </c>
      <c r="D63">
        <f t="shared" si="1"/>
        <v>3</v>
      </c>
    </row>
    <row r="64" spans="1:4" x14ac:dyDescent="0.25">
      <c r="A64" s="4" t="s">
        <v>3045</v>
      </c>
      <c r="B64" s="7">
        <v>6407.95</v>
      </c>
      <c r="C64" t="str">
        <f t="shared" si="0"/>
        <v>March</v>
      </c>
      <c r="D64">
        <f t="shared" si="1"/>
        <v>3</v>
      </c>
    </row>
    <row r="65" spans="1:4" x14ac:dyDescent="0.25">
      <c r="A65" s="4" t="s">
        <v>3046</v>
      </c>
      <c r="B65" s="7">
        <v>262.78000000000003</v>
      </c>
      <c r="C65" t="str">
        <f t="shared" si="0"/>
        <v>March</v>
      </c>
      <c r="D65">
        <f t="shared" si="1"/>
        <v>3</v>
      </c>
    </row>
    <row r="66" spans="1:4" x14ac:dyDescent="0.25">
      <c r="A66" s="4" t="s">
        <v>3047</v>
      </c>
      <c r="B66" s="7">
        <v>14738.710000000001</v>
      </c>
      <c r="C66" t="str">
        <f t="shared" si="0"/>
        <v>March</v>
      </c>
      <c r="D66">
        <f t="shared" si="1"/>
        <v>3</v>
      </c>
    </row>
    <row r="67" spans="1:4" x14ac:dyDescent="0.25">
      <c r="A67" s="4" t="s">
        <v>3048</v>
      </c>
      <c r="B67" s="7">
        <v>6541.1299999999992</v>
      </c>
      <c r="C67" t="str">
        <f t="shared" si="0"/>
        <v>March</v>
      </c>
      <c r="D67">
        <f t="shared" si="1"/>
        <v>3</v>
      </c>
    </row>
    <row r="68" spans="1:4" x14ac:dyDescent="0.25">
      <c r="A68" s="4" t="s">
        <v>3049</v>
      </c>
      <c r="B68" s="7">
        <v>2218.25</v>
      </c>
      <c r="C68" t="str">
        <f t="shared" si="0"/>
        <v>March</v>
      </c>
      <c r="D68">
        <f t="shared" si="1"/>
        <v>3</v>
      </c>
    </row>
    <row r="69" spans="1:4" x14ac:dyDescent="0.25">
      <c r="A69" s="4" t="s">
        <v>3050</v>
      </c>
      <c r="B69" s="7">
        <v>2711.04</v>
      </c>
      <c r="C69" t="str">
        <f t="shared" ref="C69:C132" si="2">TEXT(DATE(2019,D69,1),"mmmm")</f>
        <v>March</v>
      </c>
      <c r="D69">
        <f t="shared" ref="D69:D132" si="3">MONTH(A69)</f>
        <v>3</v>
      </c>
    </row>
    <row r="70" spans="1:4" x14ac:dyDescent="0.25">
      <c r="A70" s="4" t="s">
        <v>3051</v>
      </c>
      <c r="B70" s="7">
        <v>5373.52</v>
      </c>
      <c r="C70" t="str">
        <f t="shared" si="2"/>
        <v>March</v>
      </c>
      <c r="D70">
        <f t="shared" si="3"/>
        <v>3</v>
      </c>
    </row>
    <row r="71" spans="1:4" x14ac:dyDescent="0.25">
      <c r="A71" s="4" t="s">
        <v>3052</v>
      </c>
      <c r="B71" s="7">
        <v>3255.53</v>
      </c>
      <c r="C71" t="str">
        <f t="shared" si="2"/>
        <v>March</v>
      </c>
      <c r="D71">
        <f t="shared" si="3"/>
        <v>3</v>
      </c>
    </row>
    <row r="72" spans="1:4" x14ac:dyDescent="0.25">
      <c r="A72" s="4" t="s">
        <v>3053</v>
      </c>
      <c r="B72" s="7">
        <v>7421.7899999999991</v>
      </c>
      <c r="C72" t="str">
        <f t="shared" si="2"/>
        <v>March</v>
      </c>
      <c r="D72">
        <f t="shared" si="3"/>
        <v>3</v>
      </c>
    </row>
    <row r="73" spans="1:4" x14ac:dyDescent="0.25">
      <c r="A73" s="4" t="s">
        <v>3054</v>
      </c>
      <c r="B73" s="7">
        <v>2619.3700000000003</v>
      </c>
      <c r="C73" t="str">
        <f t="shared" si="2"/>
        <v>March</v>
      </c>
      <c r="D73">
        <f t="shared" si="3"/>
        <v>3</v>
      </c>
    </row>
    <row r="74" spans="1:4" x14ac:dyDescent="0.25">
      <c r="A74" s="4" t="s">
        <v>3055</v>
      </c>
      <c r="B74" s="7">
        <v>6679.66</v>
      </c>
      <c r="C74" t="str">
        <f t="shared" si="2"/>
        <v>March</v>
      </c>
      <c r="D74">
        <f t="shared" si="3"/>
        <v>3</v>
      </c>
    </row>
    <row r="75" spans="1:4" x14ac:dyDescent="0.25">
      <c r="A75" s="4" t="s">
        <v>3056</v>
      </c>
      <c r="B75" s="7">
        <v>6648.4900000000007</v>
      </c>
      <c r="C75" t="str">
        <f t="shared" si="2"/>
        <v>March</v>
      </c>
      <c r="D75">
        <f t="shared" si="3"/>
        <v>3</v>
      </c>
    </row>
    <row r="76" spans="1:4" x14ac:dyDescent="0.25">
      <c r="A76" s="4" t="s">
        <v>3057</v>
      </c>
      <c r="B76" s="7">
        <v>25783.09</v>
      </c>
      <c r="C76" t="str">
        <f t="shared" si="2"/>
        <v>March</v>
      </c>
      <c r="D76">
        <f t="shared" si="3"/>
        <v>3</v>
      </c>
    </row>
    <row r="77" spans="1:4" x14ac:dyDescent="0.25">
      <c r="A77" s="4" t="s">
        <v>3058</v>
      </c>
      <c r="B77" s="7">
        <v>2943.8199999999997</v>
      </c>
      <c r="C77" t="str">
        <f t="shared" si="2"/>
        <v>March</v>
      </c>
      <c r="D77">
        <f t="shared" si="3"/>
        <v>3</v>
      </c>
    </row>
    <row r="78" spans="1:4" x14ac:dyDescent="0.25">
      <c r="A78" s="4" t="s">
        <v>3059</v>
      </c>
      <c r="B78" s="7">
        <v>16728.53</v>
      </c>
      <c r="C78" t="str">
        <f t="shared" si="2"/>
        <v>March</v>
      </c>
      <c r="D78">
        <f t="shared" si="3"/>
        <v>3</v>
      </c>
    </row>
    <row r="79" spans="1:4" x14ac:dyDescent="0.25">
      <c r="A79" s="4" t="s">
        <v>3060</v>
      </c>
      <c r="B79" s="7">
        <v>5244.52</v>
      </c>
      <c r="C79" t="str">
        <f t="shared" si="2"/>
        <v>March</v>
      </c>
      <c r="D79">
        <f t="shared" si="3"/>
        <v>3</v>
      </c>
    </row>
    <row r="80" spans="1:4" x14ac:dyDescent="0.25">
      <c r="A80" s="4" t="s">
        <v>3061</v>
      </c>
      <c r="B80" s="7">
        <v>16840.650000000001</v>
      </c>
      <c r="C80" t="str">
        <f t="shared" si="2"/>
        <v>March</v>
      </c>
      <c r="D80">
        <f t="shared" si="3"/>
        <v>3</v>
      </c>
    </row>
    <row r="81" spans="1:4" x14ac:dyDescent="0.25">
      <c r="A81" s="4" t="s">
        <v>3062</v>
      </c>
      <c r="B81" s="7">
        <v>5402.4800000000005</v>
      </c>
      <c r="C81" t="str">
        <f t="shared" si="2"/>
        <v>March</v>
      </c>
      <c r="D81">
        <f t="shared" si="3"/>
        <v>3</v>
      </c>
    </row>
    <row r="82" spans="1:4" x14ac:dyDescent="0.25">
      <c r="A82" s="4" t="s">
        <v>3063</v>
      </c>
      <c r="B82" s="7">
        <v>16675.579999999998</v>
      </c>
      <c r="C82" t="str">
        <f t="shared" si="2"/>
        <v>March</v>
      </c>
      <c r="D82">
        <f t="shared" si="3"/>
        <v>3</v>
      </c>
    </row>
    <row r="83" spans="1:4" x14ac:dyDescent="0.25">
      <c r="A83" s="4" t="s">
        <v>3064</v>
      </c>
      <c r="B83" s="7">
        <v>25857.3</v>
      </c>
      <c r="C83" t="str">
        <f t="shared" si="2"/>
        <v>March</v>
      </c>
      <c r="D83">
        <f t="shared" si="3"/>
        <v>3</v>
      </c>
    </row>
    <row r="84" spans="1:4" x14ac:dyDescent="0.25">
      <c r="A84" s="4" t="s">
        <v>3065</v>
      </c>
      <c r="B84" s="7">
        <v>9403.5600000000013</v>
      </c>
      <c r="C84" t="str">
        <f t="shared" si="2"/>
        <v>March</v>
      </c>
      <c r="D84">
        <f t="shared" si="3"/>
        <v>3</v>
      </c>
    </row>
    <row r="85" spans="1:4" x14ac:dyDescent="0.25">
      <c r="A85" s="4" t="s">
        <v>3066</v>
      </c>
      <c r="B85" s="7">
        <v>3850.97</v>
      </c>
      <c r="C85" t="str">
        <f t="shared" si="2"/>
        <v>March</v>
      </c>
      <c r="D85">
        <f t="shared" si="3"/>
        <v>3</v>
      </c>
    </row>
    <row r="86" spans="1:4" x14ac:dyDescent="0.25">
      <c r="A86" s="4" t="s">
        <v>3067</v>
      </c>
      <c r="B86" s="7">
        <v>7449.4500000000007</v>
      </c>
      <c r="C86" t="str">
        <f t="shared" si="2"/>
        <v>March</v>
      </c>
      <c r="D86">
        <f t="shared" si="3"/>
        <v>3</v>
      </c>
    </row>
    <row r="87" spans="1:4" x14ac:dyDescent="0.25">
      <c r="A87" s="4" t="s">
        <v>3068</v>
      </c>
      <c r="B87" s="7">
        <v>9686.0699999999979</v>
      </c>
      <c r="C87" t="str">
        <f t="shared" si="2"/>
        <v>March</v>
      </c>
      <c r="D87">
        <f t="shared" si="3"/>
        <v>3</v>
      </c>
    </row>
    <row r="88" spans="1:4" x14ac:dyDescent="0.25">
      <c r="A88" s="4" t="s">
        <v>3069</v>
      </c>
      <c r="B88" s="7">
        <v>5237.6000000000004</v>
      </c>
      <c r="C88" t="str">
        <f t="shared" si="2"/>
        <v>March</v>
      </c>
      <c r="D88">
        <f t="shared" si="3"/>
        <v>3</v>
      </c>
    </row>
    <row r="89" spans="1:4" x14ac:dyDescent="0.25">
      <c r="A89" s="4" t="s">
        <v>3070</v>
      </c>
      <c r="B89" s="7">
        <v>15468.489999999998</v>
      </c>
      <c r="C89" t="str">
        <f t="shared" si="2"/>
        <v>March</v>
      </c>
      <c r="D89">
        <f t="shared" si="3"/>
        <v>3</v>
      </c>
    </row>
    <row r="90" spans="1:4" x14ac:dyDescent="0.25">
      <c r="A90" s="4" t="s">
        <v>3071</v>
      </c>
      <c r="B90" s="7">
        <v>2783.93</v>
      </c>
      <c r="C90" t="str">
        <f t="shared" si="2"/>
        <v>March</v>
      </c>
      <c r="D90">
        <f t="shared" si="3"/>
        <v>3</v>
      </c>
    </row>
    <row r="91" spans="1:4" x14ac:dyDescent="0.25">
      <c r="A91" s="4" t="s">
        <v>3072</v>
      </c>
      <c r="B91" s="7">
        <v>1516.49</v>
      </c>
      <c r="C91" t="str">
        <f t="shared" si="2"/>
        <v>March</v>
      </c>
      <c r="D91">
        <f t="shared" si="3"/>
        <v>3</v>
      </c>
    </row>
    <row r="92" spans="1:4" x14ac:dyDescent="0.25">
      <c r="A92" s="4" t="s">
        <v>3073</v>
      </c>
      <c r="B92" s="7">
        <v>15175.699999999997</v>
      </c>
      <c r="C92" t="str">
        <f t="shared" si="2"/>
        <v>March</v>
      </c>
      <c r="D92">
        <f t="shared" si="3"/>
        <v>3</v>
      </c>
    </row>
    <row r="93" spans="1:4" x14ac:dyDescent="0.25">
      <c r="A93" s="4" t="s">
        <v>3074</v>
      </c>
      <c r="B93" s="7">
        <v>101.71</v>
      </c>
      <c r="C93" t="str">
        <f t="shared" si="2"/>
        <v>March</v>
      </c>
      <c r="D93">
        <f t="shared" si="3"/>
        <v>3</v>
      </c>
    </row>
    <row r="94" spans="1:4" x14ac:dyDescent="0.25">
      <c r="A94" s="4" t="s">
        <v>3130</v>
      </c>
      <c r="B94" s="7">
        <v>5203.5200000000004</v>
      </c>
      <c r="C94" t="str">
        <f t="shared" si="2"/>
        <v>April</v>
      </c>
      <c r="D94">
        <f t="shared" si="3"/>
        <v>4</v>
      </c>
    </row>
    <row r="95" spans="1:4" x14ac:dyDescent="0.25">
      <c r="A95" s="4" t="s">
        <v>3131</v>
      </c>
      <c r="B95" s="7">
        <v>25267.499999999996</v>
      </c>
      <c r="C95" t="str">
        <f t="shared" si="2"/>
        <v>April</v>
      </c>
      <c r="D95">
        <f t="shared" si="3"/>
        <v>4</v>
      </c>
    </row>
    <row r="96" spans="1:4" x14ac:dyDescent="0.25">
      <c r="A96" s="4" t="s">
        <v>3132</v>
      </c>
      <c r="B96" s="7">
        <v>67267.77</v>
      </c>
      <c r="C96" t="str">
        <f t="shared" si="2"/>
        <v>April</v>
      </c>
      <c r="D96">
        <f t="shared" si="3"/>
        <v>4</v>
      </c>
    </row>
    <row r="97" spans="1:4" x14ac:dyDescent="0.25">
      <c r="A97" s="4" t="s">
        <v>3133</v>
      </c>
      <c r="B97" s="7">
        <v>10775.669999999998</v>
      </c>
      <c r="C97" t="str">
        <f t="shared" si="2"/>
        <v>April</v>
      </c>
      <c r="D97">
        <f t="shared" si="3"/>
        <v>4</v>
      </c>
    </row>
    <row r="98" spans="1:4" x14ac:dyDescent="0.25">
      <c r="A98" s="4" t="s">
        <v>3134</v>
      </c>
      <c r="B98" s="7">
        <v>16890.22</v>
      </c>
      <c r="C98" t="str">
        <f t="shared" si="2"/>
        <v>April</v>
      </c>
      <c r="D98">
        <f t="shared" si="3"/>
        <v>4</v>
      </c>
    </row>
    <row r="99" spans="1:4" x14ac:dyDescent="0.25">
      <c r="A99" s="4" t="s">
        <v>3135</v>
      </c>
      <c r="B99" s="7">
        <v>13355.85</v>
      </c>
      <c r="C99" t="str">
        <f t="shared" si="2"/>
        <v>April</v>
      </c>
      <c r="D99">
        <f t="shared" si="3"/>
        <v>4</v>
      </c>
    </row>
    <row r="100" spans="1:4" x14ac:dyDescent="0.25">
      <c r="A100" s="4" t="s">
        <v>3136</v>
      </c>
      <c r="B100" s="7">
        <v>3637.02</v>
      </c>
      <c r="C100" t="str">
        <f t="shared" si="2"/>
        <v>April</v>
      </c>
      <c r="D100">
        <f t="shared" si="3"/>
        <v>4</v>
      </c>
    </row>
    <row r="101" spans="1:4" x14ac:dyDescent="0.25">
      <c r="A101" s="4" t="s">
        <v>3137</v>
      </c>
      <c r="B101" s="7">
        <v>19709.510000000002</v>
      </c>
      <c r="C101" t="str">
        <f t="shared" si="2"/>
        <v>April</v>
      </c>
      <c r="D101">
        <f t="shared" si="3"/>
        <v>4</v>
      </c>
    </row>
    <row r="102" spans="1:4" x14ac:dyDescent="0.25">
      <c r="A102" s="4" t="s">
        <v>3138</v>
      </c>
      <c r="B102" s="7">
        <v>13636.130000000001</v>
      </c>
      <c r="C102" t="str">
        <f t="shared" si="2"/>
        <v>April</v>
      </c>
      <c r="D102">
        <f t="shared" si="3"/>
        <v>4</v>
      </c>
    </row>
    <row r="103" spans="1:4" x14ac:dyDescent="0.25">
      <c r="A103" s="4" t="s">
        <v>3139</v>
      </c>
      <c r="B103" s="7">
        <v>954.94</v>
      </c>
      <c r="C103" t="str">
        <f t="shared" si="2"/>
        <v>April</v>
      </c>
      <c r="D103">
        <f t="shared" si="3"/>
        <v>4</v>
      </c>
    </row>
    <row r="104" spans="1:4" x14ac:dyDescent="0.25">
      <c r="A104" s="4" t="s">
        <v>3140</v>
      </c>
      <c r="B104" s="7">
        <v>490</v>
      </c>
      <c r="C104" t="str">
        <f t="shared" si="2"/>
        <v>April</v>
      </c>
      <c r="D104">
        <f t="shared" si="3"/>
        <v>4</v>
      </c>
    </row>
    <row r="105" spans="1:4" x14ac:dyDescent="0.25">
      <c r="A105" s="4" t="s">
        <v>3141</v>
      </c>
      <c r="B105" s="7">
        <v>3318.9299999999994</v>
      </c>
      <c r="C105" t="str">
        <f t="shared" si="2"/>
        <v>April</v>
      </c>
      <c r="D105">
        <f t="shared" si="3"/>
        <v>4</v>
      </c>
    </row>
    <row r="106" spans="1:4" x14ac:dyDescent="0.25">
      <c r="A106" s="4" t="s">
        <v>3142</v>
      </c>
      <c r="B106" s="7">
        <v>1809.72</v>
      </c>
      <c r="C106" t="str">
        <f t="shared" si="2"/>
        <v>April</v>
      </c>
      <c r="D106">
        <f t="shared" si="3"/>
        <v>4</v>
      </c>
    </row>
    <row r="107" spans="1:4" x14ac:dyDescent="0.25">
      <c r="A107" s="4" t="s">
        <v>3143</v>
      </c>
      <c r="B107" s="7">
        <v>6553.25</v>
      </c>
      <c r="C107" t="str">
        <f t="shared" si="2"/>
        <v>April</v>
      </c>
      <c r="D107">
        <f t="shared" si="3"/>
        <v>4</v>
      </c>
    </row>
    <row r="108" spans="1:4" x14ac:dyDescent="0.25">
      <c r="A108" s="4" t="s">
        <v>3144</v>
      </c>
      <c r="B108" s="7">
        <v>5886.630000000001</v>
      </c>
      <c r="C108" t="str">
        <f t="shared" si="2"/>
        <v>April</v>
      </c>
      <c r="D108">
        <f t="shared" si="3"/>
        <v>4</v>
      </c>
    </row>
    <row r="109" spans="1:4" x14ac:dyDescent="0.25">
      <c r="A109" s="4" t="s">
        <v>3145</v>
      </c>
      <c r="B109" s="7">
        <v>13273.29</v>
      </c>
      <c r="C109" t="str">
        <f t="shared" si="2"/>
        <v>April</v>
      </c>
      <c r="D109">
        <f t="shared" si="3"/>
        <v>4</v>
      </c>
    </row>
    <row r="110" spans="1:4" x14ac:dyDescent="0.25">
      <c r="A110" s="4" t="s">
        <v>3146</v>
      </c>
      <c r="B110" s="7">
        <v>10317.049999999999</v>
      </c>
      <c r="C110" t="str">
        <f t="shared" si="2"/>
        <v>April</v>
      </c>
      <c r="D110">
        <f t="shared" si="3"/>
        <v>4</v>
      </c>
    </row>
    <row r="111" spans="1:4" x14ac:dyDescent="0.25">
      <c r="A111" s="4" t="s">
        <v>3147</v>
      </c>
      <c r="B111" s="7">
        <v>7818.3</v>
      </c>
      <c r="C111" t="str">
        <f t="shared" si="2"/>
        <v>April</v>
      </c>
      <c r="D111">
        <f t="shared" si="3"/>
        <v>4</v>
      </c>
    </row>
    <row r="112" spans="1:4" x14ac:dyDescent="0.25">
      <c r="A112" s="4" t="s">
        <v>3148</v>
      </c>
      <c r="B112" s="7">
        <v>19795.489999999998</v>
      </c>
      <c r="C112" t="str">
        <f t="shared" si="2"/>
        <v>April</v>
      </c>
      <c r="D112">
        <f t="shared" si="3"/>
        <v>4</v>
      </c>
    </row>
    <row r="113" spans="1:4" x14ac:dyDescent="0.25">
      <c r="A113" s="4" t="s">
        <v>3149</v>
      </c>
      <c r="B113" s="7">
        <v>23413.18</v>
      </c>
      <c r="C113" t="str">
        <f t="shared" si="2"/>
        <v>April</v>
      </c>
      <c r="D113">
        <f t="shared" si="3"/>
        <v>4</v>
      </c>
    </row>
    <row r="114" spans="1:4" x14ac:dyDescent="0.25">
      <c r="A114" s="4" t="s">
        <v>3150</v>
      </c>
      <c r="B114" s="7">
        <v>2565.9</v>
      </c>
      <c r="C114" t="str">
        <f t="shared" si="2"/>
        <v>April</v>
      </c>
      <c r="D114">
        <f t="shared" si="3"/>
        <v>4</v>
      </c>
    </row>
    <row r="115" spans="1:4" x14ac:dyDescent="0.25">
      <c r="A115" s="4" t="s">
        <v>3151</v>
      </c>
      <c r="B115" s="7">
        <v>10621.21</v>
      </c>
      <c r="C115" t="str">
        <f t="shared" si="2"/>
        <v>April</v>
      </c>
      <c r="D115">
        <f t="shared" si="3"/>
        <v>4</v>
      </c>
    </row>
    <row r="116" spans="1:4" x14ac:dyDescent="0.25">
      <c r="A116" s="4" t="s">
        <v>3152</v>
      </c>
      <c r="B116" s="7">
        <v>2152.5299999999997</v>
      </c>
      <c r="C116" t="str">
        <f t="shared" si="2"/>
        <v>April</v>
      </c>
      <c r="D116">
        <f t="shared" si="3"/>
        <v>4</v>
      </c>
    </row>
    <row r="117" spans="1:4" x14ac:dyDescent="0.25">
      <c r="A117" s="4" t="s">
        <v>3153</v>
      </c>
      <c r="B117" s="7">
        <v>37768.200000000004</v>
      </c>
      <c r="C117" t="str">
        <f t="shared" si="2"/>
        <v>April</v>
      </c>
      <c r="D117">
        <f t="shared" si="3"/>
        <v>4</v>
      </c>
    </row>
    <row r="118" spans="1:4" x14ac:dyDescent="0.25">
      <c r="A118" s="4" t="s">
        <v>3154</v>
      </c>
      <c r="B118" s="7">
        <v>12354.359999999999</v>
      </c>
      <c r="C118" t="str">
        <f t="shared" si="2"/>
        <v>April</v>
      </c>
      <c r="D118">
        <f t="shared" si="3"/>
        <v>4</v>
      </c>
    </row>
    <row r="119" spans="1:4" x14ac:dyDescent="0.25">
      <c r="A119" s="4" t="s">
        <v>3155</v>
      </c>
      <c r="B119" s="7">
        <v>5296.63</v>
      </c>
      <c r="C119" t="str">
        <f t="shared" si="2"/>
        <v>April</v>
      </c>
      <c r="D119">
        <f t="shared" si="3"/>
        <v>4</v>
      </c>
    </row>
    <row r="120" spans="1:4" x14ac:dyDescent="0.25">
      <c r="A120" s="4" t="s">
        <v>3156</v>
      </c>
      <c r="B120" s="7">
        <v>31319.000000000007</v>
      </c>
      <c r="C120" t="str">
        <f t="shared" si="2"/>
        <v>April</v>
      </c>
      <c r="D120">
        <f t="shared" si="3"/>
        <v>4</v>
      </c>
    </row>
    <row r="121" spans="1:4" x14ac:dyDescent="0.25">
      <c r="A121" s="4" t="s">
        <v>3157</v>
      </c>
      <c r="B121" s="7">
        <v>3561.5900000000006</v>
      </c>
      <c r="C121" t="str">
        <f t="shared" si="2"/>
        <v>April</v>
      </c>
      <c r="D121">
        <f t="shared" si="3"/>
        <v>4</v>
      </c>
    </row>
    <row r="122" spans="1:4" x14ac:dyDescent="0.25">
      <c r="A122" s="4" t="s">
        <v>3158</v>
      </c>
      <c r="B122" s="7">
        <v>9015.7999999999993</v>
      </c>
      <c r="C122" t="str">
        <f t="shared" si="2"/>
        <v>April</v>
      </c>
      <c r="D122">
        <f t="shared" si="3"/>
        <v>4</v>
      </c>
    </row>
    <row r="123" spans="1:4" x14ac:dyDescent="0.25">
      <c r="A123" s="4" t="s">
        <v>3159</v>
      </c>
      <c r="B123" s="7">
        <v>1701.6</v>
      </c>
      <c r="C123" t="str">
        <f t="shared" si="2"/>
        <v>May</v>
      </c>
      <c r="D123">
        <f t="shared" si="3"/>
        <v>5</v>
      </c>
    </row>
    <row r="124" spans="1:4" x14ac:dyDescent="0.25">
      <c r="A124" s="4" t="s">
        <v>3160</v>
      </c>
      <c r="B124" s="7">
        <v>12530.77</v>
      </c>
      <c r="C124" t="str">
        <f t="shared" si="2"/>
        <v>May</v>
      </c>
      <c r="D124">
        <f t="shared" si="3"/>
        <v>5</v>
      </c>
    </row>
    <row r="125" spans="1:4" x14ac:dyDescent="0.25">
      <c r="A125" s="4" t="s">
        <v>3161</v>
      </c>
      <c r="B125" s="7">
        <v>21562.16</v>
      </c>
      <c r="C125" t="str">
        <f t="shared" si="2"/>
        <v>May</v>
      </c>
      <c r="D125">
        <f t="shared" si="3"/>
        <v>5</v>
      </c>
    </row>
    <row r="126" spans="1:4" x14ac:dyDescent="0.25">
      <c r="A126" s="4" t="s">
        <v>3162</v>
      </c>
      <c r="B126" s="7">
        <v>7375.22</v>
      </c>
      <c r="C126" t="str">
        <f t="shared" si="2"/>
        <v>May</v>
      </c>
      <c r="D126">
        <f t="shared" si="3"/>
        <v>5</v>
      </c>
    </row>
    <row r="127" spans="1:4" x14ac:dyDescent="0.25">
      <c r="A127" s="4" t="s">
        <v>3163</v>
      </c>
      <c r="B127" s="7">
        <v>25136.13</v>
      </c>
      <c r="C127" t="str">
        <f t="shared" si="2"/>
        <v>May</v>
      </c>
      <c r="D127">
        <f t="shared" si="3"/>
        <v>5</v>
      </c>
    </row>
    <row r="128" spans="1:4" x14ac:dyDescent="0.25">
      <c r="A128" s="4" t="s">
        <v>3164</v>
      </c>
      <c r="B128" s="7">
        <v>992.06999999999994</v>
      </c>
      <c r="C128" t="str">
        <f t="shared" si="2"/>
        <v>May</v>
      </c>
      <c r="D128">
        <f t="shared" si="3"/>
        <v>5</v>
      </c>
    </row>
    <row r="129" spans="1:4" x14ac:dyDescent="0.25">
      <c r="A129" s="4" t="s">
        <v>3165</v>
      </c>
      <c r="B129" s="7">
        <v>3652.4900000000002</v>
      </c>
      <c r="C129" t="str">
        <f t="shared" si="2"/>
        <v>May</v>
      </c>
      <c r="D129">
        <f t="shared" si="3"/>
        <v>5</v>
      </c>
    </row>
    <row r="130" spans="1:4" x14ac:dyDescent="0.25">
      <c r="A130" s="4" t="s">
        <v>3166</v>
      </c>
      <c r="B130" s="7">
        <v>8591.7799999999988</v>
      </c>
      <c r="C130" t="str">
        <f t="shared" si="2"/>
        <v>May</v>
      </c>
      <c r="D130">
        <f t="shared" si="3"/>
        <v>5</v>
      </c>
    </row>
    <row r="131" spans="1:4" x14ac:dyDescent="0.25">
      <c r="A131" s="4" t="s">
        <v>3167</v>
      </c>
      <c r="B131" s="7">
        <v>909.09</v>
      </c>
      <c r="C131" t="str">
        <f t="shared" si="2"/>
        <v>May</v>
      </c>
      <c r="D131">
        <f t="shared" si="3"/>
        <v>5</v>
      </c>
    </row>
    <row r="132" spans="1:4" x14ac:dyDescent="0.25">
      <c r="A132" s="4" t="s">
        <v>3168</v>
      </c>
      <c r="B132" s="7">
        <v>4957.99</v>
      </c>
      <c r="C132" t="str">
        <f t="shared" si="2"/>
        <v>May</v>
      </c>
      <c r="D132">
        <f t="shared" si="3"/>
        <v>5</v>
      </c>
    </row>
    <row r="133" spans="1:4" x14ac:dyDescent="0.25">
      <c r="A133" s="4" t="s">
        <v>3169</v>
      </c>
      <c r="B133" s="7">
        <v>10693.7</v>
      </c>
      <c r="C133" t="str">
        <f t="shared" ref="C133:C182" si="4">TEXT(DATE(2019,D133,1),"mmmm")</f>
        <v>May</v>
      </c>
      <c r="D133">
        <f t="shared" ref="D133:D182" si="5">MONTH(A133)</f>
        <v>5</v>
      </c>
    </row>
    <row r="134" spans="1:4" x14ac:dyDescent="0.25">
      <c r="A134" s="4" t="s">
        <v>3170</v>
      </c>
      <c r="B134" s="7">
        <v>6177.1699999999992</v>
      </c>
      <c r="C134" t="str">
        <f t="shared" si="4"/>
        <v>May</v>
      </c>
      <c r="D134">
        <f t="shared" si="5"/>
        <v>5</v>
      </c>
    </row>
    <row r="135" spans="1:4" x14ac:dyDescent="0.25">
      <c r="A135" s="4" t="s">
        <v>3171</v>
      </c>
      <c r="B135" s="7">
        <v>2629.9400000000005</v>
      </c>
      <c r="C135" t="str">
        <f t="shared" si="4"/>
        <v>May</v>
      </c>
      <c r="D135">
        <f t="shared" si="5"/>
        <v>5</v>
      </c>
    </row>
    <row r="136" spans="1:4" x14ac:dyDescent="0.25">
      <c r="A136" s="4" t="s">
        <v>3172</v>
      </c>
      <c r="B136" s="7">
        <v>7935.95</v>
      </c>
      <c r="C136" t="str">
        <f t="shared" si="4"/>
        <v>May</v>
      </c>
      <c r="D136">
        <f t="shared" si="5"/>
        <v>5</v>
      </c>
    </row>
    <row r="137" spans="1:4" x14ac:dyDescent="0.25">
      <c r="A137" s="4" t="s">
        <v>3173</v>
      </c>
      <c r="B137" s="7">
        <v>6688.9899999999989</v>
      </c>
      <c r="C137" t="str">
        <f t="shared" si="4"/>
        <v>May</v>
      </c>
      <c r="D137">
        <f t="shared" si="5"/>
        <v>5</v>
      </c>
    </row>
    <row r="138" spans="1:4" x14ac:dyDescent="0.25">
      <c r="A138" s="4" t="s">
        <v>3174</v>
      </c>
      <c r="B138" s="7">
        <v>10835.31</v>
      </c>
      <c r="C138" t="str">
        <f t="shared" si="4"/>
        <v>May</v>
      </c>
      <c r="D138">
        <f t="shared" si="5"/>
        <v>5</v>
      </c>
    </row>
    <row r="139" spans="1:4" x14ac:dyDescent="0.25">
      <c r="A139" s="4" t="s">
        <v>3175</v>
      </c>
      <c r="B139" s="7">
        <v>7930.9</v>
      </c>
      <c r="C139" t="str">
        <f t="shared" si="4"/>
        <v>May</v>
      </c>
      <c r="D139">
        <f t="shared" si="5"/>
        <v>5</v>
      </c>
    </row>
    <row r="140" spans="1:4" x14ac:dyDescent="0.25">
      <c r="A140" s="4" t="s">
        <v>3176</v>
      </c>
      <c r="B140" s="7">
        <v>1916.8</v>
      </c>
      <c r="C140" t="str">
        <f t="shared" si="4"/>
        <v>May</v>
      </c>
      <c r="D140">
        <f t="shared" si="5"/>
        <v>5</v>
      </c>
    </row>
    <row r="141" spans="1:4" x14ac:dyDescent="0.25">
      <c r="A141" s="4" t="s">
        <v>3177</v>
      </c>
      <c r="B141" s="7">
        <v>7445.03</v>
      </c>
      <c r="C141" t="str">
        <f t="shared" si="4"/>
        <v>May</v>
      </c>
      <c r="D141">
        <f t="shared" si="5"/>
        <v>5</v>
      </c>
    </row>
    <row r="142" spans="1:4" x14ac:dyDescent="0.25">
      <c r="A142" s="4" t="s">
        <v>3178</v>
      </c>
      <c r="B142" s="7">
        <v>24061.33</v>
      </c>
      <c r="C142" t="str">
        <f t="shared" si="4"/>
        <v>May</v>
      </c>
      <c r="D142">
        <f t="shared" si="5"/>
        <v>5</v>
      </c>
    </row>
    <row r="143" spans="1:4" x14ac:dyDescent="0.25">
      <c r="A143" s="4" t="s">
        <v>3179</v>
      </c>
      <c r="B143" s="7">
        <v>6585.4</v>
      </c>
      <c r="C143" t="str">
        <f t="shared" si="4"/>
        <v>May</v>
      </c>
      <c r="D143">
        <f t="shared" si="5"/>
        <v>5</v>
      </c>
    </row>
    <row r="144" spans="1:4" x14ac:dyDescent="0.25">
      <c r="A144" s="4" t="s">
        <v>3180</v>
      </c>
      <c r="B144" s="7">
        <v>13664.44</v>
      </c>
      <c r="C144" t="str">
        <f t="shared" si="4"/>
        <v>May</v>
      </c>
      <c r="D144">
        <f t="shared" si="5"/>
        <v>5</v>
      </c>
    </row>
    <row r="145" spans="1:4" x14ac:dyDescent="0.25">
      <c r="A145" s="4" t="s">
        <v>3181</v>
      </c>
      <c r="B145" s="7">
        <v>20716.77</v>
      </c>
      <c r="C145" t="str">
        <f t="shared" si="4"/>
        <v>May</v>
      </c>
      <c r="D145">
        <f t="shared" si="5"/>
        <v>5</v>
      </c>
    </row>
    <row r="146" spans="1:4" x14ac:dyDescent="0.25">
      <c r="A146" s="4" t="s">
        <v>3182</v>
      </c>
      <c r="B146" s="7">
        <v>11562.93</v>
      </c>
      <c r="C146" t="str">
        <f t="shared" si="4"/>
        <v>May</v>
      </c>
      <c r="D146">
        <f t="shared" si="5"/>
        <v>5</v>
      </c>
    </row>
    <row r="147" spans="1:4" x14ac:dyDescent="0.25">
      <c r="A147" s="4" t="s">
        <v>3183</v>
      </c>
      <c r="B147" s="7">
        <v>12568.219999999998</v>
      </c>
      <c r="C147" t="str">
        <f t="shared" si="4"/>
        <v>May</v>
      </c>
      <c r="D147">
        <f t="shared" si="5"/>
        <v>5</v>
      </c>
    </row>
    <row r="148" spans="1:4" x14ac:dyDescent="0.25">
      <c r="A148" s="4" t="s">
        <v>3184</v>
      </c>
      <c r="B148" s="7">
        <v>3439.7799999999993</v>
      </c>
      <c r="C148" t="str">
        <f t="shared" si="4"/>
        <v>May</v>
      </c>
      <c r="D148">
        <f t="shared" si="5"/>
        <v>5</v>
      </c>
    </row>
    <row r="149" spans="1:4" x14ac:dyDescent="0.25">
      <c r="A149" s="4" t="s">
        <v>3185</v>
      </c>
      <c r="B149" s="7">
        <v>1071.55</v>
      </c>
      <c r="C149" t="str">
        <f t="shared" si="4"/>
        <v>May</v>
      </c>
      <c r="D149">
        <f t="shared" si="5"/>
        <v>5</v>
      </c>
    </row>
    <row r="150" spans="1:4" x14ac:dyDescent="0.25">
      <c r="A150" s="4" t="s">
        <v>3186</v>
      </c>
      <c r="B150" s="7">
        <v>5378.71</v>
      </c>
      <c r="C150" t="str">
        <f t="shared" si="4"/>
        <v>May</v>
      </c>
      <c r="D150">
        <f t="shared" si="5"/>
        <v>5</v>
      </c>
    </row>
    <row r="151" spans="1:4" x14ac:dyDescent="0.25">
      <c r="A151" s="4" t="s">
        <v>3187</v>
      </c>
      <c r="B151" s="7">
        <v>36735.800000000003</v>
      </c>
      <c r="C151" t="str">
        <f t="shared" si="4"/>
        <v>May</v>
      </c>
      <c r="D151">
        <f t="shared" si="5"/>
        <v>5</v>
      </c>
    </row>
    <row r="152" spans="1:4" x14ac:dyDescent="0.25">
      <c r="A152" s="4" t="s">
        <v>3188</v>
      </c>
      <c r="B152" s="7">
        <v>4782.83</v>
      </c>
      <c r="C152" t="str">
        <f t="shared" si="4"/>
        <v>May</v>
      </c>
      <c r="D152">
        <f t="shared" si="5"/>
        <v>5</v>
      </c>
    </row>
    <row r="153" spans="1:4" x14ac:dyDescent="0.25">
      <c r="A153" s="4" t="s">
        <v>3189</v>
      </c>
      <c r="B153" s="7">
        <v>6929.8200000000006</v>
      </c>
      <c r="C153" t="str">
        <f t="shared" si="4"/>
        <v>June</v>
      </c>
      <c r="D153">
        <f t="shared" si="5"/>
        <v>6</v>
      </c>
    </row>
    <row r="154" spans="1:4" x14ac:dyDescent="0.25">
      <c r="A154" s="4" t="s">
        <v>3190</v>
      </c>
      <c r="B154" s="7">
        <v>4790.6899999999996</v>
      </c>
      <c r="C154" t="str">
        <f t="shared" si="4"/>
        <v>June</v>
      </c>
      <c r="D154">
        <f t="shared" si="5"/>
        <v>6</v>
      </c>
    </row>
    <row r="155" spans="1:4" x14ac:dyDescent="0.25">
      <c r="A155" s="4" t="s">
        <v>3191</v>
      </c>
      <c r="B155" s="7">
        <v>10096.130000000001</v>
      </c>
      <c r="C155" t="str">
        <f t="shared" si="4"/>
        <v>June</v>
      </c>
      <c r="D155">
        <f t="shared" si="5"/>
        <v>6</v>
      </c>
    </row>
    <row r="156" spans="1:4" x14ac:dyDescent="0.25">
      <c r="A156" s="4" t="s">
        <v>3192</v>
      </c>
      <c r="B156" s="7">
        <v>4178.5700000000006</v>
      </c>
      <c r="C156" t="str">
        <f t="shared" si="4"/>
        <v>June</v>
      </c>
      <c r="D156">
        <f t="shared" si="5"/>
        <v>6</v>
      </c>
    </row>
    <row r="157" spans="1:4" x14ac:dyDescent="0.25">
      <c r="A157" s="4" t="s">
        <v>3193</v>
      </c>
      <c r="B157" s="7">
        <v>30105.889999999996</v>
      </c>
      <c r="C157" t="str">
        <f t="shared" si="4"/>
        <v>June</v>
      </c>
      <c r="D157">
        <f t="shared" si="5"/>
        <v>6</v>
      </c>
    </row>
    <row r="158" spans="1:4" x14ac:dyDescent="0.25">
      <c r="A158" s="4" t="s">
        <v>3194</v>
      </c>
      <c r="B158" s="7">
        <v>23121.019999999997</v>
      </c>
      <c r="C158" t="str">
        <f t="shared" si="4"/>
        <v>June</v>
      </c>
      <c r="D158">
        <f t="shared" si="5"/>
        <v>6</v>
      </c>
    </row>
    <row r="159" spans="1:4" x14ac:dyDescent="0.25">
      <c r="A159" s="4" t="s">
        <v>3195</v>
      </c>
      <c r="B159" s="7">
        <v>16260.810000000001</v>
      </c>
      <c r="C159" t="str">
        <f t="shared" si="4"/>
        <v>June</v>
      </c>
      <c r="D159">
        <f t="shared" si="5"/>
        <v>6</v>
      </c>
    </row>
    <row r="160" spans="1:4" x14ac:dyDescent="0.25">
      <c r="A160" s="4" t="s">
        <v>3196</v>
      </c>
      <c r="B160" s="7">
        <v>5137.93</v>
      </c>
      <c r="C160" t="str">
        <f t="shared" si="4"/>
        <v>June</v>
      </c>
      <c r="D160">
        <f t="shared" si="5"/>
        <v>6</v>
      </c>
    </row>
    <row r="161" spans="1:4" x14ac:dyDescent="0.25">
      <c r="A161" s="4" t="s">
        <v>3197</v>
      </c>
      <c r="B161" s="7">
        <v>1229.0700000000002</v>
      </c>
      <c r="C161" t="str">
        <f t="shared" si="4"/>
        <v>June</v>
      </c>
      <c r="D161">
        <f t="shared" si="5"/>
        <v>6</v>
      </c>
    </row>
    <row r="162" spans="1:4" x14ac:dyDescent="0.25">
      <c r="A162" s="4" t="s">
        <v>3198</v>
      </c>
      <c r="B162" s="7">
        <v>1807.72</v>
      </c>
      <c r="C162" t="str">
        <f t="shared" si="4"/>
        <v>June</v>
      </c>
      <c r="D162">
        <f t="shared" si="5"/>
        <v>6</v>
      </c>
    </row>
    <row r="163" spans="1:4" x14ac:dyDescent="0.25">
      <c r="A163" s="4" t="s">
        <v>3199</v>
      </c>
      <c r="B163" s="7">
        <v>19228.73</v>
      </c>
      <c r="C163" t="str">
        <f t="shared" si="4"/>
        <v>June</v>
      </c>
      <c r="D163">
        <f t="shared" si="5"/>
        <v>6</v>
      </c>
    </row>
    <row r="164" spans="1:4" x14ac:dyDescent="0.25">
      <c r="A164" s="4" t="s">
        <v>3200</v>
      </c>
      <c r="B164" s="7">
        <v>26689.089999999997</v>
      </c>
      <c r="C164" t="str">
        <f t="shared" si="4"/>
        <v>June</v>
      </c>
      <c r="D164">
        <f t="shared" si="5"/>
        <v>6</v>
      </c>
    </row>
    <row r="165" spans="1:4" x14ac:dyDescent="0.25">
      <c r="A165" s="4" t="s">
        <v>3201</v>
      </c>
      <c r="B165" s="7">
        <v>10284.630000000001</v>
      </c>
      <c r="C165" t="str">
        <f t="shared" si="4"/>
        <v>June</v>
      </c>
      <c r="D165">
        <f t="shared" si="5"/>
        <v>6</v>
      </c>
    </row>
    <row r="166" spans="1:4" x14ac:dyDescent="0.25">
      <c r="A166" s="4" t="s">
        <v>3202</v>
      </c>
      <c r="B166" s="7">
        <v>26719.229999999996</v>
      </c>
      <c r="C166" t="str">
        <f t="shared" si="4"/>
        <v>June</v>
      </c>
      <c r="D166">
        <f t="shared" si="5"/>
        <v>6</v>
      </c>
    </row>
    <row r="167" spans="1:4" x14ac:dyDescent="0.25">
      <c r="A167" s="4" t="s">
        <v>3203</v>
      </c>
      <c r="B167" s="7">
        <v>3011.6000000000004</v>
      </c>
      <c r="C167" t="str">
        <f t="shared" si="4"/>
        <v>June</v>
      </c>
      <c r="D167">
        <f t="shared" si="5"/>
        <v>6</v>
      </c>
    </row>
    <row r="168" spans="1:4" x14ac:dyDescent="0.25">
      <c r="A168" s="4" t="s">
        <v>3204</v>
      </c>
      <c r="B168" s="7">
        <v>3219.8900000000003</v>
      </c>
      <c r="C168" t="str">
        <f t="shared" si="4"/>
        <v>June</v>
      </c>
      <c r="D168">
        <f t="shared" si="5"/>
        <v>6</v>
      </c>
    </row>
    <row r="169" spans="1:4" x14ac:dyDescent="0.25">
      <c r="A169" s="4" t="s">
        <v>3205</v>
      </c>
      <c r="B169" s="7">
        <v>3968.5299999999993</v>
      </c>
      <c r="C169" t="str">
        <f t="shared" si="4"/>
        <v>June</v>
      </c>
      <c r="D169">
        <f t="shared" si="5"/>
        <v>6</v>
      </c>
    </row>
    <row r="170" spans="1:4" x14ac:dyDescent="0.25">
      <c r="A170" s="4" t="s">
        <v>3206</v>
      </c>
      <c r="B170" s="7">
        <v>10185.36</v>
      </c>
      <c r="C170" t="str">
        <f t="shared" si="4"/>
        <v>June</v>
      </c>
      <c r="D170">
        <f t="shared" si="5"/>
        <v>6</v>
      </c>
    </row>
    <row r="171" spans="1:4" x14ac:dyDescent="0.25">
      <c r="A171" s="4" t="s">
        <v>3207</v>
      </c>
      <c r="B171" s="7">
        <v>12684.679999999998</v>
      </c>
      <c r="C171" t="str">
        <f t="shared" si="4"/>
        <v>June</v>
      </c>
      <c r="D171">
        <f t="shared" si="5"/>
        <v>6</v>
      </c>
    </row>
    <row r="172" spans="1:4" x14ac:dyDescent="0.25">
      <c r="A172" s="4" t="s">
        <v>3208</v>
      </c>
      <c r="B172" s="7">
        <v>49028.219999999994</v>
      </c>
      <c r="C172" t="str">
        <f t="shared" si="4"/>
        <v>June</v>
      </c>
      <c r="D172">
        <f t="shared" si="5"/>
        <v>6</v>
      </c>
    </row>
    <row r="173" spans="1:4" x14ac:dyDescent="0.25">
      <c r="A173" s="4" t="s">
        <v>3209</v>
      </c>
      <c r="B173" s="7">
        <v>2367.9900000000002</v>
      </c>
      <c r="C173" t="str">
        <f t="shared" si="4"/>
        <v>June</v>
      </c>
      <c r="D173">
        <f t="shared" si="5"/>
        <v>6</v>
      </c>
    </row>
    <row r="174" spans="1:4" x14ac:dyDescent="0.25">
      <c r="A174" s="4" t="s">
        <v>3210</v>
      </c>
      <c r="B174" s="7">
        <v>13650.95</v>
      </c>
      <c r="C174" t="str">
        <f t="shared" si="4"/>
        <v>June</v>
      </c>
      <c r="D174">
        <f t="shared" si="5"/>
        <v>6</v>
      </c>
    </row>
    <row r="175" spans="1:4" x14ac:dyDescent="0.25">
      <c r="A175" s="4" t="s">
        <v>3211</v>
      </c>
      <c r="B175" s="7">
        <v>15196.84</v>
      </c>
      <c r="C175" t="str">
        <f t="shared" si="4"/>
        <v>June</v>
      </c>
      <c r="D175">
        <f t="shared" si="5"/>
        <v>6</v>
      </c>
    </row>
    <row r="176" spans="1:4" x14ac:dyDescent="0.25">
      <c r="A176" s="4" t="s">
        <v>3212</v>
      </c>
      <c r="B176" s="7">
        <v>572.28</v>
      </c>
      <c r="C176" t="str">
        <f t="shared" si="4"/>
        <v>June</v>
      </c>
      <c r="D176">
        <f t="shared" si="5"/>
        <v>6</v>
      </c>
    </row>
    <row r="177" spans="1:4" x14ac:dyDescent="0.25">
      <c r="A177" s="4" t="s">
        <v>3213</v>
      </c>
      <c r="B177" s="7">
        <v>10768.77</v>
      </c>
      <c r="C177" t="str">
        <f t="shared" si="4"/>
        <v>June</v>
      </c>
      <c r="D177">
        <f t="shared" si="5"/>
        <v>6</v>
      </c>
    </row>
    <row r="178" spans="1:4" x14ac:dyDescent="0.25">
      <c r="A178" s="4" t="s">
        <v>3214</v>
      </c>
      <c r="B178" s="7">
        <v>7888.86</v>
      </c>
      <c r="C178" t="str">
        <f t="shared" si="4"/>
        <v>June</v>
      </c>
      <c r="D178">
        <f t="shared" si="5"/>
        <v>6</v>
      </c>
    </row>
    <row r="179" spans="1:4" x14ac:dyDescent="0.25">
      <c r="A179" s="4" t="s">
        <v>3215</v>
      </c>
      <c r="B179" s="7">
        <v>338.41</v>
      </c>
      <c r="C179" t="str">
        <f t="shared" si="4"/>
        <v>June</v>
      </c>
      <c r="D179">
        <f t="shared" si="5"/>
        <v>6</v>
      </c>
    </row>
    <row r="180" spans="1:4" x14ac:dyDescent="0.25">
      <c r="A180" s="4" t="s">
        <v>3216</v>
      </c>
      <c r="B180" s="7">
        <v>7990.0900000000011</v>
      </c>
      <c r="C180" t="str">
        <f t="shared" si="4"/>
        <v>June</v>
      </c>
      <c r="D180">
        <f t="shared" si="5"/>
        <v>6</v>
      </c>
    </row>
    <row r="181" spans="1:4" x14ac:dyDescent="0.25">
      <c r="A181" s="4" t="s">
        <v>3217</v>
      </c>
      <c r="B181" s="7">
        <v>3635.91</v>
      </c>
      <c r="C181" t="str">
        <f t="shared" si="4"/>
        <v>June</v>
      </c>
      <c r="D181">
        <f t="shared" si="5"/>
        <v>6</v>
      </c>
    </row>
    <row r="182" spans="1:4" x14ac:dyDescent="0.25">
      <c r="A182" s="4" t="s">
        <v>3218</v>
      </c>
      <c r="B182" s="7">
        <v>20508.900000000001</v>
      </c>
      <c r="C182" t="str">
        <f t="shared" si="4"/>
        <v>June</v>
      </c>
      <c r="D182">
        <f t="shared" si="5"/>
        <v>6</v>
      </c>
    </row>
    <row r="183" spans="1:4" x14ac:dyDescent="0.25">
      <c r="A183" s="4" t="s">
        <v>3014</v>
      </c>
      <c r="B183" s="7">
        <v>1881524.7699999998</v>
      </c>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2FDF9-2CAD-4BD6-ACF2-D5E1379C90A0}">
  <dimension ref="A2:E53"/>
  <sheetViews>
    <sheetView showGridLines="0" showRowColHeaders="0" workbookViewId="0">
      <selection activeCell="D10" sqref="D10"/>
    </sheetView>
  </sheetViews>
  <sheetFormatPr defaultRowHeight="15" x14ac:dyDescent="0.25"/>
  <cols>
    <col min="1" max="1" width="18.7109375" bestFit="1" customWidth="1"/>
    <col min="2" max="2" width="12.140625" bestFit="1" customWidth="1"/>
    <col min="5" max="5" width="14.85546875" customWidth="1"/>
  </cols>
  <sheetData>
    <row r="2" spans="1:5" ht="15.75" thickBot="1" x14ac:dyDescent="0.3"/>
    <row r="3" spans="1:5" x14ac:dyDescent="0.25">
      <c r="A3" s="2" t="s">
        <v>3086</v>
      </c>
      <c r="B3" t="s">
        <v>3076</v>
      </c>
      <c r="D3" s="9" t="s">
        <v>3085</v>
      </c>
      <c r="E3" s="9" t="s">
        <v>3076</v>
      </c>
    </row>
    <row r="4" spans="1:5" x14ac:dyDescent="0.25">
      <c r="A4" s="3" t="s">
        <v>166</v>
      </c>
      <c r="B4">
        <v>46826.450000000004</v>
      </c>
      <c r="D4" s="3" t="s">
        <v>166</v>
      </c>
      <c r="E4" s="7">
        <f>B4</f>
        <v>46826.450000000004</v>
      </c>
    </row>
    <row r="5" spans="1:5" x14ac:dyDescent="0.25">
      <c r="A5" s="3" t="s">
        <v>590</v>
      </c>
      <c r="B5">
        <v>14367.86</v>
      </c>
      <c r="D5" s="3" t="s">
        <v>590</v>
      </c>
      <c r="E5" s="7">
        <f t="shared" ref="E5:E52" si="0">B5</f>
        <v>14367.86</v>
      </c>
    </row>
    <row r="6" spans="1:5" x14ac:dyDescent="0.25">
      <c r="A6" s="3" t="s">
        <v>46</v>
      </c>
      <c r="B6">
        <v>11724.43</v>
      </c>
      <c r="D6" s="3" t="s">
        <v>46</v>
      </c>
      <c r="E6" s="7">
        <f t="shared" si="0"/>
        <v>11724.43</v>
      </c>
    </row>
    <row r="7" spans="1:5" x14ac:dyDescent="0.25">
      <c r="A7" s="3" t="s">
        <v>92</v>
      </c>
      <c r="B7">
        <v>284805.40999999986</v>
      </c>
      <c r="D7" s="3" t="s">
        <v>92</v>
      </c>
      <c r="E7" s="7">
        <f t="shared" si="0"/>
        <v>284805.40999999986</v>
      </c>
    </row>
    <row r="8" spans="1:5" x14ac:dyDescent="0.25">
      <c r="A8" s="3" t="s">
        <v>62</v>
      </c>
      <c r="B8">
        <v>45843.450000000012</v>
      </c>
      <c r="D8" s="3" t="s">
        <v>62</v>
      </c>
      <c r="E8" s="7">
        <f t="shared" si="0"/>
        <v>45843.450000000012</v>
      </c>
    </row>
    <row r="9" spans="1:5" x14ac:dyDescent="0.25">
      <c r="A9" s="3" t="s">
        <v>250</v>
      </c>
      <c r="B9">
        <v>6540.5400000000009</v>
      </c>
      <c r="D9" s="3" t="s">
        <v>250</v>
      </c>
      <c r="E9" s="7">
        <f t="shared" si="0"/>
        <v>6540.5400000000009</v>
      </c>
    </row>
    <row r="10" spans="1:5" x14ac:dyDescent="0.25">
      <c r="A10" s="3" t="s">
        <v>1610</v>
      </c>
      <c r="B10">
        <v>1257.76</v>
      </c>
      <c r="D10" s="3" t="s">
        <v>1610</v>
      </c>
      <c r="E10" s="7">
        <f t="shared" si="0"/>
        <v>1257.76</v>
      </c>
    </row>
    <row r="11" spans="1:5" x14ac:dyDescent="0.25">
      <c r="A11" s="3" t="s">
        <v>376</v>
      </c>
      <c r="B11">
        <v>68946.660000000018</v>
      </c>
      <c r="D11" s="3" t="s">
        <v>376</v>
      </c>
      <c r="E11" s="7">
        <f t="shared" si="0"/>
        <v>68946.660000000018</v>
      </c>
    </row>
    <row r="12" spans="1:5" x14ac:dyDescent="0.25">
      <c r="A12" s="3" t="s">
        <v>125</v>
      </c>
      <c r="B12">
        <v>81205.22</v>
      </c>
      <c r="D12" s="3" t="s">
        <v>125</v>
      </c>
      <c r="E12" s="7">
        <f t="shared" si="0"/>
        <v>81205.22</v>
      </c>
    </row>
    <row r="13" spans="1:5" x14ac:dyDescent="0.25">
      <c r="A13" s="3" t="s">
        <v>77</v>
      </c>
      <c r="B13">
        <v>29050.789999999997</v>
      </c>
      <c r="D13" s="3" t="s">
        <v>77</v>
      </c>
      <c r="E13" s="7">
        <f t="shared" si="0"/>
        <v>29050.789999999997</v>
      </c>
    </row>
    <row r="14" spans="1:5" x14ac:dyDescent="0.25">
      <c r="A14" s="3" t="s">
        <v>492</v>
      </c>
      <c r="B14">
        <v>13922.919999999996</v>
      </c>
      <c r="D14" s="3" t="s">
        <v>492</v>
      </c>
      <c r="E14" s="7">
        <f t="shared" si="0"/>
        <v>13922.919999999996</v>
      </c>
    </row>
    <row r="15" spans="1:5" x14ac:dyDescent="0.25">
      <c r="A15" s="3" t="s">
        <v>105</v>
      </c>
      <c r="B15">
        <v>98971.250000000029</v>
      </c>
      <c r="D15" s="3" t="s">
        <v>105</v>
      </c>
      <c r="E15" s="7">
        <f t="shared" si="0"/>
        <v>98971.250000000029</v>
      </c>
    </row>
    <row r="16" spans="1:5" x14ac:dyDescent="0.25">
      <c r="A16" s="3" t="s">
        <v>55</v>
      </c>
      <c r="B16">
        <v>39314.550000000003</v>
      </c>
      <c r="D16" s="3" t="s">
        <v>55</v>
      </c>
      <c r="E16" s="7">
        <f t="shared" si="0"/>
        <v>39314.550000000003</v>
      </c>
    </row>
    <row r="17" spans="1:5" x14ac:dyDescent="0.25">
      <c r="A17" s="3" t="s">
        <v>215</v>
      </c>
      <c r="B17">
        <v>10977.690000000002</v>
      </c>
      <c r="D17" s="3" t="s">
        <v>215</v>
      </c>
      <c r="E17" s="7">
        <f t="shared" si="0"/>
        <v>10977.690000000002</v>
      </c>
    </row>
    <row r="18" spans="1:5" x14ac:dyDescent="0.25">
      <c r="A18" s="3" t="s">
        <v>539</v>
      </c>
      <c r="B18">
        <v>29678.210000000003</v>
      </c>
      <c r="D18" s="3" t="s">
        <v>539</v>
      </c>
      <c r="E18" s="7">
        <f t="shared" si="0"/>
        <v>29678.210000000003</v>
      </c>
    </row>
    <row r="19" spans="1:5" x14ac:dyDescent="0.25">
      <c r="A19" s="3" t="s">
        <v>390</v>
      </c>
      <c r="B19">
        <v>14737.27</v>
      </c>
      <c r="D19" s="3" t="s">
        <v>390</v>
      </c>
      <c r="E19" s="7">
        <f t="shared" si="0"/>
        <v>14737.27</v>
      </c>
    </row>
    <row r="20" spans="1:5" x14ac:dyDescent="0.25">
      <c r="A20" s="3" t="s">
        <v>170</v>
      </c>
      <c r="B20">
        <v>14909.429999999995</v>
      </c>
      <c r="D20" s="3" t="s">
        <v>170</v>
      </c>
      <c r="E20" s="7">
        <f t="shared" si="0"/>
        <v>14909.429999999995</v>
      </c>
    </row>
    <row r="21" spans="1:5" x14ac:dyDescent="0.25">
      <c r="A21" s="3" t="s">
        <v>333</v>
      </c>
      <c r="B21">
        <v>30532.709999999995</v>
      </c>
      <c r="D21" s="3" t="s">
        <v>333</v>
      </c>
      <c r="E21" s="7">
        <f t="shared" si="0"/>
        <v>30532.709999999995</v>
      </c>
    </row>
    <row r="22" spans="1:5" x14ac:dyDescent="0.25">
      <c r="A22" s="3" t="s">
        <v>420</v>
      </c>
      <c r="B22">
        <v>15403.560000000001</v>
      </c>
      <c r="D22" s="3" t="s">
        <v>420</v>
      </c>
      <c r="E22" s="7">
        <f t="shared" si="0"/>
        <v>15403.560000000001</v>
      </c>
    </row>
    <row r="23" spans="1:5" x14ac:dyDescent="0.25">
      <c r="A23" s="3" t="s">
        <v>405</v>
      </c>
      <c r="B23">
        <v>59114.820000000007</v>
      </c>
      <c r="D23" s="3" t="s">
        <v>405</v>
      </c>
      <c r="E23" s="7">
        <f t="shared" si="0"/>
        <v>59114.820000000007</v>
      </c>
    </row>
    <row r="24" spans="1:5" x14ac:dyDescent="0.25">
      <c r="A24" s="3" t="s">
        <v>291</v>
      </c>
      <c r="B24">
        <v>69641.81</v>
      </c>
      <c r="D24" s="3" t="s">
        <v>291</v>
      </c>
      <c r="E24" s="7">
        <f t="shared" si="0"/>
        <v>69641.81</v>
      </c>
    </row>
    <row r="25" spans="1:5" x14ac:dyDescent="0.25">
      <c r="A25" s="3" t="s">
        <v>86</v>
      </c>
      <c r="B25">
        <v>37752.280000000006</v>
      </c>
      <c r="D25" s="3" t="s">
        <v>86</v>
      </c>
      <c r="E25" s="7">
        <f t="shared" si="0"/>
        <v>37752.280000000006</v>
      </c>
    </row>
    <row r="26" spans="1:5" x14ac:dyDescent="0.25">
      <c r="A26" s="3" t="s">
        <v>36</v>
      </c>
      <c r="B26">
        <v>9689.5799999999981</v>
      </c>
      <c r="D26" s="3" t="s">
        <v>36</v>
      </c>
      <c r="E26" s="7">
        <f t="shared" si="0"/>
        <v>9689.5799999999981</v>
      </c>
    </row>
    <row r="27" spans="1:5" x14ac:dyDescent="0.25">
      <c r="A27" s="3" t="s">
        <v>82</v>
      </c>
      <c r="B27">
        <v>10903.080000000002</v>
      </c>
      <c r="D27" s="3" t="s">
        <v>82</v>
      </c>
      <c r="E27" s="7">
        <f t="shared" si="0"/>
        <v>10903.080000000002</v>
      </c>
    </row>
    <row r="28" spans="1:5" x14ac:dyDescent="0.25">
      <c r="A28" s="3" t="s">
        <v>279</v>
      </c>
      <c r="B28">
        <v>12593.59</v>
      </c>
      <c r="D28" s="3" t="s">
        <v>279</v>
      </c>
      <c r="E28" s="7">
        <f t="shared" si="0"/>
        <v>12593.59</v>
      </c>
    </row>
    <row r="29" spans="1:5" x14ac:dyDescent="0.25">
      <c r="A29" s="3" t="s">
        <v>135</v>
      </c>
      <c r="B29">
        <v>15764.51</v>
      </c>
      <c r="D29" s="3" t="s">
        <v>135</v>
      </c>
      <c r="E29" s="7">
        <f t="shared" si="0"/>
        <v>15764.51</v>
      </c>
    </row>
    <row r="30" spans="1:5" x14ac:dyDescent="0.25">
      <c r="A30" s="3" t="s">
        <v>298</v>
      </c>
      <c r="B30">
        <v>8864.5399999999991</v>
      </c>
      <c r="D30" s="3" t="s">
        <v>298</v>
      </c>
      <c r="E30" s="7">
        <f t="shared" si="0"/>
        <v>8864.5399999999991</v>
      </c>
    </row>
    <row r="31" spans="1:5" x14ac:dyDescent="0.25">
      <c r="A31" s="3" t="s">
        <v>1358</v>
      </c>
      <c r="B31">
        <v>7619.7</v>
      </c>
      <c r="D31" s="3" t="s">
        <v>1358</v>
      </c>
      <c r="E31" s="7">
        <f t="shared" si="0"/>
        <v>7619.7</v>
      </c>
    </row>
    <row r="32" spans="1:5" x14ac:dyDescent="0.25">
      <c r="A32" s="3" t="s">
        <v>399</v>
      </c>
      <c r="B32">
        <v>21943.91</v>
      </c>
      <c r="D32" s="3" t="s">
        <v>399</v>
      </c>
      <c r="E32" s="7">
        <f t="shared" si="0"/>
        <v>21943.91</v>
      </c>
    </row>
    <row r="33" spans="1:5" x14ac:dyDescent="0.25">
      <c r="A33" s="3" t="s">
        <v>642</v>
      </c>
      <c r="B33">
        <v>5593.18</v>
      </c>
      <c r="D33" s="3" t="s">
        <v>642</v>
      </c>
      <c r="E33" s="7">
        <f t="shared" si="0"/>
        <v>5593.18</v>
      </c>
    </row>
    <row r="34" spans="1:5" x14ac:dyDescent="0.25">
      <c r="A34" s="3" t="s">
        <v>114</v>
      </c>
      <c r="B34">
        <v>223930.48000000004</v>
      </c>
      <c r="D34" s="3" t="s">
        <v>114</v>
      </c>
      <c r="E34" s="7">
        <f t="shared" si="0"/>
        <v>223930.48000000004</v>
      </c>
    </row>
    <row r="35" spans="1:5" x14ac:dyDescent="0.25">
      <c r="A35" s="3" t="s">
        <v>99</v>
      </c>
      <c r="B35">
        <v>38147.890000000007</v>
      </c>
      <c r="D35" s="3" t="s">
        <v>99</v>
      </c>
      <c r="E35" s="7">
        <f t="shared" si="0"/>
        <v>38147.890000000007</v>
      </c>
    </row>
    <row r="36" spans="1:5" x14ac:dyDescent="0.25">
      <c r="A36" s="3" t="s">
        <v>567</v>
      </c>
      <c r="B36">
        <v>5300.2300000000005</v>
      </c>
      <c r="D36" s="3" t="s">
        <v>567</v>
      </c>
      <c r="E36" s="7">
        <f t="shared" si="0"/>
        <v>5300.2300000000005</v>
      </c>
    </row>
    <row r="37" spans="1:5" x14ac:dyDescent="0.25">
      <c r="A37" s="3" t="s">
        <v>319</v>
      </c>
      <c r="B37">
        <v>69452.819999999963</v>
      </c>
      <c r="D37" s="3" t="s">
        <v>319</v>
      </c>
      <c r="E37" s="7">
        <f t="shared" si="0"/>
        <v>69452.819999999963</v>
      </c>
    </row>
    <row r="38" spans="1:5" x14ac:dyDescent="0.25">
      <c r="A38" s="3" t="s">
        <v>209</v>
      </c>
      <c r="B38">
        <v>6884.0399999999981</v>
      </c>
      <c r="D38" s="3" t="s">
        <v>209</v>
      </c>
      <c r="E38" s="7">
        <f t="shared" si="0"/>
        <v>6884.0399999999981</v>
      </c>
    </row>
    <row r="39" spans="1:5" x14ac:dyDescent="0.25">
      <c r="A39" s="3" t="s">
        <v>141</v>
      </c>
      <c r="B39">
        <v>21821.829999999987</v>
      </c>
      <c r="D39" s="3" t="s">
        <v>141</v>
      </c>
      <c r="E39" s="7">
        <f t="shared" si="0"/>
        <v>21821.829999999987</v>
      </c>
    </row>
    <row r="40" spans="1:5" x14ac:dyDescent="0.25">
      <c r="A40" s="3" t="s">
        <v>322</v>
      </c>
      <c r="B40">
        <v>45780.85</v>
      </c>
      <c r="D40" s="3" t="s">
        <v>322</v>
      </c>
      <c r="E40" s="7">
        <f t="shared" si="0"/>
        <v>45780.85</v>
      </c>
    </row>
    <row r="41" spans="1:5" x14ac:dyDescent="0.25">
      <c r="A41" s="3" t="s">
        <v>586</v>
      </c>
      <c r="B41">
        <v>10027.83</v>
      </c>
      <c r="D41" s="3" t="s">
        <v>586</v>
      </c>
      <c r="E41" s="7">
        <f t="shared" si="0"/>
        <v>10027.83</v>
      </c>
    </row>
    <row r="42" spans="1:5" x14ac:dyDescent="0.25">
      <c r="A42" s="3" t="s">
        <v>273</v>
      </c>
      <c r="B42">
        <v>16544.629999999997</v>
      </c>
      <c r="D42" s="3" t="s">
        <v>273</v>
      </c>
      <c r="E42" s="7">
        <f t="shared" si="0"/>
        <v>16544.629999999997</v>
      </c>
    </row>
    <row r="43" spans="1:5" x14ac:dyDescent="0.25">
      <c r="A43" s="3" t="s">
        <v>1073</v>
      </c>
      <c r="B43">
        <v>1550.49</v>
      </c>
      <c r="D43" s="3" t="s">
        <v>1073</v>
      </c>
      <c r="E43" s="7">
        <f t="shared" si="0"/>
        <v>1550.49</v>
      </c>
    </row>
    <row r="44" spans="1:5" x14ac:dyDescent="0.25">
      <c r="A44" s="3" t="s">
        <v>402</v>
      </c>
      <c r="B44">
        <v>33209.759999999995</v>
      </c>
      <c r="D44" s="3" t="s">
        <v>402</v>
      </c>
      <c r="E44" s="7">
        <f t="shared" si="0"/>
        <v>33209.759999999995</v>
      </c>
    </row>
    <row r="45" spans="1:5" x14ac:dyDescent="0.25">
      <c r="A45" s="3" t="s">
        <v>189</v>
      </c>
      <c r="B45">
        <v>91937.13</v>
      </c>
      <c r="D45" s="3" t="s">
        <v>189</v>
      </c>
      <c r="E45" s="7">
        <f t="shared" si="0"/>
        <v>91937.13</v>
      </c>
    </row>
    <row r="46" spans="1:5" x14ac:dyDescent="0.25">
      <c r="A46" s="3" t="s">
        <v>148</v>
      </c>
      <c r="B46">
        <v>26981.670000000002</v>
      </c>
      <c r="D46" s="3" t="s">
        <v>148</v>
      </c>
      <c r="E46" s="7">
        <f t="shared" si="0"/>
        <v>26981.670000000002</v>
      </c>
    </row>
    <row r="47" spans="1:5" x14ac:dyDescent="0.25">
      <c r="A47" s="3" t="s">
        <v>635</v>
      </c>
      <c r="B47">
        <v>13491</v>
      </c>
      <c r="D47" s="3" t="s">
        <v>635</v>
      </c>
      <c r="E47" s="7">
        <f t="shared" si="0"/>
        <v>13491</v>
      </c>
    </row>
    <row r="48" spans="1:5" x14ac:dyDescent="0.25">
      <c r="A48" s="3" t="s">
        <v>244</v>
      </c>
      <c r="B48">
        <v>45282.869999999995</v>
      </c>
      <c r="D48" s="3" t="s">
        <v>244</v>
      </c>
      <c r="E48" s="7">
        <f t="shared" si="0"/>
        <v>45282.869999999995</v>
      </c>
    </row>
    <row r="49" spans="1:5" x14ac:dyDescent="0.25">
      <c r="A49" s="3" t="s">
        <v>68</v>
      </c>
      <c r="B49">
        <v>78048.650000000009</v>
      </c>
      <c r="D49" s="3" t="s">
        <v>68</v>
      </c>
      <c r="E49" s="7">
        <f t="shared" si="0"/>
        <v>78048.650000000009</v>
      </c>
    </row>
    <row r="50" spans="1:5" x14ac:dyDescent="0.25">
      <c r="A50" s="3" t="s">
        <v>905</v>
      </c>
      <c r="B50">
        <v>10681.55</v>
      </c>
      <c r="D50" s="3" t="s">
        <v>905</v>
      </c>
      <c r="E50" s="7">
        <f t="shared" si="0"/>
        <v>10681.55</v>
      </c>
    </row>
    <row r="51" spans="1:5" x14ac:dyDescent="0.25">
      <c r="A51" s="3" t="s">
        <v>359</v>
      </c>
      <c r="B51">
        <v>22770.35</v>
      </c>
      <c r="D51" s="3" t="s">
        <v>359</v>
      </c>
      <c r="E51" s="7">
        <f t="shared" si="0"/>
        <v>22770.35</v>
      </c>
    </row>
    <row r="52" spans="1:5" x14ac:dyDescent="0.25">
      <c r="A52" s="3" t="s">
        <v>1062</v>
      </c>
      <c r="B52">
        <v>1183.5400000000002</v>
      </c>
      <c r="D52" s="3" t="s">
        <v>1062</v>
      </c>
      <c r="E52" s="7">
        <f t="shared" si="0"/>
        <v>1183.5400000000002</v>
      </c>
    </row>
    <row r="53" spans="1:5" x14ac:dyDescent="0.25">
      <c r="A53" s="3" t="s">
        <v>3014</v>
      </c>
      <c r="B53">
        <v>1881524.7700000003</v>
      </c>
    </row>
  </sheetData>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9C6BB-C2E5-41DB-A9EA-AFF427621756}">
  <dimension ref="A3:F11"/>
  <sheetViews>
    <sheetView showGridLines="0" showRowColHeaders="0" workbookViewId="0"/>
  </sheetViews>
  <sheetFormatPr defaultRowHeight="15" x14ac:dyDescent="0.25"/>
  <cols>
    <col min="1" max="1" width="12.140625" bestFit="1" customWidth="1"/>
    <col min="2" max="2" width="11.140625" bestFit="1" customWidth="1"/>
    <col min="3" max="5" width="9.140625" bestFit="1" customWidth="1"/>
    <col min="6" max="6" width="11.28515625" bestFit="1" customWidth="1"/>
  </cols>
  <sheetData>
    <row r="3" spans="1:6" x14ac:dyDescent="0.25">
      <c r="A3" s="2" t="s">
        <v>3076</v>
      </c>
      <c r="B3" s="2" t="s">
        <v>25</v>
      </c>
    </row>
    <row r="4" spans="1:6" x14ac:dyDescent="0.25">
      <c r="A4" s="2" t="s">
        <v>3082</v>
      </c>
      <c r="B4" t="s">
        <v>3092</v>
      </c>
      <c r="C4" t="s">
        <v>3084</v>
      </c>
      <c r="D4" t="s">
        <v>3077</v>
      </c>
      <c r="E4" t="s">
        <v>3078</v>
      </c>
      <c r="F4" t="s">
        <v>3014</v>
      </c>
    </row>
    <row r="5" spans="1:6" x14ac:dyDescent="0.25">
      <c r="A5" s="3" t="s">
        <v>3095</v>
      </c>
      <c r="B5" s="8">
        <v>59702.73</v>
      </c>
      <c r="C5" s="8">
        <v>59185.16</v>
      </c>
      <c r="D5" s="8">
        <v>73062.34</v>
      </c>
      <c r="E5" s="8">
        <v>73048.319999999992</v>
      </c>
      <c r="F5" s="8">
        <v>264998.55</v>
      </c>
    </row>
    <row r="6" spans="1:6" x14ac:dyDescent="0.25">
      <c r="A6" s="3" t="s">
        <v>3016</v>
      </c>
      <c r="B6" s="8">
        <v>70282.439999999973</v>
      </c>
      <c r="C6" s="8">
        <v>69109.8</v>
      </c>
      <c r="D6" s="8">
        <v>31754.39</v>
      </c>
      <c r="E6" s="8">
        <v>154355.81000000003</v>
      </c>
      <c r="F6" s="8">
        <v>325502.44000000006</v>
      </c>
    </row>
    <row r="7" spans="1:6" x14ac:dyDescent="0.25">
      <c r="A7" s="3" t="s">
        <v>3043</v>
      </c>
      <c r="B7" s="8">
        <v>62075.31</v>
      </c>
      <c r="C7" s="8">
        <v>59137.039999999994</v>
      </c>
      <c r="D7" s="8">
        <v>77874.78</v>
      </c>
      <c r="E7" s="8">
        <v>66080</v>
      </c>
      <c r="F7" s="8">
        <v>265167.13</v>
      </c>
    </row>
    <row r="8" spans="1:6" x14ac:dyDescent="0.25">
      <c r="A8" s="3" t="s">
        <v>3096</v>
      </c>
      <c r="B8" s="8">
        <v>64058.379999999983</v>
      </c>
      <c r="C8" s="8">
        <v>189208.29000000004</v>
      </c>
      <c r="D8" s="8">
        <v>58285.109999999986</v>
      </c>
      <c r="E8" s="8">
        <v>72477.409999999974</v>
      </c>
      <c r="F8" s="8">
        <v>384029.19</v>
      </c>
    </row>
    <row r="9" spans="1:6" x14ac:dyDescent="0.25">
      <c r="A9" s="3" t="s">
        <v>3097</v>
      </c>
      <c r="B9" s="8">
        <v>79253.140000000058</v>
      </c>
      <c r="C9" s="8">
        <v>84858.810000000012</v>
      </c>
      <c r="D9" s="8">
        <v>50887.390000000007</v>
      </c>
      <c r="E9" s="8">
        <v>75231.509999999995</v>
      </c>
      <c r="F9" s="8">
        <v>290230.85000000009</v>
      </c>
    </row>
    <row r="10" spans="1:6" x14ac:dyDescent="0.25">
      <c r="A10" s="3" t="s">
        <v>3098</v>
      </c>
      <c r="B10" s="8">
        <v>106073.62000000001</v>
      </c>
      <c r="C10" s="8">
        <v>123225.08999999997</v>
      </c>
      <c r="D10" s="8">
        <v>49464.309999999976</v>
      </c>
      <c r="E10" s="8">
        <v>72833.589999999967</v>
      </c>
      <c r="F10" s="8">
        <v>351596.60999999993</v>
      </c>
    </row>
    <row r="11" spans="1:6" x14ac:dyDescent="0.25">
      <c r="A11" s="3" t="s">
        <v>3014</v>
      </c>
      <c r="B11" s="8">
        <v>441445.62</v>
      </c>
      <c r="C11" s="8">
        <v>584724.18999999994</v>
      </c>
      <c r="D11" s="8">
        <v>341328.32</v>
      </c>
      <c r="E11" s="8">
        <v>514026.63999999996</v>
      </c>
      <c r="F11" s="8">
        <v>1881524.77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C1014-35A0-4EBC-A30E-C1E8EFA1152A}">
  <dimension ref="A3:B9"/>
  <sheetViews>
    <sheetView showGridLines="0" showRowColHeaders="0" workbookViewId="0"/>
  </sheetViews>
  <sheetFormatPr defaultRowHeight="15" x14ac:dyDescent="0.25"/>
  <cols>
    <col min="1" max="1" width="15.5703125" bestFit="1" customWidth="1"/>
    <col min="2" max="2" width="21.5703125" bestFit="1" customWidth="1"/>
  </cols>
  <sheetData>
    <row r="3" spans="1:2" x14ac:dyDescent="0.25">
      <c r="A3" s="2" t="s">
        <v>2</v>
      </c>
      <c r="B3" t="s">
        <v>3079</v>
      </c>
    </row>
    <row r="4" spans="1:2" x14ac:dyDescent="0.25">
      <c r="A4" s="3" t="s">
        <v>118</v>
      </c>
      <c r="B4" s="5">
        <v>0.19369834710743802</v>
      </c>
    </row>
    <row r="5" spans="1:2" x14ac:dyDescent="0.25">
      <c r="A5" s="3" t="s">
        <v>27</v>
      </c>
      <c r="B5" s="5">
        <v>0.19886363636363635</v>
      </c>
    </row>
    <row r="6" spans="1:2" x14ac:dyDescent="0.25">
      <c r="A6" s="3" t="s">
        <v>39</v>
      </c>
      <c r="B6" s="5">
        <v>0.20041322314049587</v>
      </c>
    </row>
    <row r="7" spans="1:2" x14ac:dyDescent="0.25">
      <c r="A7" s="3" t="s">
        <v>72</v>
      </c>
      <c r="B7" s="5">
        <v>0.2024793388429752</v>
      </c>
    </row>
    <row r="8" spans="1:2" x14ac:dyDescent="0.25">
      <c r="A8" s="3" t="s">
        <v>49</v>
      </c>
      <c r="B8" s="5">
        <v>0.20454545454545456</v>
      </c>
    </row>
    <row r="9" spans="1:2" x14ac:dyDescent="0.25">
      <c r="A9" s="3" t="s">
        <v>3014</v>
      </c>
      <c r="B9" s="5">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B4E9C-EF11-4D56-8546-3FF17AACD42F}">
  <dimension ref="A3:B21"/>
  <sheetViews>
    <sheetView showGridLines="0" showRowColHeaders="0" workbookViewId="0"/>
  </sheetViews>
  <sheetFormatPr defaultRowHeight="15" x14ac:dyDescent="0.25"/>
  <cols>
    <col min="1" max="1" width="30.28515625" bestFit="1" customWidth="1"/>
    <col min="2" max="2" width="16.28515625" bestFit="1" customWidth="1"/>
  </cols>
  <sheetData>
    <row r="3" spans="1:2" x14ac:dyDescent="0.25">
      <c r="A3" s="2" t="s">
        <v>3087</v>
      </c>
      <c r="B3" s="7" t="s">
        <v>3089</v>
      </c>
    </row>
    <row r="4" spans="1:2" x14ac:dyDescent="0.25">
      <c r="A4" s="3" t="s">
        <v>97</v>
      </c>
      <c r="B4" s="7">
        <v>1589.65</v>
      </c>
    </row>
    <row r="5" spans="1:2" x14ac:dyDescent="0.25">
      <c r="A5" s="3" t="s">
        <v>74</v>
      </c>
      <c r="B5" s="7">
        <v>1493.3600000000006</v>
      </c>
    </row>
    <row r="6" spans="1:2" x14ac:dyDescent="0.25">
      <c r="A6" s="3" t="s">
        <v>119</v>
      </c>
      <c r="B6" s="7">
        <v>1957.71</v>
      </c>
    </row>
    <row r="7" spans="1:2" x14ac:dyDescent="0.25">
      <c r="A7" s="3" t="s">
        <v>111</v>
      </c>
      <c r="B7" s="7">
        <v>3560.5899999999997</v>
      </c>
    </row>
    <row r="8" spans="1:2" x14ac:dyDescent="0.25">
      <c r="A8" s="3" t="s">
        <v>43</v>
      </c>
      <c r="B8" s="7">
        <v>1094.8399999999999</v>
      </c>
    </row>
    <row r="9" spans="1:2" x14ac:dyDescent="0.25">
      <c r="A9" s="3" t="s">
        <v>65</v>
      </c>
      <c r="B9" s="7">
        <v>476.99000000000007</v>
      </c>
    </row>
    <row r="10" spans="1:2" x14ac:dyDescent="0.25">
      <c r="A10" s="3" t="s">
        <v>347</v>
      </c>
      <c r="B10" s="7">
        <v>334.03</v>
      </c>
    </row>
    <row r="11" spans="1:2" x14ac:dyDescent="0.25">
      <c r="A11" s="3" t="s">
        <v>154</v>
      </c>
      <c r="B11" s="7">
        <v>93.029999999999916</v>
      </c>
    </row>
    <row r="12" spans="1:2" x14ac:dyDescent="0.25">
      <c r="A12" s="3" t="s">
        <v>128</v>
      </c>
      <c r="B12" s="7">
        <v>1942.0300000000009</v>
      </c>
    </row>
    <row r="13" spans="1:2" x14ac:dyDescent="0.25">
      <c r="A13" s="3" t="s">
        <v>58</v>
      </c>
      <c r="B13" s="7">
        <v>1903.6400000000006</v>
      </c>
    </row>
    <row r="14" spans="1:2" x14ac:dyDescent="0.25">
      <c r="A14" s="3" t="s">
        <v>90</v>
      </c>
      <c r="B14" s="7">
        <v>1777.1899999999989</v>
      </c>
    </row>
    <row r="15" spans="1:2" x14ac:dyDescent="0.25">
      <c r="A15" s="3" t="s">
        <v>51</v>
      </c>
      <c r="B15" s="7">
        <v>498.15999999999991</v>
      </c>
    </row>
    <row r="16" spans="1:2" x14ac:dyDescent="0.25">
      <c r="A16" s="3" t="s">
        <v>178</v>
      </c>
      <c r="B16" s="7">
        <v>46.54</v>
      </c>
    </row>
    <row r="17" spans="1:2" x14ac:dyDescent="0.25">
      <c r="A17" s="3" t="s">
        <v>570</v>
      </c>
      <c r="B17" s="7">
        <v>163.94999999999996</v>
      </c>
    </row>
    <row r="18" spans="1:2" x14ac:dyDescent="0.25">
      <c r="A18" s="3" t="s">
        <v>80</v>
      </c>
      <c r="B18" s="7">
        <v>2349.5399999999986</v>
      </c>
    </row>
    <row r="19" spans="1:2" x14ac:dyDescent="0.25">
      <c r="A19" s="3" t="s">
        <v>31</v>
      </c>
      <c r="B19" s="7">
        <v>4397.5099999999984</v>
      </c>
    </row>
    <row r="20" spans="1:2" x14ac:dyDescent="0.25">
      <c r="A20" s="3" t="s">
        <v>137</v>
      </c>
      <c r="B20" s="7">
        <v>1069.6700000000005</v>
      </c>
    </row>
    <row r="21" spans="1:2" x14ac:dyDescent="0.25">
      <c r="A21" s="3" t="s">
        <v>3014</v>
      </c>
      <c r="B21" s="7">
        <v>24748.430000000004</v>
      </c>
    </row>
  </sheetData>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236DD-623B-4F8F-BBB2-D7ABB2A873FA}">
  <dimension ref="A3:B21"/>
  <sheetViews>
    <sheetView showGridLines="0" showRowColHeaders="0" workbookViewId="0">
      <selection activeCell="N23" sqref="N23"/>
    </sheetView>
  </sheetViews>
  <sheetFormatPr defaultRowHeight="15" x14ac:dyDescent="0.25"/>
  <cols>
    <col min="1" max="1" width="30.28515625" bestFit="1" customWidth="1"/>
    <col min="2" max="2" width="12.7109375" bestFit="1" customWidth="1"/>
  </cols>
  <sheetData>
    <row r="3" spans="1:2" x14ac:dyDescent="0.25">
      <c r="A3" s="2" t="s">
        <v>3013</v>
      </c>
      <c r="B3" t="s">
        <v>3081</v>
      </c>
    </row>
    <row r="4" spans="1:2" x14ac:dyDescent="0.25">
      <c r="A4" s="3" t="s">
        <v>97</v>
      </c>
      <c r="B4">
        <v>12594.820600000001</v>
      </c>
    </row>
    <row r="5" spans="1:2" x14ac:dyDescent="0.25">
      <c r="A5" s="3" t="s">
        <v>74</v>
      </c>
      <c r="B5">
        <v>59296.389429999988</v>
      </c>
    </row>
    <row r="6" spans="1:2" x14ac:dyDescent="0.25">
      <c r="A6" s="3" t="s">
        <v>119</v>
      </c>
      <c r="B6">
        <v>-930.43840000000046</v>
      </c>
    </row>
    <row r="7" spans="1:2" x14ac:dyDescent="0.25">
      <c r="A7" s="3" t="s">
        <v>111</v>
      </c>
      <c r="B7">
        <v>39808.485999999997</v>
      </c>
    </row>
    <row r="8" spans="1:2" x14ac:dyDescent="0.25">
      <c r="A8" s="3" t="s">
        <v>43</v>
      </c>
      <c r="B8">
        <v>1698.0439799999999</v>
      </c>
    </row>
    <row r="9" spans="1:2" x14ac:dyDescent="0.25">
      <c r="A9" s="3" t="s">
        <v>65</v>
      </c>
      <c r="B9">
        <v>23990.207579999998</v>
      </c>
    </row>
    <row r="10" spans="1:2" x14ac:dyDescent="0.25">
      <c r="A10" s="3" t="s">
        <v>347</v>
      </c>
      <c r="B10">
        <v>-1194.4125000000008</v>
      </c>
    </row>
    <row r="11" spans="1:2" x14ac:dyDescent="0.25">
      <c r="A11" s="3" t="s">
        <v>154</v>
      </c>
      <c r="B11">
        <v>7028.1595000000016</v>
      </c>
    </row>
    <row r="12" spans="1:2" x14ac:dyDescent="0.25">
      <c r="A12" s="3" t="s">
        <v>128</v>
      </c>
      <c r="B12">
        <v>18724.1191</v>
      </c>
    </row>
    <row r="13" spans="1:2" x14ac:dyDescent="0.25">
      <c r="A13" s="3" t="s">
        <v>58</v>
      </c>
      <c r="B13">
        <v>8824.3905639999939</v>
      </c>
    </row>
    <row r="14" spans="1:2" x14ac:dyDescent="0.25">
      <c r="A14" s="3" t="s">
        <v>90</v>
      </c>
      <c r="B14">
        <v>7769.3150699999978</v>
      </c>
    </row>
    <row r="15" spans="1:2" x14ac:dyDescent="0.25">
      <c r="A15" s="3" t="s">
        <v>51</v>
      </c>
      <c r="B15">
        <v>-257.62880000000007</v>
      </c>
    </row>
    <row r="16" spans="1:2" x14ac:dyDescent="0.25">
      <c r="A16" s="3" t="s">
        <v>178</v>
      </c>
      <c r="B16">
        <v>-1544.8260631999995</v>
      </c>
    </row>
    <row r="17" spans="1:2" x14ac:dyDescent="0.25">
      <c r="A17" s="3" t="s">
        <v>570</v>
      </c>
      <c r="B17">
        <v>-1291.0959000000003</v>
      </c>
    </row>
    <row r="18" spans="1:2" x14ac:dyDescent="0.25">
      <c r="A18" s="3" t="s">
        <v>80</v>
      </c>
      <c r="B18">
        <v>7803.9946</v>
      </c>
    </row>
    <row r="19" spans="1:2" x14ac:dyDescent="0.25">
      <c r="A19" s="3" t="s">
        <v>31</v>
      </c>
      <c r="B19">
        <v>-8086.6392636499986</v>
      </c>
    </row>
    <row r="20" spans="1:2" x14ac:dyDescent="0.25">
      <c r="A20" s="3" t="s">
        <v>137</v>
      </c>
      <c r="B20">
        <v>40790.514240000019</v>
      </c>
    </row>
    <row r="21" spans="1:2" x14ac:dyDescent="0.25">
      <c r="A21" s="3" t="s">
        <v>3014</v>
      </c>
      <c r="B21">
        <v>215023.39973715006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B1066-0878-4F0B-A73F-43D870E5F967}">
  <dimension ref="A3:B7"/>
  <sheetViews>
    <sheetView showGridLines="0" showRowColHeaders="0" topLeftCell="A13" workbookViewId="0">
      <selection activeCell="P14" sqref="P14"/>
    </sheetView>
  </sheetViews>
  <sheetFormatPr defaultRowHeight="15" x14ac:dyDescent="0.25"/>
  <cols>
    <col min="1" max="1" width="13.7109375" bestFit="1" customWidth="1"/>
    <col min="2" max="2" width="19.85546875" bestFit="1" customWidth="1"/>
  </cols>
  <sheetData>
    <row r="3" spans="1:2" x14ac:dyDescent="0.25">
      <c r="A3" s="2" t="s">
        <v>3013</v>
      </c>
      <c r="B3" t="s">
        <v>3080</v>
      </c>
    </row>
    <row r="4" spans="1:2" x14ac:dyDescent="0.25">
      <c r="A4" s="3" t="s">
        <v>28</v>
      </c>
      <c r="B4" s="5">
        <v>0.47832529174578037</v>
      </c>
    </row>
    <row r="5" spans="1:2" x14ac:dyDescent="0.25">
      <c r="A5" s="3" t="s">
        <v>89</v>
      </c>
      <c r="B5" s="5">
        <v>8.6145666614003566E-2</v>
      </c>
    </row>
    <row r="6" spans="1:2" x14ac:dyDescent="0.25">
      <c r="A6" s="3" t="s">
        <v>40</v>
      </c>
      <c r="B6" s="5">
        <v>0.43552904164021605</v>
      </c>
    </row>
    <row r="7" spans="1:2" x14ac:dyDescent="0.25">
      <c r="A7" s="3" t="s">
        <v>3014</v>
      </c>
      <c r="B7" s="5">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A480D-0AC0-4C70-98D8-DD329929281C}">
  <dimension ref="A3:B21"/>
  <sheetViews>
    <sheetView workbookViewId="0"/>
  </sheetViews>
  <sheetFormatPr defaultRowHeight="15" x14ac:dyDescent="0.25"/>
  <cols>
    <col min="1" max="1" width="30.28515625" bestFit="1" customWidth="1"/>
    <col min="2" max="2" width="12.7109375" bestFit="1" customWidth="1"/>
  </cols>
  <sheetData>
    <row r="3" spans="1:2" x14ac:dyDescent="0.25">
      <c r="A3" s="2" t="s">
        <v>3013</v>
      </c>
      <c r="B3" t="s">
        <v>3075</v>
      </c>
    </row>
    <row r="4" spans="1:2" x14ac:dyDescent="0.25">
      <c r="A4" s="3" t="s">
        <v>97</v>
      </c>
      <c r="B4">
        <v>12594.820600000001</v>
      </c>
    </row>
    <row r="5" spans="1:2" x14ac:dyDescent="0.25">
      <c r="A5" s="3" t="s">
        <v>74</v>
      </c>
      <c r="B5">
        <v>59296.389429999988</v>
      </c>
    </row>
    <row r="6" spans="1:2" x14ac:dyDescent="0.25">
      <c r="A6" s="3" t="s">
        <v>119</v>
      </c>
      <c r="B6">
        <v>-930.43840000000046</v>
      </c>
    </row>
    <row r="7" spans="1:2" x14ac:dyDescent="0.25">
      <c r="A7" s="3" t="s">
        <v>111</v>
      </c>
      <c r="B7">
        <v>39808.485999999997</v>
      </c>
    </row>
    <row r="8" spans="1:2" x14ac:dyDescent="0.25">
      <c r="A8" s="3" t="s">
        <v>43</v>
      </c>
      <c r="B8">
        <v>1698.0439799999999</v>
      </c>
    </row>
    <row r="9" spans="1:2" x14ac:dyDescent="0.25">
      <c r="A9" s="3" t="s">
        <v>65</v>
      </c>
      <c r="B9">
        <v>23990.207579999998</v>
      </c>
    </row>
    <row r="10" spans="1:2" x14ac:dyDescent="0.25">
      <c r="A10" s="3" t="s">
        <v>347</v>
      </c>
      <c r="B10">
        <v>-1194.4125000000008</v>
      </c>
    </row>
    <row r="11" spans="1:2" x14ac:dyDescent="0.25">
      <c r="A11" s="3" t="s">
        <v>154</v>
      </c>
      <c r="B11">
        <v>7028.1595000000016</v>
      </c>
    </row>
    <row r="12" spans="1:2" x14ac:dyDescent="0.25">
      <c r="A12" s="3" t="s">
        <v>128</v>
      </c>
      <c r="B12">
        <v>18724.1191</v>
      </c>
    </row>
    <row r="13" spans="1:2" x14ac:dyDescent="0.25">
      <c r="A13" s="3" t="s">
        <v>58</v>
      </c>
      <c r="B13">
        <v>8824.3905639999939</v>
      </c>
    </row>
    <row r="14" spans="1:2" x14ac:dyDescent="0.25">
      <c r="A14" s="3" t="s">
        <v>90</v>
      </c>
      <c r="B14">
        <v>7769.3150699999978</v>
      </c>
    </row>
    <row r="15" spans="1:2" x14ac:dyDescent="0.25">
      <c r="A15" s="3" t="s">
        <v>51</v>
      </c>
      <c r="B15">
        <v>-257.62880000000007</v>
      </c>
    </row>
    <row r="16" spans="1:2" x14ac:dyDescent="0.25">
      <c r="A16" s="3" t="s">
        <v>178</v>
      </c>
      <c r="B16">
        <v>-1544.8260631999995</v>
      </c>
    </row>
    <row r="17" spans="1:2" x14ac:dyDescent="0.25">
      <c r="A17" s="3" t="s">
        <v>570</v>
      </c>
      <c r="B17">
        <v>-1291.0959000000003</v>
      </c>
    </row>
    <row r="18" spans="1:2" x14ac:dyDescent="0.25">
      <c r="A18" s="3" t="s">
        <v>80</v>
      </c>
      <c r="B18">
        <v>7803.9946</v>
      </c>
    </row>
    <row r="19" spans="1:2" x14ac:dyDescent="0.25">
      <c r="A19" s="3" t="s">
        <v>31</v>
      </c>
      <c r="B19">
        <v>-8086.6392636499986</v>
      </c>
    </row>
    <row r="20" spans="1:2" x14ac:dyDescent="0.25">
      <c r="A20" s="3" t="s">
        <v>137</v>
      </c>
      <c r="B20">
        <v>40790.514240000019</v>
      </c>
    </row>
    <row r="21" spans="1:2" x14ac:dyDescent="0.25">
      <c r="A21" s="3" t="s">
        <v>3014</v>
      </c>
      <c r="B21">
        <v>215023.39973715006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C4868-F226-4451-A286-7758C474F6A7}">
  <dimension ref="A3:B14"/>
  <sheetViews>
    <sheetView showGridLines="0" showRowColHeaders="0" workbookViewId="0">
      <selection activeCell="O11" sqref="O11"/>
    </sheetView>
  </sheetViews>
  <sheetFormatPr defaultRowHeight="15" x14ac:dyDescent="0.25"/>
  <cols>
    <col min="1" max="1" width="18.7109375" bestFit="1" customWidth="1"/>
    <col min="2" max="2" width="13.42578125" bestFit="1" customWidth="1"/>
  </cols>
  <sheetData>
    <row r="3" spans="1:2" x14ac:dyDescent="0.25">
      <c r="A3" s="2" t="s">
        <v>3090</v>
      </c>
      <c r="B3" t="s">
        <v>3091</v>
      </c>
    </row>
    <row r="4" spans="1:2" x14ac:dyDescent="0.25">
      <c r="A4" s="3" t="s">
        <v>92</v>
      </c>
      <c r="B4" s="7">
        <v>36187.568192000006</v>
      </c>
    </row>
    <row r="5" spans="1:2" x14ac:dyDescent="0.25">
      <c r="A5" s="3" t="s">
        <v>62</v>
      </c>
      <c r="B5" s="7">
        <v>6965.4626600000011</v>
      </c>
    </row>
    <row r="6" spans="1:2" x14ac:dyDescent="0.25">
      <c r="A6" s="3" t="s">
        <v>376</v>
      </c>
      <c r="B6" s="7">
        <v>11677.363099999999</v>
      </c>
    </row>
    <row r="7" spans="1:2" x14ac:dyDescent="0.25">
      <c r="A7" s="3" t="s">
        <v>77</v>
      </c>
      <c r="B7" s="7">
        <v>8645.2074137499967</v>
      </c>
    </row>
    <row r="8" spans="1:2" x14ac:dyDescent="0.25">
      <c r="A8" s="3" t="s">
        <v>105</v>
      </c>
      <c r="B8" s="7">
        <v>12321.579311999994</v>
      </c>
    </row>
    <row r="9" spans="1:2" x14ac:dyDescent="0.25">
      <c r="A9" s="3" t="s">
        <v>291</v>
      </c>
      <c r="B9" s="7">
        <v>12307.551891600004</v>
      </c>
    </row>
    <row r="10" spans="1:2" x14ac:dyDescent="0.25">
      <c r="A10" s="3" t="s">
        <v>114</v>
      </c>
      <c r="B10" s="7">
        <v>27611.943318600006</v>
      </c>
    </row>
    <row r="11" spans="1:2" x14ac:dyDescent="0.25">
      <c r="A11" s="3" t="s">
        <v>319</v>
      </c>
      <c r="B11" s="7">
        <v>23410.842026000006</v>
      </c>
    </row>
    <row r="12" spans="1:2" x14ac:dyDescent="0.25">
      <c r="A12" s="3" t="s">
        <v>141</v>
      </c>
      <c r="B12" s="7">
        <v>15291.572600000001</v>
      </c>
    </row>
    <row r="13" spans="1:2" x14ac:dyDescent="0.25">
      <c r="A13" s="3" t="s">
        <v>189</v>
      </c>
      <c r="B13" s="7">
        <v>27288.38666</v>
      </c>
    </row>
    <row r="14" spans="1:2" x14ac:dyDescent="0.25">
      <c r="A14" s="3" t="s">
        <v>3014</v>
      </c>
      <c r="B14">
        <v>181707.47717395003</v>
      </c>
    </row>
  </sheetData>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938"/>
  <sheetViews>
    <sheetView tabSelected="1" topLeftCell="A1921" workbookViewId="0"/>
  </sheetViews>
  <sheetFormatPr defaultRowHeight="15" x14ac:dyDescent="0.25"/>
  <cols>
    <col min="8" max="8" width="18.85546875" customWidth="1"/>
    <col min="9" max="9" width="15" customWidth="1"/>
    <col min="19" max="19" width="12.140625" customWidth="1"/>
    <col min="20" max="20" width="13.140625" customWidth="1"/>
  </cols>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5">
      <c r="A2">
        <v>1552</v>
      </c>
      <c r="B2" t="s">
        <v>26</v>
      </c>
      <c r="C2" t="s">
        <v>27</v>
      </c>
      <c r="D2">
        <v>0.01</v>
      </c>
      <c r="E2">
        <v>348.21</v>
      </c>
      <c r="F2">
        <v>40.19</v>
      </c>
      <c r="G2" t="s">
        <v>28</v>
      </c>
      <c r="H2" t="s">
        <v>29</v>
      </c>
      <c r="I2" t="s">
        <v>30</v>
      </c>
      <c r="J2" t="s">
        <v>31</v>
      </c>
      <c r="K2" t="s">
        <v>32</v>
      </c>
      <c r="L2" t="s">
        <v>33</v>
      </c>
      <c r="M2">
        <v>0.62</v>
      </c>
      <c r="N2" t="s">
        <v>34</v>
      </c>
      <c r="O2" t="s">
        <v>35</v>
      </c>
      <c r="P2" t="s">
        <v>36</v>
      </c>
      <c r="Q2" t="s">
        <v>37</v>
      </c>
      <c r="R2">
        <v>39056</v>
      </c>
      <c r="S2" s="1">
        <v>42005</v>
      </c>
      <c r="T2" s="1">
        <v>42008</v>
      </c>
      <c r="U2">
        <v>-337.09199999999998</v>
      </c>
      <c r="V2">
        <v>2</v>
      </c>
      <c r="W2">
        <v>723.54</v>
      </c>
      <c r="X2">
        <v>87486</v>
      </c>
      <c r="Y2">
        <f>cleaneddata[[#This Row],[Unit Price]]-cleaneddata[[#This Row],[Discount]]</f>
        <v>348.2</v>
      </c>
      <c r="Z2" t="str">
        <f>_xlfn.IFS(cleaneddata[[#This Row],[Region]]="Central","Chris",cleaneddata[[#This Row],[Region]]="East","Erin",cleaneddata[[#This Row],[Region]]="South","Sam",cleaneddata[[#This Row],[Region]]="West","William")</f>
        <v>Sam</v>
      </c>
    </row>
    <row r="3" spans="1:26" x14ac:dyDescent="0.25">
      <c r="A3">
        <v>2124</v>
      </c>
      <c r="B3" t="s">
        <v>38</v>
      </c>
      <c r="C3" t="s">
        <v>39</v>
      </c>
      <c r="D3">
        <v>0.04</v>
      </c>
      <c r="E3">
        <v>45.19</v>
      </c>
      <c r="F3">
        <v>1.99</v>
      </c>
      <c r="G3" t="s">
        <v>40</v>
      </c>
      <c r="H3" t="s">
        <v>41</v>
      </c>
      <c r="I3" t="s">
        <v>42</v>
      </c>
      <c r="J3" t="s">
        <v>43</v>
      </c>
      <c r="K3" t="s">
        <v>44</v>
      </c>
      <c r="L3" t="s">
        <v>45</v>
      </c>
      <c r="M3">
        <v>0.55000000000000004</v>
      </c>
      <c r="N3" t="s">
        <v>34</v>
      </c>
      <c r="O3" t="s">
        <v>35</v>
      </c>
      <c r="P3" t="s">
        <v>46</v>
      </c>
      <c r="Q3" t="s">
        <v>47</v>
      </c>
      <c r="R3">
        <v>72301</v>
      </c>
      <c r="S3" s="1">
        <v>42005</v>
      </c>
      <c r="T3" s="1">
        <v>42006</v>
      </c>
      <c r="U3">
        <v>-61.194000000000003</v>
      </c>
      <c r="V3">
        <v>13</v>
      </c>
      <c r="W3">
        <v>609.09</v>
      </c>
      <c r="X3">
        <v>89665</v>
      </c>
      <c r="Y3">
        <f>cleaneddata[[#This Row],[Unit Price]]-cleaneddata[[#This Row],[Discount]]</f>
        <v>45.15</v>
      </c>
      <c r="Z3" t="str">
        <f>_xlfn.IFS(cleaneddata[[#This Row],[Region]]="Central","Chris",cleaneddata[[#This Row],[Region]]="East","Erin",cleaneddata[[#This Row],[Region]]="South","Sam",cleaneddata[[#This Row],[Region]]="West","William")</f>
        <v>Sam</v>
      </c>
    </row>
    <row r="4" spans="1:26" x14ac:dyDescent="0.25">
      <c r="A4">
        <v>1418</v>
      </c>
      <c r="B4" t="s">
        <v>48</v>
      </c>
      <c r="C4" t="s">
        <v>49</v>
      </c>
      <c r="D4">
        <v>7.0000000000000007E-2</v>
      </c>
      <c r="E4">
        <v>4.84</v>
      </c>
      <c r="F4">
        <v>0.71</v>
      </c>
      <c r="G4" t="s">
        <v>40</v>
      </c>
      <c r="H4" t="s">
        <v>29</v>
      </c>
      <c r="I4" t="s">
        <v>50</v>
      </c>
      <c r="J4" t="s">
        <v>51</v>
      </c>
      <c r="K4" t="s">
        <v>52</v>
      </c>
      <c r="L4" t="s">
        <v>53</v>
      </c>
      <c r="M4">
        <v>0.52</v>
      </c>
      <c r="N4" t="s">
        <v>34</v>
      </c>
      <c r="O4" t="s">
        <v>54</v>
      </c>
      <c r="P4" t="s">
        <v>55</v>
      </c>
      <c r="Q4" t="s">
        <v>56</v>
      </c>
      <c r="R4">
        <v>46901</v>
      </c>
      <c r="S4" s="1">
        <v>42005</v>
      </c>
      <c r="T4" s="1">
        <v>42007</v>
      </c>
      <c r="U4">
        <v>25.240200000000002</v>
      </c>
      <c r="V4">
        <v>8</v>
      </c>
      <c r="W4">
        <v>36.58</v>
      </c>
      <c r="X4">
        <v>90539</v>
      </c>
      <c r="Y4">
        <f>cleaneddata[[#This Row],[Unit Price]]-cleaneddata[[#This Row],[Discount]]</f>
        <v>4.7699999999999996</v>
      </c>
      <c r="Z4" t="str">
        <f>_xlfn.IFS(cleaneddata[[#This Row],[Region]]="Central","Chris",cleaneddata[[#This Row],[Region]]="East","Erin",cleaneddata[[#This Row],[Region]]="South","Sam",cleaneddata[[#This Row],[Region]]="West","William")</f>
        <v>Chris</v>
      </c>
    </row>
    <row r="5" spans="1:26" x14ac:dyDescent="0.25">
      <c r="A5">
        <v>1425</v>
      </c>
      <c r="B5" t="s">
        <v>57</v>
      </c>
      <c r="C5" t="s">
        <v>49</v>
      </c>
      <c r="D5">
        <v>0.04</v>
      </c>
      <c r="E5">
        <v>2036.48</v>
      </c>
      <c r="F5">
        <v>14.7</v>
      </c>
      <c r="G5" t="s">
        <v>28</v>
      </c>
      <c r="H5" t="s">
        <v>29</v>
      </c>
      <c r="I5" t="s">
        <v>42</v>
      </c>
      <c r="J5" t="s">
        <v>58</v>
      </c>
      <c r="K5" t="s">
        <v>59</v>
      </c>
      <c r="L5" t="s">
        <v>60</v>
      </c>
      <c r="M5">
        <v>0.55000000000000004</v>
      </c>
      <c r="N5" t="s">
        <v>34</v>
      </c>
      <c r="O5" t="s">
        <v>61</v>
      </c>
      <c r="P5" t="s">
        <v>62</v>
      </c>
      <c r="Q5" t="s">
        <v>63</v>
      </c>
      <c r="R5">
        <v>80525</v>
      </c>
      <c r="S5" s="1">
        <v>42005</v>
      </c>
      <c r="T5" s="1">
        <v>42010</v>
      </c>
      <c r="U5">
        <v>-4793.0039999999999</v>
      </c>
      <c r="V5">
        <v>1</v>
      </c>
      <c r="W5">
        <v>2013.67</v>
      </c>
      <c r="X5">
        <v>89450</v>
      </c>
      <c r="Y5">
        <f>cleaneddata[[#This Row],[Unit Price]]-cleaneddata[[#This Row],[Discount]]</f>
        <v>2036.44</v>
      </c>
      <c r="Z5" t="str">
        <f>_xlfn.IFS(cleaneddata[[#This Row],[Region]]="Central","Chris",cleaneddata[[#This Row],[Region]]="East","Erin",cleaneddata[[#This Row],[Region]]="South","Sam",cleaneddata[[#This Row],[Region]]="West","William")</f>
        <v>William</v>
      </c>
    </row>
    <row r="6" spans="1:26" x14ac:dyDescent="0.25">
      <c r="A6">
        <v>3275</v>
      </c>
      <c r="B6" t="s">
        <v>64</v>
      </c>
      <c r="C6" t="s">
        <v>49</v>
      </c>
      <c r="D6">
        <v>0.04</v>
      </c>
      <c r="E6">
        <v>449.99</v>
      </c>
      <c r="F6">
        <v>24.49</v>
      </c>
      <c r="G6" t="s">
        <v>40</v>
      </c>
      <c r="H6" t="s">
        <v>29</v>
      </c>
      <c r="I6" t="s">
        <v>42</v>
      </c>
      <c r="J6" t="s">
        <v>65</v>
      </c>
      <c r="K6" t="s">
        <v>66</v>
      </c>
      <c r="L6" t="s">
        <v>67</v>
      </c>
      <c r="M6">
        <v>0.52</v>
      </c>
      <c r="N6" t="s">
        <v>34</v>
      </c>
      <c r="O6" t="s">
        <v>61</v>
      </c>
      <c r="P6" t="s">
        <v>68</v>
      </c>
      <c r="Q6" t="s">
        <v>69</v>
      </c>
      <c r="R6">
        <v>98273</v>
      </c>
      <c r="S6" s="1">
        <v>42005</v>
      </c>
      <c r="T6" s="1">
        <v>42009</v>
      </c>
      <c r="U6">
        <v>3576.8841000000002</v>
      </c>
      <c r="V6">
        <v>12</v>
      </c>
      <c r="W6">
        <v>5183.8900000000003</v>
      </c>
      <c r="X6">
        <v>86234</v>
      </c>
      <c r="Y6">
        <f>cleaneddata[[#This Row],[Unit Price]]-cleaneddata[[#This Row],[Discount]]</f>
        <v>449.95</v>
      </c>
      <c r="Z6" t="str">
        <f>_xlfn.IFS(cleaneddata[[#This Row],[Region]]="Central","Chris",cleaneddata[[#This Row],[Region]]="East","Erin",cleaneddata[[#This Row],[Region]]="South","Sam",cleaneddata[[#This Row],[Region]]="West","William")</f>
        <v>William</v>
      </c>
    </row>
    <row r="7" spans="1:26" x14ac:dyDescent="0.25">
      <c r="A7">
        <v>3275</v>
      </c>
      <c r="B7" t="s">
        <v>64</v>
      </c>
      <c r="C7" t="s">
        <v>49</v>
      </c>
      <c r="D7">
        <v>0.01</v>
      </c>
      <c r="E7">
        <v>5.84</v>
      </c>
      <c r="F7">
        <v>1.2</v>
      </c>
      <c r="G7" t="s">
        <v>40</v>
      </c>
      <c r="H7" t="s">
        <v>29</v>
      </c>
      <c r="I7" t="s">
        <v>50</v>
      </c>
      <c r="J7" t="s">
        <v>51</v>
      </c>
      <c r="K7" t="s">
        <v>52</v>
      </c>
      <c r="L7" t="s">
        <v>70</v>
      </c>
      <c r="M7">
        <v>0.55000000000000004</v>
      </c>
      <c r="N7" t="s">
        <v>34</v>
      </c>
      <c r="O7" t="s">
        <v>61</v>
      </c>
      <c r="P7" t="s">
        <v>68</v>
      </c>
      <c r="Q7" t="s">
        <v>69</v>
      </c>
      <c r="R7">
        <v>98273</v>
      </c>
      <c r="S7" s="1">
        <v>42005</v>
      </c>
      <c r="T7" s="1">
        <v>42014</v>
      </c>
      <c r="U7">
        <v>20.38</v>
      </c>
      <c r="V7">
        <v>6</v>
      </c>
      <c r="W7">
        <v>36.090000000000003</v>
      </c>
      <c r="X7">
        <v>86234</v>
      </c>
      <c r="Y7">
        <f>cleaneddata[[#This Row],[Unit Price]]-cleaneddata[[#This Row],[Discount]]</f>
        <v>5.83</v>
      </c>
      <c r="Z7" t="str">
        <f>_xlfn.IFS(cleaneddata[[#This Row],[Region]]="Central","Chris",cleaneddata[[#This Row],[Region]]="East","Erin",cleaneddata[[#This Row],[Region]]="South","Sam",cleaneddata[[#This Row],[Region]]="West","William")</f>
        <v>William</v>
      </c>
    </row>
    <row r="8" spans="1:26" x14ac:dyDescent="0.25">
      <c r="A8">
        <v>1910</v>
      </c>
      <c r="B8" t="s">
        <v>71</v>
      </c>
      <c r="C8" t="s">
        <v>72</v>
      </c>
      <c r="D8">
        <v>0.02</v>
      </c>
      <c r="E8">
        <v>29.17</v>
      </c>
      <c r="F8">
        <v>6.27</v>
      </c>
      <c r="G8" t="s">
        <v>40</v>
      </c>
      <c r="H8" t="s">
        <v>73</v>
      </c>
      <c r="I8" t="s">
        <v>50</v>
      </c>
      <c r="J8" t="s">
        <v>74</v>
      </c>
      <c r="K8" t="s">
        <v>75</v>
      </c>
      <c r="L8" t="s">
        <v>76</v>
      </c>
      <c r="M8">
        <v>0.37</v>
      </c>
      <c r="N8" t="s">
        <v>34</v>
      </c>
      <c r="O8" t="s">
        <v>35</v>
      </c>
      <c r="P8" t="s">
        <v>77</v>
      </c>
      <c r="Q8" t="s">
        <v>78</v>
      </c>
      <c r="R8">
        <v>30269</v>
      </c>
      <c r="S8" s="1">
        <v>42005</v>
      </c>
      <c r="T8" s="1">
        <v>42006</v>
      </c>
      <c r="U8">
        <v>36.905999999999999</v>
      </c>
      <c r="V8">
        <v>2</v>
      </c>
      <c r="W8">
        <v>63.32</v>
      </c>
      <c r="X8">
        <v>91371</v>
      </c>
      <c r="Y8">
        <f>cleaneddata[[#This Row],[Unit Price]]-cleaneddata[[#This Row],[Discount]]</f>
        <v>29.150000000000002</v>
      </c>
      <c r="Z8" t="str">
        <f>_xlfn.IFS(cleaneddata[[#This Row],[Region]]="Central","Chris",cleaneddata[[#This Row],[Region]]="East","Erin",cleaneddata[[#This Row],[Region]]="South","Sam",cleaneddata[[#This Row],[Region]]="West","William")</f>
        <v>Sam</v>
      </c>
    </row>
    <row r="9" spans="1:26" x14ac:dyDescent="0.25">
      <c r="A9">
        <v>674</v>
      </c>
      <c r="B9" t="s">
        <v>79</v>
      </c>
      <c r="C9" t="s">
        <v>27</v>
      </c>
      <c r="D9">
        <v>0.06</v>
      </c>
      <c r="E9">
        <v>161.55000000000001</v>
      </c>
      <c r="F9">
        <v>19.989999999999998</v>
      </c>
      <c r="G9" t="s">
        <v>40</v>
      </c>
      <c r="H9" t="s">
        <v>29</v>
      </c>
      <c r="I9" t="s">
        <v>50</v>
      </c>
      <c r="J9" t="s">
        <v>80</v>
      </c>
      <c r="K9" t="s">
        <v>75</v>
      </c>
      <c r="L9" t="s">
        <v>81</v>
      </c>
      <c r="M9">
        <v>0.66</v>
      </c>
      <c r="N9" t="s">
        <v>34</v>
      </c>
      <c r="O9" t="s">
        <v>54</v>
      </c>
      <c r="P9" t="s">
        <v>82</v>
      </c>
      <c r="Q9" t="s">
        <v>83</v>
      </c>
      <c r="R9">
        <v>64133</v>
      </c>
      <c r="S9" s="1">
        <v>42006</v>
      </c>
      <c r="T9" s="1">
        <v>42007</v>
      </c>
      <c r="U9">
        <v>-7.58</v>
      </c>
      <c r="V9">
        <v>3</v>
      </c>
      <c r="W9">
        <v>485.01</v>
      </c>
      <c r="X9">
        <v>88174</v>
      </c>
      <c r="Y9">
        <f>cleaneddata[[#This Row],[Unit Price]]-cleaneddata[[#This Row],[Discount]]</f>
        <v>161.49</v>
      </c>
      <c r="Z9" t="str">
        <f>_xlfn.IFS(cleaneddata[[#This Row],[Region]]="Central","Chris",cleaneddata[[#This Row],[Region]]="East","Erin",cleaneddata[[#This Row],[Region]]="South","Sam",cleaneddata[[#This Row],[Region]]="West","William")</f>
        <v>Chris</v>
      </c>
    </row>
    <row r="10" spans="1:26" x14ac:dyDescent="0.25">
      <c r="A10">
        <v>950</v>
      </c>
      <c r="B10" t="s">
        <v>84</v>
      </c>
      <c r="C10" t="s">
        <v>27</v>
      </c>
      <c r="D10">
        <v>0.06</v>
      </c>
      <c r="E10">
        <v>40.98</v>
      </c>
      <c r="F10">
        <v>2.99</v>
      </c>
      <c r="G10" t="s">
        <v>40</v>
      </c>
      <c r="H10" t="s">
        <v>41</v>
      </c>
      <c r="I10" t="s">
        <v>50</v>
      </c>
      <c r="J10" t="s">
        <v>74</v>
      </c>
      <c r="K10" t="s">
        <v>75</v>
      </c>
      <c r="L10" t="s">
        <v>85</v>
      </c>
      <c r="M10">
        <v>0.36</v>
      </c>
      <c r="N10" t="s">
        <v>34</v>
      </c>
      <c r="O10" t="s">
        <v>54</v>
      </c>
      <c r="P10" t="s">
        <v>86</v>
      </c>
      <c r="Q10" t="s">
        <v>87</v>
      </c>
      <c r="R10">
        <v>55372</v>
      </c>
      <c r="S10" s="1">
        <v>42006</v>
      </c>
      <c r="T10" s="1">
        <v>42008</v>
      </c>
      <c r="U10">
        <v>-14.801880000000001</v>
      </c>
      <c r="V10">
        <v>1</v>
      </c>
      <c r="W10">
        <v>41.6</v>
      </c>
      <c r="X10">
        <v>89083</v>
      </c>
      <c r="Y10">
        <f>cleaneddata[[#This Row],[Unit Price]]-cleaneddata[[#This Row],[Discount]]</f>
        <v>40.919999999999995</v>
      </c>
      <c r="Z10" t="str">
        <f>_xlfn.IFS(cleaneddata[[#This Row],[Region]]="Central","Chris",cleaneddata[[#This Row],[Region]]="East","Erin",cleaneddata[[#This Row],[Region]]="South","Sam",cleaneddata[[#This Row],[Region]]="West","William")</f>
        <v>Chris</v>
      </c>
    </row>
    <row r="11" spans="1:26" x14ac:dyDescent="0.25">
      <c r="A11">
        <v>1155</v>
      </c>
      <c r="B11" t="s">
        <v>88</v>
      </c>
      <c r="C11" t="s">
        <v>27</v>
      </c>
      <c r="D11">
        <v>0.09</v>
      </c>
      <c r="E11">
        <v>9.11</v>
      </c>
      <c r="F11">
        <v>2.15</v>
      </c>
      <c r="G11" t="s">
        <v>89</v>
      </c>
      <c r="H11" t="s">
        <v>41</v>
      </c>
      <c r="I11" t="s">
        <v>50</v>
      </c>
      <c r="J11" t="s">
        <v>90</v>
      </c>
      <c r="K11" t="s">
        <v>52</v>
      </c>
      <c r="L11" t="s">
        <v>91</v>
      </c>
      <c r="M11">
        <v>0.4</v>
      </c>
      <c r="N11" t="s">
        <v>34</v>
      </c>
      <c r="O11" t="s">
        <v>61</v>
      </c>
      <c r="P11" t="s">
        <v>92</v>
      </c>
      <c r="Q11" t="s">
        <v>93</v>
      </c>
      <c r="R11">
        <v>90640</v>
      </c>
      <c r="S11" s="1">
        <v>42006</v>
      </c>
      <c r="T11" s="1">
        <v>42008</v>
      </c>
      <c r="U11">
        <v>20.299600000000002</v>
      </c>
      <c r="V11">
        <v>4</v>
      </c>
      <c r="W11">
        <v>34.409999999999997</v>
      </c>
      <c r="X11">
        <v>90853</v>
      </c>
      <c r="Y11">
        <f>cleaneddata[[#This Row],[Unit Price]]-cleaneddata[[#This Row],[Discount]]</f>
        <v>9.02</v>
      </c>
      <c r="Z11" t="str">
        <f>_xlfn.IFS(cleaneddata[[#This Row],[Region]]="Central","Chris",cleaneddata[[#This Row],[Region]]="East","Erin",cleaneddata[[#This Row],[Region]]="South","Sam",cleaneddata[[#This Row],[Region]]="West","William")</f>
        <v>William</v>
      </c>
    </row>
    <row r="12" spans="1:26" x14ac:dyDescent="0.25">
      <c r="A12">
        <v>1155</v>
      </c>
      <c r="B12" t="s">
        <v>88</v>
      </c>
      <c r="C12" t="s">
        <v>27</v>
      </c>
      <c r="D12">
        <v>0.08</v>
      </c>
      <c r="E12">
        <v>15.04</v>
      </c>
      <c r="F12">
        <v>1.97</v>
      </c>
      <c r="G12" t="s">
        <v>40</v>
      </c>
      <c r="H12" t="s">
        <v>41</v>
      </c>
      <c r="I12" t="s">
        <v>50</v>
      </c>
      <c r="J12" t="s">
        <v>90</v>
      </c>
      <c r="K12" t="s">
        <v>52</v>
      </c>
      <c r="L12" t="s">
        <v>94</v>
      </c>
      <c r="M12">
        <v>0.39</v>
      </c>
      <c r="N12" t="s">
        <v>34</v>
      </c>
      <c r="O12" t="s">
        <v>61</v>
      </c>
      <c r="P12" t="s">
        <v>92</v>
      </c>
      <c r="Q12" t="s">
        <v>93</v>
      </c>
      <c r="R12">
        <v>90640</v>
      </c>
      <c r="S12" s="1">
        <v>42006</v>
      </c>
      <c r="T12" s="1">
        <v>42006</v>
      </c>
      <c r="U12">
        <v>108.5163</v>
      </c>
      <c r="V12">
        <v>11</v>
      </c>
      <c r="W12">
        <v>157.27000000000001</v>
      </c>
      <c r="X12">
        <v>90853</v>
      </c>
      <c r="Y12">
        <f>cleaneddata[[#This Row],[Unit Price]]-cleaneddata[[#This Row],[Discount]]</f>
        <v>14.959999999999999</v>
      </c>
      <c r="Z12" t="str">
        <f>_xlfn.IFS(cleaneddata[[#This Row],[Region]]="Central","Chris",cleaneddata[[#This Row],[Region]]="East","Erin",cleaneddata[[#This Row],[Region]]="South","Sam",cleaneddata[[#This Row],[Region]]="West","William")</f>
        <v>William</v>
      </c>
    </row>
    <row r="13" spans="1:26" x14ac:dyDescent="0.25">
      <c r="A13">
        <v>2256</v>
      </c>
      <c r="B13" t="s">
        <v>95</v>
      </c>
      <c r="C13" t="s">
        <v>27</v>
      </c>
      <c r="D13">
        <v>7.0000000000000007E-2</v>
      </c>
      <c r="E13">
        <v>60.97</v>
      </c>
      <c r="F13">
        <v>4.5</v>
      </c>
      <c r="G13" t="s">
        <v>89</v>
      </c>
      <c r="H13" t="s">
        <v>96</v>
      </c>
      <c r="I13" t="s">
        <v>50</v>
      </c>
      <c r="J13" t="s">
        <v>97</v>
      </c>
      <c r="K13" t="s">
        <v>75</v>
      </c>
      <c r="L13" t="s">
        <v>98</v>
      </c>
      <c r="M13">
        <v>0.56000000000000005</v>
      </c>
      <c r="N13" t="s">
        <v>34</v>
      </c>
      <c r="O13" t="s">
        <v>35</v>
      </c>
      <c r="P13" t="s">
        <v>99</v>
      </c>
      <c r="Q13" t="s">
        <v>100</v>
      </c>
      <c r="R13">
        <v>28560</v>
      </c>
      <c r="S13" s="1">
        <v>42006</v>
      </c>
      <c r="T13" s="1">
        <v>42008</v>
      </c>
      <c r="U13">
        <v>-42.588000000000001</v>
      </c>
      <c r="V13">
        <v>6</v>
      </c>
      <c r="W13">
        <v>361.72</v>
      </c>
      <c r="X13">
        <v>87963</v>
      </c>
      <c r="Y13">
        <f>cleaneddata[[#This Row],[Unit Price]]-cleaneddata[[#This Row],[Discount]]</f>
        <v>60.9</v>
      </c>
      <c r="Z13" t="str">
        <f>_xlfn.IFS(cleaneddata[[#This Row],[Region]]="Central","Chris",cleaneddata[[#This Row],[Region]]="East","Erin",cleaneddata[[#This Row],[Region]]="South","Sam",cleaneddata[[#This Row],[Region]]="West","William")</f>
        <v>Sam</v>
      </c>
    </row>
    <row r="14" spans="1:26" x14ac:dyDescent="0.25">
      <c r="A14">
        <v>949</v>
      </c>
      <c r="B14" t="s">
        <v>101</v>
      </c>
      <c r="C14" t="s">
        <v>27</v>
      </c>
      <c r="D14">
        <v>0.06</v>
      </c>
      <c r="E14">
        <v>40.98</v>
      </c>
      <c r="F14">
        <v>2.99</v>
      </c>
      <c r="G14" t="s">
        <v>40</v>
      </c>
      <c r="H14" t="s">
        <v>41</v>
      </c>
      <c r="I14" t="s">
        <v>50</v>
      </c>
      <c r="J14" t="s">
        <v>74</v>
      </c>
      <c r="K14" t="s">
        <v>75</v>
      </c>
      <c r="L14" t="s">
        <v>85</v>
      </c>
      <c r="M14">
        <v>0.36</v>
      </c>
      <c r="N14" t="s">
        <v>34</v>
      </c>
      <c r="O14" t="s">
        <v>61</v>
      </c>
      <c r="P14" t="s">
        <v>92</v>
      </c>
      <c r="Q14" t="s">
        <v>102</v>
      </c>
      <c r="R14">
        <v>90049</v>
      </c>
      <c r="S14" s="1">
        <v>42006</v>
      </c>
      <c r="T14" s="1">
        <v>42008</v>
      </c>
      <c r="U14">
        <v>-19.0992</v>
      </c>
      <c r="V14">
        <v>3</v>
      </c>
      <c r="W14">
        <v>124.81</v>
      </c>
      <c r="X14">
        <v>9285</v>
      </c>
      <c r="Y14">
        <f>cleaneddata[[#This Row],[Unit Price]]-cleaneddata[[#This Row],[Discount]]</f>
        <v>40.919999999999995</v>
      </c>
      <c r="Z14" t="str">
        <f>_xlfn.IFS(cleaneddata[[#This Row],[Region]]="Central","Chris",cleaneddata[[#This Row],[Region]]="East","Erin",cleaneddata[[#This Row],[Region]]="South","Sam",cleaneddata[[#This Row],[Region]]="West","William")</f>
        <v>William</v>
      </c>
    </row>
    <row r="15" spans="1:26" x14ac:dyDescent="0.25">
      <c r="A15">
        <v>1136</v>
      </c>
      <c r="B15" t="s">
        <v>103</v>
      </c>
      <c r="C15" t="s">
        <v>39</v>
      </c>
      <c r="D15">
        <v>0.09</v>
      </c>
      <c r="E15">
        <v>270.97000000000003</v>
      </c>
      <c r="F15">
        <v>28.06</v>
      </c>
      <c r="G15" t="s">
        <v>28</v>
      </c>
      <c r="H15" t="s">
        <v>41</v>
      </c>
      <c r="I15" t="s">
        <v>42</v>
      </c>
      <c r="J15" t="s">
        <v>58</v>
      </c>
      <c r="K15" t="s">
        <v>59</v>
      </c>
      <c r="L15" t="s">
        <v>104</v>
      </c>
      <c r="M15">
        <v>0.56000000000000005</v>
      </c>
      <c r="N15" t="s">
        <v>34</v>
      </c>
      <c r="O15" t="s">
        <v>54</v>
      </c>
      <c r="P15" t="s">
        <v>105</v>
      </c>
      <c r="Q15" t="s">
        <v>106</v>
      </c>
      <c r="R15">
        <v>60188</v>
      </c>
      <c r="S15" s="1">
        <v>42006</v>
      </c>
      <c r="T15" s="1">
        <v>42008</v>
      </c>
      <c r="U15">
        <v>2660.1432</v>
      </c>
      <c r="V15">
        <v>15</v>
      </c>
      <c r="W15">
        <v>3855.28</v>
      </c>
      <c r="X15">
        <v>87940</v>
      </c>
      <c r="Y15">
        <f>cleaneddata[[#This Row],[Unit Price]]-cleaneddata[[#This Row],[Discount]]</f>
        <v>270.88000000000005</v>
      </c>
      <c r="Z15" t="str">
        <f>_xlfn.IFS(cleaneddata[[#This Row],[Region]]="Central","Chris",cleaneddata[[#This Row],[Region]]="East","Erin",cleaneddata[[#This Row],[Region]]="South","Sam",cleaneddata[[#This Row],[Region]]="West","William")</f>
        <v>Chris</v>
      </c>
    </row>
    <row r="16" spans="1:26" x14ac:dyDescent="0.25">
      <c r="A16">
        <v>67</v>
      </c>
      <c r="B16" t="s">
        <v>107</v>
      </c>
      <c r="C16" t="s">
        <v>49</v>
      </c>
      <c r="D16">
        <v>0.05</v>
      </c>
      <c r="E16">
        <v>155.06</v>
      </c>
      <c r="F16">
        <v>7.07</v>
      </c>
      <c r="G16" t="s">
        <v>40</v>
      </c>
      <c r="H16" t="s">
        <v>96</v>
      </c>
      <c r="I16" t="s">
        <v>50</v>
      </c>
      <c r="J16" t="s">
        <v>80</v>
      </c>
      <c r="K16" t="s">
        <v>75</v>
      </c>
      <c r="L16" t="s">
        <v>108</v>
      </c>
      <c r="M16">
        <v>0.59</v>
      </c>
      <c r="N16" t="s">
        <v>34</v>
      </c>
      <c r="O16" t="s">
        <v>61</v>
      </c>
      <c r="P16" t="s">
        <v>92</v>
      </c>
      <c r="Q16" t="s">
        <v>109</v>
      </c>
      <c r="R16">
        <v>94559</v>
      </c>
      <c r="S16" s="1">
        <v>42006</v>
      </c>
      <c r="T16" s="1">
        <v>42013</v>
      </c>
      <c r="U16">
        <v>845.66399999999999</v>
      </c>
      <c r="V16">
        <v>8</v>
      </c>
      <c r="W16">
        <v>1225.5999999999999</v>
      </c>
      <c r="X16">
        <v>87946</v>
      </c>
      <c r="Y16">
        <f>cleaneddata[[#This Row],[Unit Price]]-cleaneddata[[#This Row],[Discount]]</f>
        <v>155.01</v>
      </c>
      <c r="Z16" t="str">
        <f>_xlfn.IFS(cleaneddata[[#This Row],[Region]]="Central","Chris",cleaneddata[[#This Row],[Region]]="East","Erin",cleaneddata[[#This Row],[Region]]="South","Sam",cleaneddata[[#This Row],[Region]]="West","William")</f>
        <v>William</v>
      </c>
    </row>
    <row r="17" spans="1:26" x14ac:dyDescent="0.25">
      <c r="A17">
        <v>68</v>
      </c>
      <c r="B17" t="s">
        <v>110</v>
      </c>
      <c r="C17" t="s">
        <v>49</v>
      </c>
      <c r="D17">
        <v>0</v>
      </c>
      <c r="E17">
        <v>291.73</v>
      </c>
      <c r="F17">
        <v>48.8</v>
      </c>
      <c r="G17" t="s">
        <v>28</v>
      </c>
      <c r="H17" t="s">
        <v>96</v>
      </c>
      <c r="I17" t="s">
        <v>30</v>
      </c>
      <c r="J17" t="s">
        <v>111</v>
      </c>
      <c r="K17" t="s">
        <v>59</v>
      </c>
      <c r="L17" t="s">
        <v>112</v>
      </c>
      <c r="M17">
        <v>0.56000000000000005</v>
      </c>
      <c r="N17" t="s">
        <v>34</v>
      </c>
      <c r="O17" t="s">
        <v>113</v>
      </c>
      <c r="P17" t="s">
        <v>114</v>
      </c>
      <c r="Q17" t="s">
        <v>115</v>
      </c>
      <c r="R17">
        <v>10177</v>
      </c>
      <c r="S17" s="1">
        <v>42006</v>
      </c>
      <c r="T17" s="1">
        <v>42006</v>
      </c>
      <c r="U17">
        <v>-308.928</v>
      </c>
      <c r="V17">
        <v>4</v>
      </c>
      <c r="W17">
        <v>1239.06</v>
      </c>
      <c r="X17">
        <v>37537</v>
      </c>
      <c r="Y17">
        <f>cleaneddata[[#This Row],[Unit Price]]-cleaneddata[[#This Row],[Discount]]</f>
        <v>291.73</v>
      </c>
      <c r="Z17" t="str">
        <f>_xlfn.IFS(cleaneddata[[#This Row],[Region]]="Central","Chris",cleaneddata[[#This Row],[Region]]="East","Erin",cleaneddata[[#This Row],[Region]]="South","Sam",cleaneddata[[#This Row],[Region]]="West","William")</f>
        <v>Erin</v>
      </c>
    </row>
    <row r="18" spans="1:26" x14ac:dyDescent="0.25">
      <c r="A18">
        <v>68</v>
      </c>
      <c r="B18" t="s">
        <v>110</v>
      </c>
      <c r="C18" t="s">
        <v>49</v>
      </c>
      <c r="D18">
        <v>7.0000000000000007E-2</v>
      </c>
      <c r="E18">
        <v>100.98</v>
      </c>
      <c r="F18">
        <v>45</v>
      </c>
      <c r="G18" t="s">
        <v>28</v>
      </c>
      <c r="H18" t="s">
        <v>96</v>
      </c>
      <c r="I18" t="s">
        <v>30</v>
      </c>
      <c r="J18" t="s">
        <v>111</v>
      </c>
      <c r="K18" t="s">
        <v>59</v>
      </c>
      <c r="L18" t="s">
        <v>116</v>
      </c>
      <c r="M18">
        <v>0.69</v>
      </c>
      <c r="N18" t="s">
        <v>34</v>
      </c>
      <c r="O18" t="s">
        <v>113</v>
      </c>
      <c r="P18" t="s">
        <v>114</v>
      </c>
      <c r="Q18" t="s">
        <v>115</v>
      </c>
      <c r="R18">
        <v>10177</v>
      </c>
      <c r="S18" s="1">
        <v>42006</v>
      </c>
      <c r="T18" s="1">
        <v>42008</v>
      </c>
      <c r="U18">
        <v>-1679.76</v>
      </c>
      <c r="V18">
        <v>43</v>
      </c>
      <c r="W18">
        <v>4083.19</v>
      </c>
      <c r="X18">
        <v>37537</v>
      </c>
      <c r="Y18">
        <f>cleaneddata[[#This Row],[Unit Price]]-cleaneddata[[#This Row],[Discount]]</f>
        <v>100.91000000000001</v>
      </c>
      <c r="Z18" t="str">
        <f>_xlfn.IFS(cleaneddata[[#This Row],[Region]]="Central","Chris",cleaneddata[[#This Row],[Region]]="East","Erin",cleaneddata[[#This Row],[Region]]="South","Sam",cleaneddata[[#This Row],[Region]]="West","William")</f>
        <v>Erin</v>
      </c>
    </row>
    <row r="19" spans="1:26" x14ac:dyDescent="0.25">
      <c r="A19">
        <v>68</v>
      </c>
      <c r="B19" t="s">
        <v>110</v>
      </c>
      <c r="C19" t="s">
        <v>49</v>
      </c>
      <c r="D19">
        <v>0.05</v>
      </c>
      <c r="E19">
        <v>155.06</v>
      </c>
      <c r="F19">
        <v>7.07</v>
      </c>
      <c r="G19" t="s">
        <v>40</v>
      </c>
      <c r="H19" t="s">
        <v>96</v>
      </c>
      <c r="I19" t="s">
        <v>50</v>
      </c>
      <c r="J19" t="s">
        <v>80</v>
      </c>
      <c r="K19" t="s">
        <v>75</v>
      </c>
      <c r="L19" t="s">
        <v>108</v>
      </c>
      <c r="M19">
        <v>0.59</v>
      </c>
      <c r="N19" t="s">
        <v>34</v>
      </c>
      <c r="O19" t="s">
        <v>113</v>
      </c>
      <c r="P19" t="s">
        <v>114</v>
      </c>
      <c r="Q19" t="s">
        <v>115</v>
      </c>
      <c r="R19">
        <v>10177</v>
      </c>
      <c r="S19" s="1">
        <v>42006</v>
      </c>
      <c r="T19" s="1">
        <v>42013</v>
      </c>
      <c r="U19">
        <v>575.39599999999996</v>
      </c>
      <c r="V19">
        <v>32</v>
      </c>
      <c r="W19">
        <v>4902.38</v>
      </c>
      <c r="X19">
        <v>37537</v>
      </c>
      <c r="Y19">
        <f>cleaneddata[[#This Row],[Unit Price]]-cleaneddata[[#This Row],[Discount]]</f>
        <v>155.01</v>
      </c>
      <c r="Z19" t="str">
        <f>_xlfn.IFS(cleaneddata[[#This Row],[Region]]="Central","Chris",cleaneddata[[#This Row],[Region]]="East","Erin",cleaneddata[[#This Row],[Region]]="South","Sam",cleaneddata[[#This Row],[Region]]="West","William")</f>
        <v>Erin</v>
      </c>
    </row>
    <row r="20" spans="1:26" x14ac:dyDescent="0.25">
      <c r="A20">
        <v>164</v>
      </c>
      <c r="B20" t="s">
        <v>117</v>
      </c>
      <c r="C20" t="s">
        <v>118</v>
      </c>
      <c r="D20">
        <v>0.05</v>
      </c>
      <c r="E20">
        <v>100.98</v>
      </c>
      <c r="F20">
        <v>35.840000000000003</v>
      </c>
      <c r="G20" t="s">
        <v>28</v>
      </c>
      <c r="H20" t="s">
        <v>73</v>
      </c>
      <c r="I20" t="s">
        <v>30</v>
      </c>
      <c r="J20" t="s">
        <v>119</v>
      </c>
      <c r="K20" t="s">
        <v>32</v>
      </c>
      <c r="L20" t="s">
        <v>120</v>
      </c>
      <c r="M20">
        <v>0.62</v>
      </c>
      <c r="N20" t="s">
        <v>34</v>
      </c>
      <c r="O20" t="s">
        <v>61</v>
      </c>
      <c r="P20" t="s">
        <v>68</v>
      </c>
      <c r="Q20" t="s">
        <v>121</v>
      </c>
      <c r="R20">
        <v>99352</v>
      </c>
      <c r="S20" s="1">
        <v>42006</v>
      </c>
      <c r="T20" s="1">
        <v>42008</v>
      </c>
      <c r="U20">
        <v>-111.4</v>
      </c>
      <c r="V20">
        <v>7</v>
      </c>
      <c r="W20">
        <v>715.55</v>
      </c>
      <c r="X20">
        <v>89961</v>
      </c>
      <c r="Y20">
        <f>cleaneddata[[#This Row],[Unit Price]]-cleaneddata[[#This Row],[Discount]]</f>
        <v>100.93</v>
      </c>
      <c r="Z20" t="str">
        <f>_xlfn.IFS(cleaneddata[[#This Row],[Region]]="Central","Chris",cleaneddata[[#This Row],[Region]]="East","Erin",cleaneddata[[#This Row],[Region]]="South","Sam",cleaneddata[[#This Row],[Region]]="West","William")</f>
        <v>William</v>
      </c>
    </row>
    <row r="21" spans="1:26" x14ac:dyDescent="0.25">
      <c r="A21">
        <v>164</v>
      </c>
      <c r="B21" t="s">
        <v>117</v>
      </c>
      <c r="C21" t="s">
        <v>118</v>
      </c>
      <c r="D21">
        <v>0.02</v>
      </c>
      <c r="E21">
        <v>4.9800000000000004</v>
      </c>
      <c r="F21">
        <v>5.49</v>
      </c>
      <c r="G21" t="s">
        <v>40</v>
      </c>
      <c r="H21" t="s">
        <v>73</v>
      </c>
      <c r="I21" t="s">
        <v>50</v>
      </c>
      <c r="J21" t="s">
        <v>90</v>
      </c>
      <c r="K21" t="s">
        <v>75</v>
      </c>
      <c r="L21" t="s">
        <v>122</v>
      </c>
      <c r="M21">
        <v>0.38</v>
      </c>
      <c r="N21" t="s">
        <v>34</v>
      </c>
      <c r="O21" t="s">
        <v>61</v>
      </c>
      <c r="P21" t="s">
        <v>68</v>
      </c>
      <c r="Q21" t="s">
        <v>121</v>
      </c>
      <c r="R21">
        <v>99352</v>
      </c>
      <c r="S21" s="1">
        <v>42006</v>
      </c>
      <c r="T21" s="1">
        <v>42007</v>
      </c>
      <c r="U21">
        <v>-77.03</v>
      </c>
      <c r="V21">
        <v>9</v>
      </c>
      <c r="W21">
        <v>45.63</v>
      </c>
      <c r="X21">
        <v>89961</v>
      </c>
      <c r="Y21">
        <f>cleaneddata[[#This Row],[Unit Price]]-cleaneddata[[#This Row],[Discount]]</f>
        <v>4.9600000000000009</v>
      </c>
      <c r="Z21" t="str">
        <f>_xlfn.IFS(cleaneddata[[#This Row],[Region]]="Central","Chris",cleaneddata[[#This Row],[Region]]="East","Erin",cleaneddata[[#This Row],[Region]]="South","Sam",cleaneddata[[#This Row],[Region]]="West","William")</f>
        <v>William</v>
      </c>
    </row>
    <row r="22" spans="1:26" x14ac:dyDescent="0.25">
      <c r="A22">
        <v>258</v>
      </c>
      <c r="B22" t="s">
        <v>123</v>
      </c>
      <c r="C22" t="s">
        <v>118</v>
      </c>
      <c r="D22">
        <v>0.05</v>
      </c>
      <c r="E22">
        <v>17.48</v>
      </c>
      <c r="F22">
        <v>1.99</v>
      </c>
      <c r="G22" t="s">
        <v>40</v>
      </c>
      <c r="H22" t="s">
        <v>41</v>
      </c>
      <c r="I22" t="s">
        <v>42</v>
      </c>
      <c r="J22" t="s">
        <v>43</v>
      </c>
      <c r="K22" t="s">
        <v>44</v>
      </c>
      <c r="L22" t="s">
        <v>124</v>
      </c>
      <c r="M22">
        <v>0.45</v>
      </c>
      <c r="N22" t="s">
        <v>34</v>
      </c>
      <c r="O22" t="s">
        <v>35</v>
      </c>
      <c r="P22" t="s">
        <v>125</v>
      </c>
      <c r="Q22" t="s">
        <v>126</v>
      </c>
      <c r="R22">
        <v>33772</v>
      </c>
      <c r="S22" s="1">
        <v>42006</v>
      </c>
      <c r="T22" s="1">
        <v>42008</v>
      </c>
      <c r="U22">
        <v>-127.008</v>
      </c>
      <c r="V22">
        <v>3</v>
      </c>
      <c r="W22">
        <v>52.47</v>
      </c>
      <c r="X22">
        <v>85858</v>
      </c>
      <c r="Y22">
        <f>cleaneddata[[#This Row],[Unit Price]]-cleaneddata[[#This Row],[Discount]]</f>
        <v>17.43</v>
      </c>
      <c r="Z22" t="str">
        <f>_xlfn.IFS(cleaneddata[[#This Row],[Region]]="Central","Chris",cleaneddata[[#This Row],[Region]]="East","Erin",cleaneddata[[#This Row],[Region]]="South","Sam",cleaneddata[[#This Row],[Region]]="West","William")</f>
        <v>Sam</v>
      </c>
    </row>
    <row r="23" spans="1:26" x14ac:dyDescent="0.25">
      <c r="A23">
        <v>349</v>
      </c>
      <c r="B23" t="s">
        <v>127</v>
      </c>
      <c r="C23" t="s">
        <v>118</v>
      </c>
      <c r="D23">
        <v>0.04</v>
      </c>
      <c r="E23">
        <v>99.23</v>
      </c>
      <c r="F23">
        <v>8.99</v>
      </c>
      <c r="G23" t="s">
        <v>40</v>
      </c>
      <c r="H23" t="s">
        <v>73</v>
      </c>
      <c r="I23" t="s">
        <v>30</v>
      </c>
      <c r="J23" t="s">
        <v>128</v>
      </c>
      <c r="K23" t="s">
        <v>44</v>
      </c>
      <c r="L23" t="s">
        <v>129</v>
      </c>
      <c r="M23">
        <v>0.35</v>
      </c>
      <c r="N23" t="s">
        <v>34</v>
      </c>
      <c r="O23" t="s">
        <v>35</v>
      </c>
      <c r="P23" t="s">
        <v>125</v>
      </c>
      <c r="Q23" t="s">
        <v>130</v>
      </c>
      <c r="R23">
        <v>33132</v>
      </c>
      <c r="S23" s="1">
        <v>42006</v>
      </c>
      <c r="T23" s="1">
        <v>42008</v>
      </c>
      <c r="U23">
        <v>1916.6757</v>
      </c>
      <c r="V23">
        <v>54</v>
      </c>
      <c r="W23">
        <v>5555.6</v>
      </c>
      <c r="X23">
        <v>11527</v>
      </c>
      <c r="Y23">
        <f>cleaneddata[[#This Row],[Unit Price]]-cleaneddata[[#This Row],[Discount]]</f>
        <v>99.19</v>
      </c>
      <c r="Z23" t="str">
        <f>_xlfn.IFS(cleaneddata[[#This Row],[Region]]="Central","Chris",cleaneddata[[#This Row],[Region]]="East","Erin",cleaneddata[[#This Row],[Region]]="South","Sam",cleaneddata[[#This Row],[Region]]="West","William")</f>
        <v>Sam</v>
      </c>
    </row>
    <row r="24" spans="1:26" x14ac:dyDescent="0.25">
      <c r="A24">
        <v>351</v>
      </c>
      <c r="B24" t="s">
        <v>131</v>
      </c>
      <c r="C24" t="s">
        <v>118</v>
      </c>
      <c r="D24">
        <v>0.04</v>
      </c>
      <c r="E24">
        <v>99.23</v>
      </c>
      <c r="F24">
        <v>8.99</v>
      </c>
      <c r="G24" t="s">
        <v>40</v>
      </c>
      <c r="H24" t="s">
        <v>73</v>
      </c>
      <c r="I24" t="s">
        <v>30</v>
      </c>
      <c r="J24" t="s">
        <v>128</v>
      </c>
      <c r="K24" t="s">
        <v>44</v>
      </c>
      <c r="L24" t="s">
        <v>129</v>
      </c>
      <c r="M24">
        <v>0.35</v>
      </c>
      <c r="N24" t="s">
        <v>34</v>
      </c>
      <c r="O24" t="s">
        <v>113</v>
      </c>
      <c r="P24" t="s">
        <v>114</v>
      </c>
      <c r="Q24" t="s">
        <v>132</v>
      </c>
      <c r="R24">
        <v>13601</v>
      </c>
      <c r="S24" s="1">
        <v>42006</v>
      </c>
      <c r="T24" s="1">
        <v>42008</v>
      </c>
      <c r="U24">
        <v>993.83460000000002</v>
      </c>
      <c r="V24">
        <v>14</v>
      </c>
      <c r="W24">
        <v>1440.34</v>
      </c>
      <c r="X24">
        <v>88686</v>
      </c>
      <c r="Y24">
        <f>cleaneddata[[#This Row],[Unit Price]]-cleaneddata[[#This Row],[Discount]]</f>
        <v>99.19</v>
      </c>
      <c r="Z24" t="str">
        <f>_xlfn.IFS(cleaneddata[[#This Row],[Region]]="Central","Chris",cleaneddata[[#This Row],[Region]]="East","Erin",cleaneddata[[#This Row],[Region]]="South","Sam",cleaneddata[[#This Row],[Region]]="West","William")</f>
        <v>Erin</v>
      </c>
    </row>
    <row r="25" spans="1:26" x14ac:dyDescent="0.25">
      <c r="A25">
        <v>388</v>
      </c>
      <c r="B25" t="s">
        <v>133</v>
      </c>
      <c r="C25" t="s">
        <v>27</v>
      </c>
      <c r="D25">
        <v>0.03</v>
      </c>
      <c r="E25">
        <v>5.28</v>
      </c>
      <c r="F25">
        <v>5.66</v>
      </c>
      <c r="G25" t="s">
        <v>40</v>
      </c>
      <c r="H25" t="s">
        <v>96</v>
      </c>
      <c r="I25" t="s">
        <v>50</v>
      </c>
      <c r="J25" t="s">
        <v>90</v>
      </c>
      <c r="K25" t="s">
        <v>75</v>
      </c>
      <c r="L25" t="s">
        <v>134</v>
      </c>
      <c r="M25">
        <v>0.4</v>
      </c>
      <c r="N25" t="s">
        <v>34</v>
      </c>
      <c r="O25" t="s">
        <v>54</v>
      </c>
      <c r="P25" t="s">
        <v>135</v>
      </c>
      <c r="Q25" t="s">
        <v>136</v>
      </c>
      <c r="R25">
        <v>68847</v>
      </c>
      <c r="S25" s="1">
        <v>42007</v>
      </c>
      <c r="T25" s="1">
        <v>42009</v>
      </c>
      <c r="U25">
        <v>-51.559199999999997</v>
      </c>
      <c r="V25">
        <v>4</v>
      </c>
      <c r="W25">
        <v>22.82</v>
      </c>
      <c r="X25">
        <v>90337</v>
      </c>
      <c r="Y25">
        <f>cleaneddata[[#This Row],[Unit Price]]-cleaneddata[[#This Row],[Discount]]</f>
        <v>5.25</v>
      </c>
      <c r="Z25" t="str">
        <f>_xlfn.IFS(cleaneddata[[#This Row],[Region]]="Central","Chris",cleaneddata[[#This Row],[Region]]="East","Erin",cleaneddata[[#This Row],[Region]]="South","Sam",cleaneddata[[#This Row],[Region]]="West","William")</f>
        <v>Chris</v>
      </c>
    </row>
    <row r="26" spans="1:26" x14ac:dyDescent="0.25">
      <c r="A26">
        <v>388</v>
      </c>
      <c r="B26" t="s">
        <v>133</v>
      </c>
      <c r="C26" t="s">
        <v>27</v>
      </c>
      <c r="D26">
        <v>0.01</v>
      </c>
      <c r="E26">
        <v>110.99</v>
      </c>
      <c r="F26">
        <v>2.5</v>
      </c>
      <c r="G26" t="s">
        <v>40</v>
      </c>
      <c r="H26" t="s">
        <v>96</v>
      </c>
      <c r="I26" t="s">
        <v>42</v>
      </c>
      <c r="J26" t="s">
        <v>137</v>
      </c>
      <c r="K26" t="s">
        <v>75</v>
      </c>
      <c r="L26" t="s">
        <v>138</v>
      </c>
      <c r="M26">
        <v>0.56999999999999995</v>
      </c>
      <c r="N26" t="s">
        <v>34</v>
      </c>
      <c r="O26" t="s">
        <v>54</v>
      </c>
      <c r="P26" t="s">
        <v>135</v>
      </c>
      <c r="Q26" t="s">
        <v>136</v>
      </c>
      <c r="R26">
        <v>68847</v>
      </c>
      <c r="S26" s="1">
        <v>42007</v>
      </c>
      <c r="T26" s="1">
        <v>42010</v>
      </c>
      <c r="U26">
        <v>-263.56572</v>
      </c>
      <c r="V26">
        <v>2</v>
      </c>
      <c r="W26">
        <v>188.66</v>
      </c>
      <c r="X26">
        <v>90337</v>
      </c>
      <c r="Y26">
        <f>cleaneddata[[#This Row],[Unit Price]]-cleaneddata[[#This Row],[Discount]]</f>
        <v>110.97999999999999</v>
      </c>
      <c r="Z26" t="str">
        <f>_xlfn.IFS(cleaneddata[[#This Row],[Region]]="Central","Chris",cleaneddata[[#This Row],[Region]]="East","Erin",cleaneddata[[#This Row],[Region]]="South","Sam",cleaneddata[[#This Row],[Region]]="West","William")</f>
        <v>Chris</v>
      </c>
    </row>
    <row r="27" spans="1:26" x14ac:dyDescent="0.25">
      <c r="A27">
        <v>114</v>
      </c>
      <c r="B27" t="s">
        <v>139</v>
      </c>
      <c r="C27" t="s">
        <v>39</v>
      </c>
      <c r="D27">
        <v>0.03</v>
      </c>
      <c r="E27">
        <v>4.26</v>
      </c>
      <c r="F27">
        <v>1.2</v>
      </c>
      <c r="G27" t="s">
        <v>40</v>
      </c>
      <c r="H27" t="s">
        <v>73</v>
      </c>
      <c r="I27" t="s">
        <v>50</v>
      </c>
      <c r="J27" t="s">
        <v>51</v>
      </c>
      <c r="K27" t="s">
        <v>52</v>
      </c>
      <c r="L27" t="s">
        <v>140</v>
      </c>
      <c r="M27">
        <v>0.44</v>
      </c>
      <c r="N27" t="s">
        <v>34</v>
      </c>
      <c r="O27" t="s">
        <v>61</v>
      </c>
      <c r="P27" t="s">
        <v>141</v>
      </c>
      <c r="Q27" t="s">
        <v>142</v>
      </c>
      <c r="R27">
        <v>97035</v>
      </c>
      <c r="S27" s="1">
        <v>42007</v>
      </c>
      <c r="T27" s="1">
        <v>42008</v>
      </c>
      <c r="U27">
        <v>18.658000000000001</v>
      </c>
      <c r="V27">
        <v>7</v>
      </c>
      <c r="W27">
        <v>29.5</v>
      </c>
      <c r="X27">
        <v>89583</v>
      </c>
      <c r="Y27">
        <f>cleaneddata[[#This Row],[Unit Price]]-cleaneddata[[#This Row],[Discount]]</f>
        <v>4.2299999999999995</v>
      </c>
      <c r="Z27" t="str">
        <f>_xlfn.IFS(cleaneddata[[#This Row],[Region]]="Central","Chris",cleaneddata[[#This Row],[Region]]="East","Erin",cleaneddata[[#This Row],[Region]]="South","Sam",cleaneddata[[#This Row],[Region]]="West","William")</f>
        <v>William</v>
      </c>
    </row>
    <row r="28" spans="1:26" x14ac:dyDescent="0.25">
      <c r="A28">
        <v>117</v>
      </c>
      <c r="B28" t="s">
        <v>143</v>
      </c>
      <c r="C28" t="s">
        <v>39</v>
      </c>
      <c r="D28">
        <v>0.03</v>
      </c>
      <c r="E28">
        <v>4.26</v>
      </c>
      <c r="F28">
        <v>1.2</v>
      </c>
      <c r="G28" t="s">
        <v>40</v>
      </c>
      <c r="H28" t="s">
        <v>73</v>
      </c>
      <c r="I28" t="s">
        <v>50</v>
      </c>
      <c r="J28" t="s">
        <v>51</v>
      </c>
      <c r="K28" t="s">
        <v>52</v>
      </c>
      <c r="L28" t="s">
        <v>140</v>
      </c>
      <c r="M28">
        <v>0.44</v>
      </c>
      <c r="N28" t="s">
        <v>34</v>
      </c>
      <c r="O28" t="s">
        <v>61</v>
      </c>
      <c r="P28" t="s">
        <v>68</v>
      </c>
      <c r="Q28" t="s">
        <v>144</v>
      </c>
      <c r="R28">
        <v>98103</v>
      </c>
      <c r="S28" s="1">
        <v>42007</v>
      </c>
      <c r="T28" s="1">
        <v>42008</v>
      </c>
      <c r="U28">
        <v>9.82</v>
      </c>
      <c r="V28">
        <v>29</v>
      </c>
      <c r="W28">
        <v>122.23</v>
      </c>
      <c r="X28">
        <v>7909</v>
      </c>
      <c r="Y28">
        <f>cleaneddata[[#This Row],[Unit Price]]-cleaneddata[[#This Row],[Discount]]</f>
        <v>4.2299999999999995</v>
      </c>
      <c r="Z28" t="str">
        <f>_xlfn.IFS(cleaneddata[[#This Row],[Region]]="Central","Chris",cleaneddata[[#This Row],[Region]]="East","Erin",cleaneddata[[#This Row],[Region]]="South","Sam",cleaneddata[[#This Row],[Region]]="West","William")</f>
        <v>William</v>
      </c>
    </row>
    <row r="29" spans="1:26" x14ac:dyDescent="0.25">
      <c r="A29">
        <v>1988</v>
      </c>
      <c r="B29" t="s">
        <v>145</v>
      </c>
      <c r="C29" t="s">
        <v>39</v>
      </c>
      <c r="D29">
        <v>0.05</v>
      </c>
      <c r="E29">
        <v>20.98</v>
      </c>
      <c r="F29">
        <v>21.2</v>
      </c>
      <c r="G29" t="s">
        <v>40</v>
      </c>
      <c r="H29" t="s">
        <v>73</v>
      </c>
      <c r="I29" t="s">
        <v>30</v>
      </c>
      <c r="J29" t="s">
        <v>128</v>
      </c>
      <c r="K29" t="s">
        <v>146</v>
      </c>
      <c r="L29" t="s">
        <v>147</v>
      </c>
      <c r="M29">
        <v>0.78</v>
      </c>
      <c r="N29" t="s">
        <v>34</v>
      </c>
      <c r="O29" t="s">
        <v>61</v>
      </c>
      <c r="P29" t="s">
        <v>148</v>
      </c>
      <c r="Q29" t="s">
        <v>149</v>
      </c>
      <c r="R29">
        <v>84020</v>
      </c>
      <c r="S29" s="1">
        <v>42007</v>
      </c>
      <c r="T29" s="1">
        <v>42008</v>
      </c>
      <c r="U29">
        <v>-181.102</v>
      </c>
      <c r="V29">
        <v>3</v>
      </c>
      <c r="W29">
        <v>65.69</v>
      </c>
      <c r="X29">
        <v>89999</v>
      </c>
      <c r="Y29">
        <f>cleaneddata[[#This Row],[Unit Price]]-cleaneddata[[#This Row],[Discount]]</f>
        <v>20.93</v>
      </c>
      <c r="Z29" t="str">
        <f>_xlfn.IFS(cleaneddata[[#This Row],[Region]]="Central","Chris",cleaneddata[[#This Row],[Region]]="East","Erin",cleaneddata[[#This Row],[Region]]="South","Sam",cleaneddata[[#This Row],[Region]]="West","William")</f>
        <v>William</v>
      </c>
    </row>
    <row r="30" spans="1:26" x14ac:dyDescent="0.25">
      <c r="A30">
        <v>2131</v>
      </c>
      <c r="B30" t="s">
        <v>150</v>
      </c>
      <c r="C30" t="s">
        <v>39</v>
      </c>
      <c r="D30">
        <v>0.09</v>
      </c>
      <c r="E30">
        <v>150.97999999999999</v>
      </c>
      <c r="F30">
        <v>66.27</v>
      </c>
      <c r="G30" t="s">
        <v>28</v>
      </c>
      <c r="H30" t="s">
        <v>73</v>
      </c>
      <c r="I30" t="s">
        <v>30</v>
      </c>
      <c r="J30" t="s">
        <v>119</v>
      </c>
      <c r="K30" t="s">
        <v>32</v>
      </c>
      <c r="L30" t="s">
        <v>151</v>
      </c>
      <c r="M30">
        <v>0.65</v>
      </c>
      <c r="N30" t="s">
        <v>34</v>
      </c>
      <c r="O30" t="s">
        <v>54</v>
      </c>
      <c r="P30" t="s">
        <v>82</v>
      </c>
      <c r="Q30" t="s">
        <v>152</v>
      </c>
      <c r="R30">
        <v>64118</v>
      </c>
      <c r="S30" s="1">
        <v>42007</v>
      </c>
      <c r="T30" s="1">
        <v>42008</v>
      </c>
      <c r="U30">
        <v>-407.85</v>
      </c>
      <c r="V30">
        <v>2</v>
      </c>
      <c r="W30">
        <v>302.33999999999997</v>
      </c>
      <c r="X30">
        <v>90079</v>
      </c>
      <c r="Y30">
        <f>cleaneddata[[#This Row],[Unit Price]]-cleaneddata[[#This Row],[Discount]]</f>
        <v>150.88999999999999</v>
      </c>
      <c r="Z30" t="str">
        <f>_xlfn.IFS(cleaneddata[[#This Row],[Region]]="Central","Chris",cleaneddata[[#This Row],[Region]]="East","Erin",cleaneddata[[#This Row],[Region]]="South","Sam",cleaneddata[[#This Row],[Region]]="West","William")</f>
        <v>Chris</v>
      </c>
    </row>
    <row r="31" spans="1:26" x14ac:dyDescent="0.25">
      <c r="A31">
        <v>2302</v>
      </c>
      <c r="B31" t="s">
        <v>153</v>
      </c>
      <c r="C31" t="s">
        <v>39</v>
      </c>
      <c r="D31">
        <v>0.1</v>
      </c>
      <c r="E31">
        <v>12.53</v>
      </c>
      <c r="F31">
        <v>0.49</v>
      </c>
      <c r="G31" t="s">
        <v>40</v>
      </c>
      <c r="H31" t="s">
        <v>96</v>
      </c>
      <c r="I31" t="s">
        <v>50</v>
      </c>
      <c r="J31" t="s">
        <v>154</v>
      </c>
      <c r="K31" t="s">
        <v>75</v>
      </c>
      <c r="L31" t="s">
        <v>155</v>
      </c>
      <c r="M31">
        <v>0.38</v>
      </c>
      <c r="N31" t="s">
        <v>34</v>
      </c>
      <c r="O31" t="s">
        <v>35</v>
      </c>
      <c r="P31" t="s">
        <v>125</v>
      </c>
      <c r="Q31" t="s">
        <v>156</v>
      </c>
      <c r="R31">
        <v>32404</v>
      </c>
      <c r="S31" s="1">
        <v>42007</v>
      </c>
      <c r="T31" s="1">
        <v>42008</v>
      </c>
      <c r="U31">
        <v>244.464</v>
      </c>
      <c r="V31">
        <v>8</v>
      </c>
      <c r="W31">
        <v>92.02</v>
      </c>
      <c r="X31">
        <v>87696</v>
      </c>
      <c r="Y31">
        <f>cleaneddata[[#This Row],[Unit Price]]-cleaneddata[[#This Row],[Discount]]</f>
        <v>12.43</v>
      </c>
      <c r="Z31" t="str">
        <f>_xlfn.IFS(cleaneddata[[#This Row],[Region]]="Central","Chris",cleaneddata[[#This Row],[Region]]="East","Erin",cleaneddata[[#This Row],[Region]]="South","Sam",cleaneddata[[#This Row],[Region]]="West","William")</f>
        <v>Sam</v>
      </c>
    </row>
    <row r="32" spans="1:26" x14ac:dyDescent="0.25">
      <c r="A32">
        <v>2302</v>
      </c>
      <c r="B32" t="s">
        <v>153</v>
      </c>
      <c r="C32" t="s">
        <v>39</v>
      </c>
      <c r="D32">
        <v>0.1</v>
      </c>
      <c r="E32">
        <v>146.34</v>
      </c>
      <c r="F32">
        <v>43.75</v>
      </c>
      <c r="G32" t="s">
        <v>28</v>
      </c>
      <c r="H32" t="s">
        <v>96</v>
      </c>
      <c r="I32" t="s">
        <v>30</v>
      </c>
      <c r="J32" t="s">
        <v>31</v>
      </c>
      <c r="K32" t="s">
        <v>32</v>
      </c>
      <c r="L32" t="s">
        <v>157</v>
      </c>
      <c r="M32">
        <v>0.64</v>
      </c>
      <c r="N32" t="s">
        <v>34</v>
      </c>
      <c r="O32" t="s">
        <v>35</v>
      </c>
      <c r="P32" t="s">
        <v>125</v>
      </c>
      <c r="Q32" t="s">
        <v>156</v>
      </c>
      <c r="R32">
        <v>32404</v>
      </c>
      <c r="S32" s="1">
        <v>42007</v>
      </c>
      <c r="T32" s="1">
        <v>42008</v>
      </c>
      <c r="U32">
        <v>-473.57799999999997</v>
      </c>
      <c r="V32">
        <v>2</v>
      </c>
      <c r="W32">
        <v>283.55</v>
      </c>
      <c r="X32">
        <v>87696</v>
      </c>
      <c r="Y32">
        <f>cleaneddata[[#This Row],[Unit Price]]-cleaneddata[[#This Row],[Discount]]</f>
        <v>146.24</v>
      </c>
      <c r="Z32" t="str">
        <f>_xlfn.IFS(cleaneddata[[#This Row],[Region]]="Central","Chris",cleaneddata[[#This Row],[Region]]="East","Erin",cleaneddata[[#This Row],[Region]]="South","Sam",cleaneddata[[#This Row],[Region]]="West","William")</f>
        <v>Sam</v>
      </c>
    </row>
    <row r="33" spans="1:26" x14ac:dyDescent="0.25">
      <c r="A33">
        <v>2303</v>
      </c>
      <c r="B33" t="s">
        <v>158</v>
      </c>
      <c r="C33" t="s">
        <v>39</v>
      </c>
      <c r="D33">
        <v>0.1</v>
      </c>
      <c r="E33">
        <v>146.34</v>
      </c>
      <c r="F33">
        <v>43.75</v>
      </c>
      <c r="G33" t="s">
        <v>28</v>
      </c>
      <c r="H33" t="s">
        <v>96</v>
      </c>
      <c r="I33" t="s">
        <v>30</v>
      </c>
      <c r="J33" t="s">
        <v>31</v>
      </c>
      <c r="K33" t="s">
        <v>32</v>
      </c>
      <c r="L33" t="s">
        <v>157</v>
      </c>
      <c r="M33">
        <v>0.64</v>
      </c>
      <c r="N33" t="s">
        <v>34</v>
      </c>
      <c r="O33" t="s">
        <v>113</v>
      </c>
      <c r="P33" t="s">
        <v>114</v>
      </c>
      <c r="Q33" t="s">
        <v>115</v>
      </c>
      <c r="R33">
        <v>10011</v>
      </c>
      <c r="S33" s="1">
        <v>42007</v>
      </c>
      <c r="T33" s="1">
        <v>42008</v>
      </c>
      <c r="U33">
        <v>-270.85000000000002</v>
      </c>
      <c r="V33">
        <v>6</v>
      </c>
      <c r="W33">
        <v>850.64</v>
      </c>
      <c r="X33">
        <v>37987</v>
      </c>
      <c r="Y33">
        <f>cleaneddata[[#This Row],[Unit Price]]-cleaneddata[[#This Row],[Discount]]</f>
        <v>146.24</v>
      </c>
      <c r="Z33" t="str">
        <f>_xlfn.IFS(cleaneddata[[#This Row],[Region]]="Central","Chris",cleaneddata[[#This Row],[Region]]="East","Erin",cleaneddata[[#This Row],[Region]]="South","Sam",cleaneddata[[#This Row],[Region]]="West","William")</f>
        <v>Erin</v>
      </c>
    </row>
    <row r="34" spans="1:26" x14ac:dyDescent="0.25">
      <c r="A34">
        <v>2458</v>
      </c>
      <c r="B34" t="s">
        <v>159</v>
      </c>
      <c r="C34" t="s">
        <v>39</v>
      </c>
      <c r="D34">
        <v>0.03</v>
      </c>
      <c r="E34">
        <v>6.48</v>
      </c>
      <c r="F34">
        <v>8.73</v>
      </c>
      <c r="G34" t="s">
        <v>40</v>
      </c>
      <c r="H34" t="s">
        <v>73</v>
      </c>
      <c r="I34" t="s">
        <v>50</v>
      </c>
      <c r="J34" t="s">
        <v>90</v>
      </c>
      <c r="K34" t="s">
        <v>75</v>
      </c>
      <c r="L34" t="s">
        <v>160</v>
      </c>
      <c r="M34">
        <v>0.37</v>
      </c>
      <c r="N34" t="s">
        <v>34</v>
      </c>
      <c r="O34" t="s">
        <v>54</v>
      </c>
      <c r="P34" t="s">
        <v>86</v>
      </c>
      <c r="Q34" t="s">
        <v>161</v>
      </c>
      <c r="R34">
        <v>55410</v>
      </c>
      <c r="S34" s="1">
        <v>42007</v>
      </c>
      <c r="T34" s="1">
        <v>42009</v>
      </c>
      <c r="U34">
        <v>-35.04</v>
      </c>
      <c r="V34">
        <v>2</v>
      </c>
      <c r="W34">
        <v>15.95</v>
      </c>
      <c r="X34">
        <v>91285</v>
      </c>
      <c r="Y34">
        <f>cleaneddata[[#This Row],[Unit Price]]-cleaneddata[[#This Row],[Discount]]</f>
        <v>6.45</v>
      </c>
      <c r="Z34" t="str">
        <f>_xlfn.IFS(cleaneddata[[#This Row],[Region]]="Central","Chris",cleaneddata[[#This Row],[Region]]="East","Erin",cleaneddata[[#This Row],[Region]]="South","Sam",cleaneddata[[#This Row],[Region]]="West","William")</f>
        <v>Chris</v>
      </c>
    </row>
    <row r="35" spans="1:26" x14ac:dyDescent="0.25">
      <c r="A35">
        <v>2460</v>
      </c>
      <c r="B35" t="s">
        <v>162</v>
      </c>
      <c r="C35" t="s">
        <v>39</v>
      </c>
      <c r="D35">
        <v>0.03</v>
      </c>
      <c r="E35">
        <v>6.48</v>
      </c>
      <c r="F35">
        <v>8.73</v>
      </c>
      <c r="G35" t="s">
        <v>40</v>
      </c>
      <c r="H35" t="s">
        <v>73</v>
      </c>
      <c r="I35" t="s">
        <v>50</v>
      </c>
      <c r="J35" t="s">
        <v>90</v>
      </c>
      <c r="K35" t="s">
        <v>75</v>
      </c>
      <c r="L35" t="s">
        <v>160</v>
      </c>
      <c r="M35">
        <v>0.37</v>
      </c>
      <c r="N35" t="s">
        <v>34</v>
      </c>
      <c r="O35" t="s">
        <v>113</v>
      </c>
      <c r="P35" t="s">
        <v>114</v>
      </c>
      <c r="Q35" t="s">
        <v>115</v>
      </c>
      <c r="R35">
        <v>10035</v>
      </c>
      <c r="S35" s="1">
        <v>42007</v>
      </c>
      <c r="T35" s="1">
        <v>42009</v>
      </c>
      <c r="U35">
        <v>-35.04</v>
      </c>
      <c r="V35">
        <v>8</v>
      </c>
      <c r="W35">
        <v>63.78</v>
      </c>
      <c r="X35">
        <v>30785</v>
      </c>
      <c r="Y35">
        <f>cleaneddata[[#This Row],[Unit Price]]-cleaneddata[[#This Row],[Discount]]</f>
        <v>6.45</v>
      </c>
      <c r="Z35" t="str">
        <f>_xlfn.IFS(cleaneddata[[#This Row],[Region]]="Central","Chris",cleaneddata[[#This Row],[Region]]="East","Erin",cleaneddata[[#This Row],[Region]]="South","Sam",cleaneddata[[#This Row],[Region]]="West","William")</f>
        <v>Erin</v>
      </c>
    </row>
    <row r="36" spans="1:26" x14ac:dyDescent="0.25">
      <c r="A36">
        <v>2460</v>
      </c>
      <c r="B36" t="s">
        <v>162</v>
      </c>
      <c r="C36" t="s">
        <v>39</v>
      </c>
      <c r="D36">
        <v>7.0000000000000007E-2</v>
      </c>
      <c r="E36">
        <v>9.93</v>
      </c>
      <c r="F36">
        <v>1.0900000000000001</v>
      </c>
      <c r="G36" t="s">
        <v>40</v>
      </c>
      <c r="H36" t="s">
        <v>73</v>
      </c>
      <c r="I36" t="s">
        <v>50</v>
      </c>
      <c r="J36" t="s">
        <v>51</v>
      </c>
      <c r="K36" t="s">
        <v>52</v>
      </c>
      <c r="L36" t="s">
        <v>163</v>
      </c>
      <c r="M36">
        <v>0.43</v>
      </c>
      <c r="N36" t="s">
        <v>34</v>
      </c>
      <c r="O36" t="s">
        <v>113</v>
      </c>
      <c r="P36" t="s">
        <v>114</v>
      </c>
      <c r="Q36" t="s">
        <v>115</v>
      </c>
      <c r="R36">
        <v>10035</v>
      </c>
      <c r="S36" s="1">
        <v>42007</v>
      </c>
      <c r="T36" s="1">
        <v>42010</v>
      </c>
      <c r="U36">
        <v>149.53</v>
      </c>
      <c r="V36">
        <v>46</v>
      </c>
      <c r="W36">
        <v>451.61</v>
      </c>
      <c r="X36">
        <v>30785</v>
      </c>
      <c r="Y36">
        <f>cleaneddata[[#This Row],[Unit Price]]-cleaneddata[[#This Row],[Discount]]</f>
        <v>9.86</v>
      </c>
      <c r="Z36" t="str">
        <f>_xlfn.IFS(cleaneddata[[#This Row],[Region]]="Central","Chris",cleaneddata[[#This Row],[Region]]="East","Erin",cleaneddata[[#This Row],[Region]]="South","Sam",cleaneddata[[#This Row],[Region]]="West","William")</f>
        <v>Erin</v>
      </c>
    </row>
    <row r="37" spans="1:26" x14ac:dyDescent="0.25">
      <c r="A37">
        <v>2579</v>
      </c>
      <c r="B37" t="s">
        <v>164</v>
      </c>
      <c r="C37" t="s">
        <v>39</v>
      </c>
      <c r="D37">
        <v>0.09</v>
      </c>
      <c r="E37">
        <v>212.6</v>
      </c>
      <c r="F37">
        <v>52.2</v>
      </c>
      <c r="G37" t="s">
        <v>28</v>
      </c>
      <c r="H37" t="s">
        <v>73</v>
      </c>
      <c r="I37" t="s">
        <v>30</v>
      </c>
      <c r="J37" t="s">
        <v>31</v>
      </c>
      <c r="K37" t="s">
        <v>32</v>
      </c>
      <c r="L37" t="s">
        <v>165</v>
      </c>
      <c r="M37">
        <v>0.64</v>
      </c>
      <c r="N37" t="s">
        <v>34</v>
      </c>
      <c r="O37" t="s">
        <v>35</v>
      </c>
      <c r="P37" t="s">
        <v>166</v>
      </c>
      <c r="Q37" t="s">
        <v>167</v>
      </c>
      <c r="R37">
        <v>36869</v>
      </c>
      <c r="S37" s="1">
        <v>42007</v>
      </c>
      <c r="T37" s="1">
        <v>42008</v>
      </c>
      <c r="U37">
        <v>-274.49799999999999</v>
      </c>
      <c r="V37">
        <v>1</v>
      </c>
      <c r="W37">
        <v>174.5</v>
      </c>
      <c r="X37">
        <v>88296</v>
      </c>
      <c r="Y37">
        <f>cleaneddata[[#This Row],[Unit Price]]-cleaneddata[[#This Row],[Discount]]</f>
        <v>212.51</v>
      </c>
      <c r="Z37" t="str">
        <f>_xlfn.IFS(cleaneddata[[#This Row],[Region]]="Central","Chris",cleaneddata[[#This Row],[Region]]="East","Erin",cleaneddata[[#This Row],[Region]]="South","Sam",cleaneddata[[#This Row],[Region]]="West","William")</f>
        <v>Sam</v>
      </c>
    </row>
    <row r="38" spans="1:26" x14ac:dyDescent="0.25">
      <c r="A38">
        <v>169</v>
      </c>
      <c r="B38" t="s">
        <v>168</v>
      </c>
      <c r="C38" t="s">
        <v>49</v>
      </c>
      <c r="D38">
        <v>0.08</v>
      </c>
      <c r="E38">
        <v>43.22</v>
      </c>
      <c r="F38">
        <v>16.71</v>
      </c>
      <c r="G38" t="s">
        <v>40</v>
      </c>
      <c r="H38" t="s">
        <v>96</v>
      </c>
      <c r="I38" t="s">
        <v>42</v>
      </c>
      <c r="J38" t="s">
        <v>43</v>
      </c>
      <c r="K38" t="s">
        <v>75</v>
      </c>
      <c r="L38" t="s">
        <v>169</v>
      </c>
      <c r="M38">
        <v>0.66</v>
      </c>
      <c r="N38" t="s">
        <v>34</v>
      </c>
      <c r="O38" t="s">
        <v>35</v>
      </c>
      <c r="P38" t="s">
        <v>170</v>
      </c>
      <c r="Q38" t="s">
        <v>171</v>
      </c>
      <c r="R38">
        <v>70802</v>
      </c>
      <c r="S38" s="1">
        <v>42007</v>
      </c>
      <c r="T38" s="1">
        <v>42009</v>
      </c>
      <c r="U38">
        <v>280.27458000000001</v>
      </c>
      <c r="V38">
        <v>3</v>
      </c>
      <c r="W38">
        <v>130.62</v>
      </c>
      <c r="X38">
        <v>87463</v>
      </c>
      <c r="Y38">
        <f>cleaneddata[[#This Row],[Unit Price]]-cleaneddata[[#This Row],[Discount]]</f>
        <v>43.14</v>
      </c>
      <c r="Z38" t="str">
        <f>_xlfn.IFS(cleaneddata[[#This Row],[Region]]="Central","Chris",cleaneddata[[#This Row],[Region]]="East","Erin",cleaneddata[[#This Row],[Region]]="South","Sam",cleaneddata[[#This Row],[Region]]="West","William")</f>
        <v>Sam</v>
      </c>
    </row>
    <row r="39" spans="1:26" x14ac:dyDescent="0.25">
      <c r="A39">
        <v>169</v>
      </c>
      <c r="B39" t="s">
        <v>168</v>
      </c>
      <c r="C39" t="s">
        <v>49</v>
      </c>
      <c r="D39">
        <v>0.05</v>
      </c>
      <c r="E39">
        <v>574.74</v>
      </c>
      <c r="F39">
        <v>24.49</v>
      </c>
      <c r="G39" t="s">
        <v>40</v>
      </c>
      <c r="H39" t="s">
        <v>96</v>
      </c>
      <c r="I39" t="s">
        <v>42</v>
      </c>
      <c r="J39" t="s">
        <v>58</v>
      </c>
      <c r="K39" t="s">
        <v>66</v>
      </c>
      <c r="L39" t="s">
        <v>172</v>
      </c>
      <c r="M39">
        <v>0.37</v>
      </c>
      <c r="N39" t="s">
        <v>34</v>
      </c>
      <c r="O39" t="s">
        <v>35</v>
      </c>
      <c r="P39" t="s">
        <v>170</v>
      </c>
      <c r="Q39" t="s">
        <v>171</v>
      </c>
      <c r="R39">
        <v>70802</v>
      </c>
      <c r="S39" s="1">
        <v>42007</v>
      </c>
      <c r="T39" s="1">
        <v>42014</v>
      </c>
      <c r="U39">
        <v>-112.4263</v>
      </c>
      <c r="V39">
        <v>12</v>
      </c>
      <c r="W39">
        <v>6945.16</v>
      </c>
      <c r="X39">
        <v>87463</v>
      </c>
      <c r="Y39">
        <f>cleaneddata[[#This Row],[Unit Price]]-cleaneddata[[#This Row],[Discount]]</f>
        <v>574.69000000000005</v>
      </c>
      <c r="Z39" t="str">
        <f>_xlfn.IFS(cleaneddata[[#This Row],[Region]]="Central","Chris",cleaneddata[[#This Row],[Region]]="East","Erin",cleaneddata[[#This Row],[Region]]="South","Sam",cleaneddata[[#This Row],[Region]]="West","William")</f>
        <v>Sam</v>
      </c>
    </row>
    <row r="40" spans="1:26" x14ac:dyDescent="0.25">
      <c r="A40">
        <v>169</v>
      </c>
      <c r="B40" t="s">
        <v>168</v>
      </c>
      <c r="C40" t="s">
        <v>49</v>
      </c>
      <c r="D40">
        <v>0.04</v>
      </c>
      <c r="E40">
        <v>10.14</v>
      </c>
      <c r="F40">
        <v>2.27</v>
      </c>
      <c r="G40" t="s">
        <v>40</v>
      </c>
      <c r="H40" t="s">
        <v>96</v>
      </c>
      <c r="I40" t="s">
        <v>50</v>
      </c>
      <c r="J40" t="s">
        <v>90</v>
      </c>
      <c r="K40" t="s">
        <v>52</v>
      </c>
      <c r="L40" t="s">
        <v>173</v>
      </c>
      <c r="M40">
        <v>0.36</v>
      </c>
      <c r="N40" t="s">
        <v>34</v>
      </c>
      <c r="O40" t="s">
        <v>35</v>
      </c>
      <c r="P40" t="s">
        <v>170</v>
      </c>
      <c r="Q40" t="s">
        <v>171</v>
      </c>
      <c r="R40">
        <v>70802</v>
      </c>
      <c r="S40" s="1">
        <v>42007</v>
      </c>
      <c r="T40" s="1">
        <v>42011</v>
      </c>
      <c r="U40">
        <v>24.923999999999999</v>
      </c>
      <c r="V40">
        <v>3</v>
      </c>
      <c r="W40">
        <v>30.94</v>
      </c>
      <c r="X40">
        <v>87463</v>
      </c>
      <c r="Y40">
        <f>cleaneddata[[#This Row],[Unit Price]]-cleaneddata[[#This Row],[Discount]]</f>
        <v>10.100000000000001</v>
      </c>
      <c r="Z40" t="str">
        <f>_xlfn.IFS(cleaneddata[[#This Row],[Region]]="Central","Chris",cleaneddata[[#This Row],[Region]]="East","Erin",cleaneddata[[#This Row],[Region]]="South","Sam",cleaneddata[[#This Row],[Region]]="West","William")</f>
        <v>Sam</v>
      </c>
    </row>
    <row r="41" spans="1:26" x14ac:dyDescent="0.25">
      <c r="A41">
        <v>1777</v>
      </c>
      <c r="B41" t="s">
        <v>174</v>
      </c>
      <c r="C41" t="s">
        <v>49</v>
      </c>
      <c r="D41">
        <v>0.02</v>
      </c>
      <c r="E41">
        <v>10.06</v>
      </c>
      <c r="F41">
        <v>2.06</v>
      </c>
      <c r="G41" t="s">
        <v>40</v>
      </c>
      <c r="H41" t="s">
        <v>41</v>
      </c>
      <c r="I41" t="s">
        <v>50</v>
      </c>
      <c r="J41" t="s">
        <v>90</v>
      </c>
      <c r="K41" t="s">
        <v>52</v>
      </c>
      <c r="L41" t="s">
        <v>175</v>
      </c>
      <c r="M41">
        <v>0.39</v>
      </c>
      <c r="N41" t="s">
        <v>34</v>
      </c>
      <c r="O41" t="s">
        <v>54</v>
      </c>
      <c r="P41" t="s">
        <v>55</v>
      </c>
      <c r="Q41" t="s">
        <v>176</v>
      </c>
      <c r="R41">
        <v>46383</v>
      </c>
      <c r="S41" s="1">
        <v>42007</v>
      </c>
      <c r="T41" s="1">
        <v>42012</v>
      </c>
      <c r="U41">
        <v>90.624600000000001</v>
      </c>
      <c r="V41">
        <v>13</v>
      </c>
      <c r="W41">
        <v>131.34</v>
      </c>
      <c r="X41">
        <v>89940</v>
      </c>
      <c r="Y41">
        <f>cleaneddata[[#This Row],[Unit Price]]-cleaneddata[[#This Row],[Discount]]</f>
        <v>10.040000000000001</v>
      </c>
      <c r="Z41" t="str">
        <f>_xlfn.IFS(cleaneddata[[#This Row],[Region]]="Central","Chris",cleaneddata[[#This Row],[Region]]="East","Erin",cleaneddata[[#This Row],[Region]]="South","Sam",cleaneddata[[#This Row],[Region]]="West","William")</f>
        <v>Chris</v>
      </c>
    </row>
    <row r="42" spans="1:26" x14ac:dyDescent="0.25">
      <c r="A42">
        <v>2081</v>
      </c>
      <c r="B42" t="s">
        <v>177</v>
      </c>
      <c r="C42" t="s">
        <v>49</v>
      </c>
      <c r="D42">
        <v>0.09</v>
      </c>
      <c r="E42">
        <v>1.48</v>
      </c>
      <c r="F42">
        <v>0.7</v>
      </c>
      <c r="G42" t="s">
        <v>40</v>
      </c>
      <c r="H42" t="s">
        <v>96</v>
      </c>
      <c r="I42" t="s">
        <v>50</v>
      </c>
      <c r="J42" t="s">
        <v>178</v>
      </c>
      <c r="K42" t="s">
        <v>52</v>
      </c>
      <c r="L42" t="s">
        <v>179</v>
      </c>
      <c r="M42">
        <v>0.37</v>
      </c>
      <c r="N42" t="s">
        <v>34</v>
      </c>
      <c r="O42" t="s">
        <v>113</v>
      </c>
      <c r="P42" t="s">
        <v>114</v>
      </c>
      <c r="Q42" t="s">
        <v>180</v>
      </c>
      <c r="R42">
        <v>14853</v>
      </c>
      <c r="S42" s="1">
        <v>42007</v>
      </c>
      <c r="T42" s="1">
        <v>42009</v>
      </c>
      <c r="U42">
        <v>1.68</v>
      </c>
      <c r="V42">
        <v>6</v>
      </c>
      <c r="W42">
        <v>8.9499999999999993</v>
      </c>
      <c r="X42">
        <v>86092</v>
      </c>
      <c r="Y42">
        <f>cleaneddata[[#This Row],[Unit Price]]-cleaneddata[[#This Row],[Discount]]</f>
        <v>1.39</v>
      </c>
      <c r="Z42" t="str">
        <f>_xlfn.IFS(cleaneddata[[#This Row],[Region]]="Central","Chris",cleaneddata[[#This Row],[Region]]="East","Erin",cleaneddata[[#This Row],[Region]]="South","Sam",cleaneddata[[#This Row],[Region]]="West","William")</f>
        <v>Erin</v>
      </c>
    </row>
    <row r="43" spans="1:26" x14ac:dyDescent="0.25">
      <c r="A43">
        <v>193</v>
      </c>
      <c r="B43" t="s">
        <v>181</v>
      </c>
      <c r="C43" t="s">
        <v>72</v>
      </c>
      <c r="D43">
        <v>0</v>
      </c>
      <c r="E43">
        <v>213.45</v>
      </c>
      <c r="F43">
        <v>14.7</v>
      </c>
      <c r="G43" t="s">
        <v>28</v>
      </c>
      <c r="H43" t="s">
        <v>96</v>
      </c>
      <c r="I43" t="s">
        <v>42</v>
      </c>
      <c r="J43" t="s">
        <v>58</v>
      </c>
      <c r="K43" t="s">
        <v>59</v>
      </c>
      <c r="L43" t="s">
        <v>182</v>
      </c>
      <c r="M43">
        <v>0.59</v>
      </c>
      <c r="N43" t="s">
        <v>34</v>
      </c>
      <c r="O43" t="s">
        <v>61</v>
      </c>
      <c r="P43" t="s">
        <v>148</v>
      </c>
      <c r="Q43" t="s">
        <v>183</v>
      </c>
      <c r="R43">
        <v>84041</v>
      </c>
      <c r="S43" s="1">
        <v>42007</v>
      </c>
      <c r="T43" s="1">
        <v>42009</v>
      </c>
      <c r="U43">
        <v>-560.81417999999996</v>
      </c>
      <c r="V43">
        <v>1</v>
      </c>
      <c r="W43">
        <v>224.12</v>
      </c>
      <c r="X43">
        <v>90430</v>
      </c>
      <c r="Y43">
        <f>cleaneddata[[#This Row],[Unit Price]]-cleaneddata[[#This Row],[Discount]]</f>
        <v>213.45</v>
      </c>
      <c r="Z43" t="str">
        <f>_xlfn.IFS(cleaneddata[[#This Row],[Region]]="Central","Chris",cleaneddata[[#This Row],[Region]]="East","Erin",cleaneddata[[#This Row],[Region]]="South","Sam",cleaneddata[[#This Row],[Region]]="West","William")</f>
        <v>William</v>
      </c>
    </row>
    <row r="44" spans="1:26" x14ac:dyDescent="0.25">
      <c r="A44">
        <v>2203</v>
      </c>
      <c r="B44" t="s">
        <v>184</v>
      </c>
      <c r="C44" t="s">
        <v>27</v>
      </c>
      <c r="D44">
        <v>0.03</v>
      </c>
      <c r="E44">
        <v>399.98</v>
      </c>
      <c r="F44">
        <v>12.06</v>
      </c>
      <c r="G44" t="s">
        <v>28</v>
      </c>
      <c r="H44" t="s">
        <v>73</v>
      </c>
      <c r="I44" t="s">
        <v>42</v>
      </c>
      <c r="J44" t="s">
        <v>58</v>
      </c>
      <c r="K44" t="s">
        <v>32</v>
      </c>
      <c r="L44" t="s">
        <v>185</v>
      </c>
      <c r="M44">
        <v>0.56000000000000005</v>
      </c>
      <c r="N44" t="s">
        <v>34</v>
      </c>
      <c r="O44" t="s">
        <v>54</v>
      </c>
      <c r="P44" t="s">
        <v>86</v>
      </c>
      <c r="Q44" t="s">
        <v>186</v>
      </c>
      <c r="R44">
        <v>55445</v>
      </c>
      <c r="S44" s="1">
        <v>42008</v>
      </c>
      <c r="T44" s="1">
        <v>42010</v>
      </c>
      <c r="U44">
        <v>-663.51419999999996</v>
      </c>
      <c r="V44">
        <v>2</v>
      </c>
      <c r="W44">
        <v>807</v>
      </c>
      <c r="X44">
        <v>86052</v>
      </c>
      <c r="Y44">
        <f>cleaneddata[[#This Row],[Unit Price]]-cleaneddata[[#This Row],[Discount]]</f>
        <v>399.95000000000005</v>
      </c>
      <c r="Z44" t="str">
        <f>_xlfn.IFS(cleaneddata[[#This Row],[Region]]="Central","Chris",cleaneddata[[#This Row],[Region]]="East","Erin",cleaneddata[[#This Row],[Region]]="South","Sam",cleaneddata[[#This Row],[Region]]="West","William")</f>
        <v>Chris</v>
      </c>
    </row>
    <row r="45" spans="1:26" x14ac:dyDescent="0.25">
      <c r="A45">
        <v>3146</v>
      </c>
      <c r="B45" t="s">
        <v>187</v>
      </c>
      <c r="C45" t="s">
        <v>27</v>
      </c>
      <c r="D45">
        <v>0.03</v>
      </c>
      <c r="E45">
        <v>3.36</v>
      </c>
      <c r="F45">
        <v>6.27</v>
      </c>
      <c r="G45" t="s">
        <v>40</v>
      </c>
      <c r="H45" t="s">
        <v>96</v>
      </c>
      <c r="I45" t="s">
        <v>50</v>
      </c>
      <c r="J45" t="s">
        <v>74</v>
      </c>
      <c r="K45" t="s">
        <v>75</v>
      </c>
      <c r="L45" t="s">
        <v>188</v>
      </c>
      <c r="M45">
        <v>0.4</v>
      </c>
      <c r="N45" t="s">
        <v>34</v>
      </c>
      <c r="O45" t="s">
        <v>54</v>
      </c>
      <c r="P45" t="s">
        <v>189</v>
      </c>
      <c r="Q45" t="s">
        <v>190</v>
      </c>
      <c r="R45">
        <v>78577</v>
      </c>
      <c r="S45" s="1">
        <v>42008</v>
      </c>
      <c r="T45" s="1">
        <v>42009</v>
      </c>
      <c r="U45">
        <v>-94.258600000000001</v>
      </c>
      <c r="V45">
        <v>4</v>
      </c>
      <c r="W45">
        <v>14.9</v>
      </c>
      <c r="X45">
        <v>85850</v>
      </c>
      <c r="Y45">
        <f>cleaneddata[[#This Row],[Unit Price]]-cleaneddata[[#This Row],[Discount]]</f>
        <v>3.33</v>
      </c>
      <c r="Z45" t="str">
        <f>_xlfn.IFS(cleaneddata[[#This Row],[Region]]="Central","Chris",cleaneddata[[#This Row],[Region]]="East","Erin",cleaneddata[[#This Row],[Region]]="South","Sam",cleaneddata[[#This Row],[Region]]="West","William")</f>
        <v>Chris</v>
      </c>
    </row>
    <row r="46" spans="1:26" x14ac:dyDescent="0.25">
      <c r="A46">
        <v>3146</v>
      </c>
      <c r="B46" t="s">
        <v>187</v>
      </c>
      <c r="C46" t="s">
        <v>27</v>
      </c>
      <c r="D46">
        <v>7.0000000000000007E-2</v>
      </c>
      <c r="E46">
        <v>3.71</v>
      </c>
      <c r="F46">
        <v>1.93</v>
      </c>
      <c r="G46" t="s">
        <v>89</v>
      </c>
      <c r="H46" t="s">
        <v>96</v>
      </c>
      <c r="I46" t="s">
        <v>50</v>
      </c>
      <c r="J46" t="s">
        <v>90</v>
      </c>
      <c r="K46" t="s">
        <v>52</v>
      </c>
      <c r="L46" t="s">
        <v>191</v>
      </c>
      <c r="M46">
        <v>0.35</v>
      </c>
      <c r="N46" t="s">
        <v>34</v>
      </c>
      <c r="O46" t="s">
        <v>54</v>
      </c>
      <c r="P46" t="s">
        <v>189</v>
      </c>
      <c r="Q46" t="s">
        <v>190</v>
      </c>
      <c r="R46">
        <v>78577</v>
      </c>
      <c r="S46" s="1">
        <v>42008</v>
      </c>
      <c r="T46" s="1">
        <v>42010</v>
      </c>
      <c r="U46">
        <v>6.3308</v>
      </c>
      <c r="V46">
        <v>11</v>
      </c>
      <c r="W46">
        <v>39.64</v>
      </c>
      <c r="X46">
        <v>85850</v>
      </c>
      <c r="Y46">
        <f>cleaneddata[[#This Row],[Unit Price]]-cleaneddata[[#This Row],[Discount]]</f>
        <v>3.64</v>
      </c>
      <c r="Z46" t="str">
        <f>_xlfn.IFS(cleaneddata[[#This Row],[Region]]="Central","Chris",cleaneddata[[#This Row],[Region]]="East","Erin",cleaneddata[[#This Row],[Region]]="South","Sam",cleaneddata[[#This Row],[Region]]="West","William")</f>
        <v>Chris</v>
      </c>
    </row>
    <row r="47" spans="1:26" x14ac:dyDescent="0.25">
      <c r="A47">
        <v>915</v>
      </c>
      <c r="B47" t="s">
        <v>192</v>
      </c>
      <c r="C47" t="s">
        <v>39</v>
      </c>
      <c r="D47">
        <v>0.06</v>
      </c>
      <c r="E47">
        <v>350.98</v>
      </c>
      <c r="F47">
        <v>30</v>
      </c>
      <c r="G47" t="s">
        <v>28</v>
      </c>
      <c r="H47" t="s">
        <v>73</v>
      </c>
      <c r="I47" t="s">
        <v>30</v>
      </c>
      <c r="J47" t="s">
        <v>111</v>
      </c>
      <c r="K47" t="s">
        <v>59</v>
      </c>
      <c r="L47" t="s">
        <v>193</v>
      </c>
      <c r="M47">
        <v>0.61</v>
      </c>
      <c r="N47" t="s">
        <v>34</v>
      </c>
      <c r="O47" t="s">
        <v>54</v>
      </c>
      <c r="P47" t="s">
        <v>189</v>
      </c>
      <c r="Q47" t="s">
        <v>194</v>
      </c>
      <c r="R47">
        <v>77803</v>
      </c>
      <c r="S47" s="1">
        <v>42008</v>
      </c>
      <c r="T47" s="1">
        <v>42009</v>
      </c>
      <c r="U47">
        <v>-489.41559999999998</v>
      </c>
      <c r="V47">
        <v>1</v>
      </c>
      <c r="W47">
        <v>346.52</v>
      </c>
      <c r="X47">
        <v>86356</v>
      </c>
      <c r="Y47">
        <f>cleaneddata[[#This Row],[Unit Price]]-cleaneddata[[#This Row],[Discount]]</f>
        <v>350.92</v>
      </c>
      <c r="Z47" t="str">
        <f>_xlfn.IFS(cleaneddata[[#This Row],[Region]]="Central","Chris",cleaneddata[[#This Row],[Region]]="East","Erin",cleaneddata[[#This Row],[Region]]="South","Sam",cleaneddata[[#This Row],[Region]]="West","William")</f>
        <v>Chris</v>
      </c>
    </row>
    <row r="48" spans="1:26" x14ac:dyDescent="0.25">
      <c r="A48">
        <v>2393</v>
      </c>
      <c r="B48" t="s">
        <v>195</v>
      </c>
      <c r="C48" t="s">
        <v>39</v>
      </c>
      <c r="D48">
        <v>0.06</v>
      </c>
      <c r="E48">
        <v>105.29</v>
      </c>
      <c r="F48">
        <v>10.119999999999999</v>
      </c>
      <c r="G48" t="s">
        <v>40</v>
      </c>
      <c r="H48" t="s">
        <v>96</v>
      </c>
      <c r="I48" t="s">
        <v>30</v>
      </c>
      <c r="J48" t="s">
        <v>128</v>
      </c>
      <c r="K48" t="s">
        <v>66</v>
      </c>
      <c r="L48" t="s">
        <v>196</v>
      </c>
      <c r="M48">
        <v>0.79</v>
      </c>
      <c r="N48" t="s">
        <v>34</v>
      </c>
      <c r="O48" t="s">
        <v>35</v>
      </c>
      <c r="P48" t="s">
        <v>77</v>
      </c>
      <c r="Q48" t="s">
        <v>197</v>
      </c>
      <c r="R48">
        <v>30076</v>
      </c>
      <c r="S48" s="1">
        <v>42008</v>
      </c>
      <c r="T48" s="1">
        <v>42010</v>
      </c>
      <c r="U48">
        <v>-45.01</v>
      </c>
      <c r="V48">
        <v>12</v>
      </c>
      <c r="W48">
        <v>1202.6600000000001</v>
      </c>
      <c r="X48">
        <v>86951</v>
      </c>
      <c r="Y48">
        <f>cleaneddata[[#This Row],[Unit Price]]-cleaneddata[[#This Row],[Discount]]</f>
        <v>105.23</v>
      </c>
      <c r="Z48" t="str">
        <f>_xlfn.IFS(cleaneddata[[#This Row],[Region]]="Central","Chris",cleaneddata[[#This Row],[Region]]="East","Erin",cleaneddata[[#This Row],[Region]]="South","Sam",cleaneddata[[#This Row],[Region]]="West","William")</f>
        <v>Sam</v>
      </c>
    </row>
    <row r="49" spans="1:26" x14ac:dyDescent="0.25">
      <c r="A49">
        <v>916</v>
      </c>
      <c r="B49" t="s">
        <v>198</v>
      </c>
      <c r="C49" t="s">
        <v>49</v>
      </c>
      <c r="D49">
        <v>0.05</v>
      </c>
      <c r="E49">
        <v>161.55000000000001</v>
      </c>
      <c r="F49">
        <v>19.989999999999998</v>
      </c>
      <c r="G49" t="s">
        <v>40</v>
      </c>
      <c r="H49" t="s">
        <v>96</v>
      </c>
      <c r="I49" t="s">
        <v>50</v>
      </c>
      <c r="J49" t="s">
        <v>80</v>
      </c>
      <c r="K49" t="s">
        <v>75</v>
      </c>
      <c r="L49" t="s">
        <v>81</v>
      </c>
      <c r="M49">
        <v>0.66</v>
      </c>
      <c r="N49" t="s">
        <v>34</v>
      </c>
      <c r="O49" t="s">
        <v>54</v>
      </c>
      <c r="P49" t="s">
        <v>189</v>
      </c>
      <c r="Q49" t="s">
        <v>199</v>
      </c>
      <c r="R49">
        <v>76028</v>
      </c>
      <c r="S49" s="1">
        <v>42008</v>
      </c>
      <c r="T49" s="1">
        <v>42015</v>
      </c>
      <c r="U49">
        <v>35.31</v>
      </c>
      <c r="V49">
        <v>3</v>
      </c>
      <c r="W49">
        <v>499.31</v>
      </c>
      <c r="X49">
        <v>86357</v>
      </c>
      <c r="Y49">
        <f>cleaneddata[[#This Row],[Unit Price]]-cleaneddata[[#This Row],[Discount]]</f>
        <v>161.5</v>
      </c>
      <c r="Z49" t="str">
        <f>_xlfn.IFS(cleaneddata[[#This Row],[Region]]="Central","Chris",cleaneddata[[#This Row],[Region]]="East","Erin",cleaneddata[[#This Row],[Region]]="South","Sam",cleaneddata[[#This Row],[Region]]="West","William")</f>
        <v>Chris</v>
      </c>
    </row>
    <row r="50" spans="1:26" x14ac:dyDescent="0.25">
      <c r="A50">
        <v>1142</v>
      </c>
      <c r="B50" t="s">
        <v>200</v>
      </c>
      <c r="C50" t="s">
        <v>118</v>
      </c>
      <c r="D50">
        <v>0.05</v>
      </c>
      <c r="E50">
        <v>363.25</v>
      </c>
      <c r="F50">
        <v>19.989999999999998</v>
      </c>
      <c r="G50" t="s">
        <v>40</v>
      </c>
      <c r="H50" t="s">
        <v>73</v>
      </c>
      <c r="I50" t="s">
        <v>50</v>
      </c>
      <c r="J50" t="s">
        <v>97</v>
      </c>
      <c r="K50" t="s">
        <v>75</v>
      </c>
      <c r="L50" t="s">
        <v>201</v>
      </c>
      <c r="M50">
        <v>0.56999999999999995</v>
      </c>
      <c r="N50" t="s">
        <v>34</v>
      </c>
      <c r="O50" t="s">
        <v>54</v>
      </c>
      <c r="P50" t="s">
        <v>189</v>
      </c>
      <c r="Q50" t="s">
        <v>202</v>
      </c>
      <c r="R50">
        <v>76706</v>
      </c>
      <c r="S50" s="1">
        <v>42008</v>
      </c>
      <c r="T50" s="1">
        <v>42010</v>
      </c>
      <c r="U50">
        <v>1766.7795000000001</v>
      </c>
      <c r="V50">
        <v>7</v>
      </c>
      <c r="W50">
        <v>2560.5500000000002</v>
      </c>
      <c r="X50">
        <v>86573</v>
      </c>
      <c r="Y50">
        <f>cleaneddata[[#This Row],[Unit Price]]-cleaneddata[[#This Row],[Discount]]</f>
        <v>363.2</v>
      </c>
      <c r="Z50" t="str">
        <f>_xlfn.IFS(cleaneddata[[#This Row],[Region]]="Central","Chris",cleaneddata[[#This Row],[Region]]="East","Erin",cleaneddata[[#This Row],[Region]]="South","Sam",cleaneddata[[#This Row],[Region]]="West","William")</f>
        <v>Chris</v>
      </c>
    </row>
    <row r="51" spans="1:26" x14ac:dyDescent="0.25">
      <c r="A51">
        <v>890</v>
      </c>
      <c r="B51" t="s">
        <v>203</v>
      </c>
      <c r="C51" t="s">
        <v>27</v>
      </c>
      <c r="D51">
        <v>0.08</v>
      </c>
      <c r="E51">
        <v>1.81</v>
      </c>
      <c r="F51">
        <v>0.75</v>
      </c>
      <c r="G51" t="s">
        <v>40</v>
      </c>
      <c r="H51" t="s">
        <v>41</v>
      </c>
      <c r="I51" t="s">
        <v>30</v>
      </c>
      <c r="J51" t="s">
        <v>111</v>
      </c>
      <c r="K51" t="s">
        <v>59</v>
      </c>
      <c r="L51" t="s">
        <v>204</v>
      </c>
      <c r="M51">
        <v>0.57999999999999996</v>
      </c>
      <c r="N51" t="s">
        <v>34</v>
      </c>
      <c r="O51" t="s">
        <v>54</v>
      </c>
      <c r="P51" t="s">
        <v>189</v>
      </c>
      <c r="Q51" t="s">
        <v>205</v>
      </c>
      <c r="R51">
        <v>76021</v>
      </c>
      <c r="S51" s="1">
        <v>42009</v>
      </c>
      <c r="T51" s="1">
        <v>42010</v>
      </c>
      <c r="U51">
        <v>1.3224</v>
      </c>
      <c r="V51">
        <v>11</v>
      </c>
      <c r="W51">
        <v>19.97</v>
      </c>
      <c r="X51">
        <v>89536</v>
      </c>
      <c r="Y51">
        <f>cleaneddata[[#This Row],[Unit Price]]-cleaneddata[[#This Row],[Discount]]</f>
        <v>1.73</v>
      </c>
      <c r="Z51" t="str">
        <f>_xlfn.IFS(cleaneddata[[#This Row],[Region]]="Central","Chris",cleaneddata[[#This Row],[Region]]="East","Erin",cleaneddata[[#This Row],[Region]]="South","Sam",cleaneddata[[#This Row],[Region]]="West","William")</f>
        <v>Chris</v>
      </c>
    </row>
    <row r="52" spans="1:26" x14ac:dyDescent="0.25">
      <c r="A52">
        <v>890</v>
      </c>
      <c r="B52" t="s">
        <v>203</v>
      </c>
      <c r="C52" t="s">
        <v>27</v>
      </c>
      <c r="D52">
        <v>0.04</v>
      </c>
      <c r="E52">
        <v>125.99</v>
      </c>
      <c r="F52">
        <v>5.26</v>
      </c>
      <c r="G52" t="s">
        <v>40</v>
      </c>
      <c r="H52" t="s">
        <v>41</v>
      </c>
      <c r="I52" t="s">
        <v>42</v>
      </c>
      <c r="J52" t="s">
        <v>137</v>
      </c>
      <c r="K52" t="s">
        <v>75</v>
      </c>
      <c r="L52" t="s">
        <v>206</v>
      </c>
      <c r="M52">
        <v>0.55000000000000004</v>
      </c>
      <c r="N52" t="s">
        <v>34</v>
      </c>
      <c r="O52" t="s">
        <v>54</v>
      </c>
      <c r="P52" t="s">
        <v>189</v>
      </c>
      <c r="Q52" t="s">
        <v>205</v>
      </c>
      <c r="R52">
        <v>76021</v>
      </c>
      <c r="S52" s="1">
        <v>42009</v>
      </c>
      <c r="T52" s="1">
        <v>42009</v>
      </c>
      <c r="U52">
        <v>455.42070000000001</v>
      </c>
      <c r="V52">
        <v>6</v>
      </c>
      <c r="W52">
        <v>660.03</v>
      </c>
      <c r="X52">
        <v>89536</v>
      </c>
      <c r="Y52">
        <f>cleaneddata[[#This Row],[Unit Price]]-cleaneddata[[#This Row],[Discount]]</f>
        <v>125.94999999999999</v>
      </c>
      <c r="Z52" t="str">
        <f>_xlfn.IFS(cleaneddata[[#This Row],[Region]]="Central","Chris",cleaneddata[[#This Row],[Region]]="East","Erin",cleaneddata[[#This Row],[Region]]="South","Sam",cleaneddata[[#This Row],[Region]]="West","William")</f>
        <v>Chris</v>
      </c>
    </row>
    <row r="53" spans="1:26" x14ac:dyDescent="0.25">
      <c r="A53">
        <v>2630</v>
      </c>
      <c r="B53" t="s">
        <v>207</v>
      </c>
      <c r="C53" t="s">
        <v>27</v>
      </c>
      <c r="D53">
        <v>0.01</v>
      </c>
      <c r="E53">
        <v>194.3</v>
      </c>
      <c r="F53">
        <v>11.54</v>
      </c>
      <c r="G53" t="s">
        <v>40</v>
      </c>
      <c r="H53" t="s">
        <v>29</v>
      </c>
      <c r="I53" t="s">
        <v>30</v>
      </c>
      <c r="J53" t="s">
        <v>128</v>
      </c>
      <c r="K53" t="s">
        <v>66</v>
      </c>
      <c r="L53" t="s">
        <v>208</v>
      </c>
      <c r="M53">
        <v>0.59</v>
      </c>
      <c r="N53" t="s">
        <v>34</v>
      </c>
      <c r="O53" t="s">
        <v>54</v>
      </c>
      <c r="P53" t="s">
        <v>209</v>
      </c>
      <c r="Q53" t="s">
        <v>210</v>
      </c>
      <c r="R53">
        <v>73071</v>
      </c>
      <c r="S53" s="1">
        <v>42009</v>
      </c>
      <c r="T53" s="1">
        <v>42011</v>
      </c>
      <c r="U53">
        <v>690.17939999999999</v>
      </c>
      <c r="V53">
        <v>5</v>
      </c>
      <c r="W53">
        <v>1000.26</v>
      </c>
      <c r="X53">
        <v>85914</v>
      </c>
      <c r="Y53">
        <f>cleaneddata[[#This Row],[Unit Price]]-cleaneddata[[#This Row],[Discount]]</f>
        <v>194.29000000000002</v>
      </c>
      <c r="Z53" t="str">
        <f>_xlfn.IFS(cleaneddata[[#This Row],[Region]]="Central","Chris",cleaneddata[[#This Row],[Region]]="East","Erin",cleaneddata[[#This Row],[Region]]="South","Sam",cleaneddata[[#This Row],[Region]]="West","William")</f>
        <v>Chris</v>
      </c>
    </row>
    <row r="54" spans="1:26" x14ac:dyDescent="0.25">
      <c r="A54">
        <v>2630</v>
      </c>
      <c r="B54" t="s">
        <v>207</v>
      </c>
      <c r="C54" t="s">
        <v>27</v>
      </c>
      <c r="D54">
        <v>0.02</v>
      </c>
      <c r="E54">
        <v>209.84</v>
      </c>
      <c r="F54">
        <v>21.21</v>
      </c>
      <c r="G54" t="s">
        <v>40</v>
      </c>
      <c r="H54" t="s">
        <v>29</v>
      </c>
      <c r="I54" t="s">
        <v>30</v>
      </c>
      <c r="J54" t="s">
        <v>128</v>
      </c>
      <c r="K54" t="s">
        <v>66</v>
      </c>
      <c r="L54" t="s">
        <v>211</v>
      </c>
      <c r="M54">
        <v>0.59</v>
      </c>
      <c r="N54" t="s">
        <v>34</v>
      </c>
      <c r="O54" t="s">
        <v>54</v>
      </c>
      <c r="P54" t="s">
        <v>209</v>
      </c>
      <c r="Q54" t="s">
        <v>210</v>
      </c>
      <c r="R54">
        <v>73071</v>
      </c>
      <c r="S54" s="1">
        <v>42009</v>
      </c>
      <c r="T54" s="1">
        <v>42010</v>
      </c>
      <c r="U54">
        <v>1507.6431</v>
      </c>
      <c r="V54">
        <v>10</v>
      </c>
      <c r="W54">
        <v>2184.9899999999998</v>
      </c>
      <c r="X54">
        <v>85914</v>
      </c>
      <c r="Y54">
        <f>cleaneddata[[#This Row],[Unit Price]]-cleaneddata[[#This Row],[Discount]]</f>
        <v>209.82</v>
      </c>
      <c r="Z54" t="str">
        <f>_xlfn.IFS(cleaneddata[[#This Row],[Region]]="Central","Chris",cleaneddata[[#This Row],[Region]]="East","Erin",cleaneddata[[#This Row],[Region]]="South","Sam",cleaneddata[[#This Row],[Region]]="West","William")</f>
        <v>Chris</v>
      </c>
    </row>
    <row r="55" spans="1:26" x14ac:dyDescent="0.25">
      <c r="A55">
        <v>2630</v>
      </c>
      <c r="B55" t="s">
        <v>207</v>
      </c>
      <c r="C55" t="s">
        <v>27</v>
      </c>
      <c r="D55">
        <v>0</v>
      </c>
      <c r="E55">
        <v>145.44999999999999</v>
      </c>
      <c r="F55">
        <v>17.850000000000001</v>
      </c>
      <c r="G55" t="s">
        <v>28</v>
      </c>
      <c r="H55" t="s">
        <v>29</v>
      </c>
      <c r="I55" t="s">
        <v>42</v>
      </c>
      <c r="J55" t="s">
        <v>58</v>
      </c>
      <c r="K55" t="s">
        <v>59</v>
      </c>
      <c r="L55" t="s">
        <v>212</v>
      </c>
      <c r="M55">
        <v>0.56000000000000005</v>
      </c>
      <c r="N55" t="s">
        <v>34</v>
      </c>
      <c r="O55" t="s">
        <v>54</v>
      </c>
      <c r="P55" t="s">
        <v>209</v>
      </c>
      <c r="Q55" t="s">
        <v>210</v>
      </c>
      <c r="R55">
        <v>73071</v>
      </c>
      <c r="S55" s="1">
        <v>42009</v>
      </c>
      <c r="T55" s="1">
        <v>42011</v>
      </c>
      <c r="U55">
        <v>801.74680000000001</v>
      </c>
      <c r="V55">
        <v>8</v>
      </c>
      <c r="W55">
        <v>1191.2</v>
      </c>
      <c r="X55">
        <v>85914</v>
      </c>
      <c r="Y55">
        <f>cleaneddata[[#This Row],[Unit Price]]-cleaneddata[[#This Row],[Discount]]</f>
        <v>145.44999999999999</v>
      </c>
      <c r="Z55" t="str">
        <f>_xlfn.IFS(cleaneddata[[#This Row],[Region]]="Central","Chris",cleaneddata[[#This Row],[Region]]="East","Erin",cleaneddata[[#This Row],[Region]]="South","Sam",cleaneddata[[#This Row],[Region]]="West","William")</f>
        <v>Chris</v>
      </c>
    </row>
    <row r="56" spans="1:26" x14ac:dyDescent="0.25">
      <c r="A56">
        <v>2206</v>
      </c>
      <c r="B56" t="s">
        <v>213</v>
      </c>
      <c r="C56" t="s">
        <v>39</v>
      </c>
      <c r="D56">
        <v>0.03</v>
      </c>
      <c r="E56">
        <v>28.48</v>
      </c>
      <c r="F56">
        <v>1.99</v>
      </c>
      <c r="G56" t="s">
        <v>40</v>
      </c>
      <c r="H56" t="s">
        <v>41</v>
      </c>
      <c r="I56" t="s">
        <v>42</v>
      </c>
      <c r="J56" t="s">
        <v>43</v>
      </c>
      <c r="K56" t="s">
        <v>44</v>
      </c>
      <c r="L56" t="s">
        <v>214</v>
      </c>
      <c r="M56">
        <v>0.4</v>
      </c>
      <c r="N56" t="s">
        <v>34</v>
      </c>
      <c r="O56" t="s">
        <v>54</v>
      </c>
      <c r="P56" t="s">
        <v>215</v>
      </c>
      <c r="Q56" t="s">
        <v>216</v>
      </c>
      <c r="R56">
        <v>50501</v>
      </c>
      <c r="S56" s="1">
        <v>42009</v>
      </c>
      <c r="T56" s="1">
        <v>42010</v>
      </c>
      <c r="U56">
        <v>-35.290399999999998</v>
      </c>
      <c r="V56">
        <v>2</v>
      </c>
      <c r="W56">
        <v>55.25</v>
      </c>
      <c r="X56">
        <v>86258</v>
      </c>
      <c r="Y56">
        <f>cleaneddata[[#This Row],[Unit Price]]-cleaneddata[[#This Row],[Discount]]</f>
        <v>28.45</v>
      </c>
      <c r="Z56" t="str">
        <f>_xlfn.IFS(cleaneddata[[#This Row],[Region]]="Central","Chris",cleaneddata[[#This Row],[Region]]="East","Erin",cleaneddata[[#This Row],[Region]]="South","Sam",cleaneddata[[#This Row],[Region]]="West","William")</f>
        <v>Chris</v>
      </c>
    </row>
    <row r="57" spans="1:26" x14ac:dyDescent="0.25">
      <c r="A57">
        <v>2206</v>
      </c>
      <c r="B57" t="s">
        <v>213</v>
      </c>
      <c r="C57" t="s">
        <v>39</v>
      </c>
      <c r="D57">
        <v>0.01</v>
      </c>
      <c r="E57">
        <v>205.99</v>
      </c>
      <c r="F57">
        <v>5.99</v>
      </c>
      <c r="G57" t="s">
        <v>40</v>
      </c>
      <c r="H57" t="s">
        <v>41</v>
      </c>
      <c r="I57" t="s">
        <v>42</v>
      </c>
      <c r="J57" t="s">
        <v>137</v>
      </c>
      <c r="K57" t="s">
        <v>75</v>
      </c>
      <c r="L57" t="s">
        <v>217</v>
      </c>
      <c r="M57">
        <v>0.59</v>
      </c>
      <c r="N57" t="s">
        <v>34</v>
      </c>
      <c r="O57" t="s">
        <v>54</v>
      </c>
      <c r="P57" t="s">
        <v>215</v>
      </c>
      <c r="Q57" t="s">
        <v>216</v>
      </c>
      <c r="R57">
        <v>50501</v>
      </c>
      <c r="S57" s="1">
        <v>42009</v>
      </c>
      <c r="T57" s="1">
        <v>42011</v>
      </c>
      <c r="U57">
        <v>-74.883600000000001</v>
      </c>
      <c r="V57">
        <v>3</v>
      </c>
      <c r="W57">
        <v>551.22</v>
      </c>
      <c r="X57">
        <v>86258</v>
      </c>
      <c r="Y57">
        <f>cleaneddata[[#This Row],[Unit Price]]-cleaneddata[[#This Row],[Discount]]</f>
        <v>205.98000000000002</v>
      </c>
      <c r="Z57" t="str">
        <f>_xlfn.IFS(cleaneddata[[#This Row],[Region]]="Central","Chris",cleaneddata[[#This Row],[Region]]="East","Erin",cleaneddata[[#This Row],[Region]]="South","Sam",cleaneddata[[#This Row],[Region]]="West","William")</f>
        <v>Chris</v>
      </c>
    </row>
    <row r="58" spans="1:26" x14ac:dyDescent="0.25">
      <c r="A58">
        <v>3125</v>
      </c>
      <c r="B58" t="s">
        <v>218</v>
      </c>
      <c r="C58" t="s">
        <v>39</v>
      </c>
      <c r="D58">
        <v>0.08</v>
      </c>
      <c r="E58">
        <v>120.97</v>
      </c>
      <c r="F58">
        <v>26.3</v>
      </c>
      <c r="G58" t="s">
        <v>28</v>
      </c>
      <c r="H58" t="s">
        <v>73</v>
      </c>
      <c r="I58" t="s">
        <v>42</v>
      </c>
      <c r="J58" t="s">
        <v>58</v>
      </c>
      <c r="K58" t="s">
        <v>59</v>
      </c>
      <c r="L58" t="s">
        <v>219</v>
      </c>
      <c r="M58">
        <v>0.38</v>
      </c>
      <c r="N58" t="s">
        <v>34</v>
      </c>
      <c r="O58" t="s">
        <v>54</v>
      </c>
      <c r="P58" t="s">
        <v>105</v>
      </c>
      <c r="Q58" t="s">
        <v>220</v>
      </c>
      <c r="R58">
        <v>60056</v>
      </c>
      <c r="S58" s="1">
        <v>42009</v>
      </c>
      <c r="T58" s="1">
        <v>42011</v>
      </c>
      <c r="U58">
        <v>-233.840688</v>
      </c>
      <c r="V58">
        <v>2</v>
      </c>
      <c r="W58">
        <v>233.58</v>
      </c>
      <c r="X58">
        <v>87285</v>
      </c>
      <c r="Y58">
        <f>cleaneddata[[#This Row],[Unit Price]]-cleaneddata[[#This Row],[Discount]]</f>
        <v>120.89</v>
      </c>
      <c r="Z58" t="str">
        <f>_xlfn.IFS(cleaneddata[[#This Row],[Region]]="Central","Chris",cleaneddata[[#This Row],[Region]]="East","Erin",cleaneddata[[#This Row],[Region]]="South","Sam",cleaneddata[[#This Row],[Region]]="West","William")</f>
        <v>Chris</v>
      </c>
    </row>
    <row r="59" spans="1:26" x14ac:dyDescent="0.25">
      <c r="A59">
        <v>451</v>
      </c>
      <c r="B59" t="s">
        <v>221</v>
      </c>
      <c r="C59" t="s">
        <v>49</v>
      </c>
      <c r="D59">
        <v>0.01</v>
      </c>
      <c r="E59">
        <v>8.8800000000000008</v>
      </c>
      <c r="F59">
        <v>6.28</v>
      </c>
      <c r="G59" t="s">
        <v>40</v>
      </c>
      <c r="H59" t="s">
        <v>73</v>
      </c>
      <c r="I59" t="s">
        <v>50</v>
      </c>
      <c r="J59" t="s">
        <v>74</v>
      </c>
      <c r="K59" t="s">
        <v>75</v>
      </c>
      <c r="L59" t="s">
        <v>222</v>
      </c>
      <c r="M59">
        <v>0.35</v>
      </c>
      <c r="N59" t="s">
        <v>34</v>
      </c>
      <c r="O59" t="s">
        <v>61</v>
      </c>
      <c r="P59" t="s">
        <v>92</v>
      </c>
      <c r="Q59" t="s">
        <v>223</v>
      </c>
      <c r="R59">
        <v>94024</v>
      </c>
      <c r="S59" s="1">
        <v>42009</v>
      </c>
      <c r="T59" s="1">
        <v>42014</v>
      </c>
      <c r="U59">
        <v>-15.456</v>
      </c>
      <c r="V59">
        <v>2</v>
      </c>
      <c r="W59">
        <v>19.86</v>
      </c>
      <c r="X59">
        <v>86013</v>
      </c>
      <c r="Y59">
        <f>cleaneddata[[#This Row],[Unit Price]]-cleaneddata[[#This Row],[Discount]]</f>
        <v>8.870000000000001</v>
      </c>
      <c r="Z59" t="str">
        <f>_xlfn.IFS(cleaneddata[[#This Row],[Region]]="Central","Chris",cleaneddata[[#This Row],[Region]]="East","Erin",cleaneddata[[#This Row],[Region]]="South","Sam",cleaneddata[[#This Row],[Region]]="West","William")</f>
        <v>William</v>
      </c>
    </row>
    <row r="60" spans="1:26" x14ac:dyDescent="0.25">
      <c r="A60">
        <v>451</v>
      </c>
      <c r="B60" t="s">
        <v>221</v>
      </c>
      <c r="C60" t="s">
        <v>49</v>
      </c>
      <c r="D60">
        <v>0.06</v>
      </c>
      <c r="E60">
        <v>2.88</v>
      </c>
      <c r="F60">
        <v>0.99</v>
      </c>
      <c r="G60" t="s">
        <v>40</v>
      </c>
      <c r="H60" t="s">
        <v>73</v>
      </c>
      <c r="I60" t="s">
        <v>50</v>
      </c>
      <c r="J60" t="s">
        <v>154</v>
      </c>
      <c r="K60" t="s">
        <v>75</v>
      </c>
      <c r="L60" t="s">
        <v>224</v>
      </c>
      <c r="M60">
        <v>0.36</v>
      </c>
      <c r="N60" t="s">
        <v>34</v>
      </c>
      <c r="O60" t="s">
        <v>61</v>
      </c>
      <c r="P60" t="s">
        <v>92</v>
      </c>
      <c r="Q60" t="s">
        <v>223</v>
      </c>
      <c r="R60">
        <v>94024</v>
      </c>
      <c r="S60" s="1">
        <v>42009</v>
      </c>
      <c r="T60" s="1">
        <v>42018</v>
      </c>
      <c r="U60">
        <v>16.049399999999999</v>
      </c>
      <c r="V60">
        <v>8</v>
      </c>
      <c r="W60">
        <v>23.26</v>
      </c>
      <c r="X60">
        <v>86013</v>
      </c>
      <c r="Y60">
        <f>cleaneddata[[#This Row],[Unit Price]]-cleaneddata[[#This Row],[Discount]]</f>
        <v>2.82</v>
      </c>
      <c r="Z60" t="str">
        <f>_xlfn.IFS(cleaneddata[[#This Row],[Region]]="Central","Chris",cleaneddata[[#This Row],[Region]]="East","Erin",cleaneddata[[#This Row],[Region]]="South","Sam",cleaneddata[[#This Row],[Region]]="West","William")</f>
        <v>William</v>
      </c>
    </row>
    <row r="61" spans="1:26" x14ac:dyDescent="0.25">
      <c r="A61">
        <v>1314</v>
      </c>
      <c r="B61" t="s">
        <v>225</v>
      </c>
      <c r="C61" t="s">
        <v>49</v>
      </c>
      <c r="D61">
        <v>0.05</v>
      </c>
      <c r="E61">
        <v>80.98</v>
      </c>
      <c r="F61">
        <v>35</v>
      </c>
      <c r="G61" t="s">
        <v>40</v>
      </c>
      <c r="H61" t="s">
        <v>73</v>
      </c>
      <c r="I61" t="s">
        <v>50</v>
      </c>
      <c r="J61" t="s">
        <v>80</v>
      </c>
      <c r="K61" t="s">
        <v>66</v>
      </c>
      <c r="L61" t="s">
        <v>226</v>
      </c>
      <c r="M61">
        <v>0.81</v>
      </c>
      <c r="N61" t="s">
        <v>34</v>
      </c>
      <c r="O61" t="s">
        <v>61</v>
      </c>
      <c r="P61" t="s">
        <v>92</v>
      </c>
      <c r="Q61" t="s">
        <v>102</v>
      </c>
      <c r="R61">
        <v>90058</v>
      </c>
      <c r="S61" s="1">
        <v>42009</v>
      </c>
      <c r="T61" s="1">
        <v>42013</v>
      </c>
      <c r="U61">
        <v>-746.44</v>
      </c>
      <c r="V61">
        <v>34</v>
      </c>
      <c r="W61">
        <v>2710.47</v>
      </c>
      <c r="X61">
        <v>27013</v>
      </c>
      <c r="Y61">
        <f>cleaneddata[[#This Row],[Unit Price]]-cleaneddata[[#This Row],[Discount]]</f>
        <v>80.930000000000007</v>
      </c>
      <c r="Z61" t="str">
        <f>_xlfn.IFS(cleaneddata[[#This Row],[Region]]="Central","Chris",cleaneddata[[#This Row],[Region]]="East","Erin",cleaneddata[[#This Row],[Region]]="South","Sam",cleaneddata[[#This Row],[Region]]="West","William")</f>
        <v>William</v>
      </c>
    </row>
    <row r="62" spans="1:26" x14ac:dyDescent="0.25">
      <c r="A62">
        <v>1314</v>
      </c>
      <c r="B62" t="s">
        <v>225</v>
      </c>
      <c r="C62" t="s">
        <v>49</v>
      </c>
      <c r="D62">
        <v>0.05</v>
      </c>
      <c r="E62">
        <v>279.48</v>
      </c>
      <c r="F62">
        <v>35</v>
      </c>
      <c r="G62" t="s">
        <v>40</v>
      </c>
      <c r="H62" t="s">
        <v>73</v>
      </c>
      <c r="I62" t="s">
        <v>50</v>
      </c>
      <c r="J62" t="s">
        <v>80</v>
      </c>
      <c r="K62" t="s">
        <v>66</v>
      </c>
      <c r="L62" t="s">
        <v>227</v>
      </c>
      <c r="M62">
        <v>0.8</v>
      </c>
      <c r="N62" t="s">
        <v>34</v>
      </c>
      <c r="O62" t="s">
        <v>61</v>
      </c>
      <c r="P62" t="s">
        <v>92</v>
      </c>
      <c r="Q62" t="s">
        <v>102</v>
      </c>
      <c r="R62">
        <v>90058</v>
      </c>
      <c r="S62" s="1">
        <v>42009</v>
      </c>
      <c r="T62" s="1">
        <v>42009</v>
      </c>
      <c r="U62">
        <v>-274.95</v>
      </c>
      <c r="V62">
        <v>31</v>
      </c>
      <c r="W62">
        <v>8354.73</v>
      </c>
      <c r="X62">
        <v>27013</v>
      </c>
      <c r="Y62">
        <f>cleaneddata[[#This Row],[Unit Price]]-cleaneddata[[#This Row],[Discount]]</f>
        <v>279.43</v>
      </c>
      <c r="Z62" t="str">
        <f>_xlfn.IFS(cleaneddata[[#This Row],[Region]]="Central","Chris",cleaneddata[[#This Row],[Region]]="East","Erin",cleaneddata[[#This Row],[Region]]="South","Sam",cleaneddata[[#This Row],[Region]]="West","William")</f>
        <v>William</v>
      </c>
    </row>
    <row r="63" spans="1:26" x14ac:dyDescent="0.25">
      <c r="A63">
        <v>1316</v>
      </c>
      <c r="B63" t="s">
        <v>228</v>
      </c>
      <c r="C63" t="s">
        <v>49</v>
      </c>
      <c r="D63">
        <v>0.05</v>
      </c>
      <c r="E63">
        <v>80.98</v>
      </c>
      <c r="F63">
        <v>35</v>
      </c>
      <c r="G63" t="s">
        <v>40</v>
      </c>
      <c r="H63" t="s">
        <v>73</v>
      </c>
      <c r="I63" t="s">
        <v>50</v>
      </c>
      <c r="J63" t="s">
        <v>80</v>
      </c>
      <c r="K63" t="s">
        <v>66</v>
      </c>
      <c r="L63" t="s">
        <v>226</v>
      </c>
      <c r="M63">
        <v>0.81</v>
      </c>
      <c r="N63" t="s">
        <v>34</v>
      </c>
      <c r="O63" t="s">
        <v>61</v>
      </c>
      <c r="P63" t="s">
        <v>62</v>
      </c>
      <c r="Q63" t="s">
        <v>229</v>
      </c>
      <c r="R63">
        <v>80022</v>
      </c>
      <c r="S63" s="1">
        <v>42009</v>
      </c>
      <c r="T63" s="1">
        <v>42013</v>
      </c>
      <c r="U63">
        <v>-746.44</v>
      </c>
      <c r="V63">
        <v>8</v>
      </c>
      <c r="W63">
        <v>637.76</v>
      </c>
      <c r="X63">
        <v>87603</v>
      </c>
      <c r="Y63">
        <f>cleaneddata[[#This Row],[Unit Price]]-cleaneddata[[#This Row],[Discount]]</f>
        <v>80.930000000000007</v>
      </c>
      <c r="Z63" t="str">
        <f>_xlfn.IFS(cleaneddata[[#This Row],[Region]]="Central","Chris",cleaneddata[[#This Row],[Region]]="East","Erin",cleaneddata[[#This Row],[Region]]="South","Sam",cleaneddata[[#This Row],[Region]]="West","William")</f>
        <v>William</v>
      </c>
    </row>
    <row r="64" spans="1:26" x14ac:dyDescent="0.25">
      <c r="A64">
        <v>1316</v>
      </c>
      <c r="B64" t="s">
        <v>228</v>
      </c>
      <c r="C64" t="s">
        <v>49</v>
      </c>
      <c r="D64">
        <v>0.05</v>
      </c>
      <c r="E64">
        <v>279.48</v>
      </c>
      <c r="F64">
        <v>35</v>
      </c>
      <c r="G64" t="s">
        <v>40</v>
      </c>
      <c r="H64" t="s">
        <v>73</v>
      </c>
      <c r="I64" t="s">
        <v>50</v>
      </c>
      <c r="J64" t="s">
        <v>80</v>
      </c>
      <c r="K64" t="s">
        <v>66</v>
      </c>
      <c r="L64" t="s">
        <v>227</v>
      </c>
      <c r="M64">
        <v>0.8</v>
      </c>
      <c r="N64" t="s">
        <v>34</v>
      </c>
      <c r="O64" t="s">
        <v>61</v>
      </c>
      <c r="P64" t="s">
        <v>62</v>
      </c>
      <c r="Q64" t="s">
        <v>229</v>
      </c>
      <c r="R64">
        <v>80022</v>
      </c>
      <c r="S64" s="1">
        <v>42009</v>
      </c>
      <c r="T64" s="1">
        <v>42009</v>
      </c>
      <c r="U64">
        <v>-274.95</v>
      </c>
      <c r="V64">
        <v>8</v>
      </c>
      <c r="W64">
        <v>2156.06</v>
      </c>
      <c r="X64">
        <v>87603</v>
      </c>
      <c r="Y64">
        <f>cleaneddata[[#This Row],[Unit Price]]-cleaneddata[[#This Row],[Discount]]</f>
        <v>279.43</v>
      </c>
      <c r="Z64" t="str">
        <f>_xlfn.IFS(cleaneddata[[#This Row],[Region]]="Central","Chris",cleaneddata[[#This Row],[Region]]="East","Erin",cleaneddata[[#This Row],[Region]]="South","Sam",cleaneddata[[#This Row],[Region]]="West","William")</f>
        <v>William</v>
      </c>
    </row>
    <row r="65" spans="1:26" x14ac:dyDescent="0.25">
      <c r="A65">
        <v>3331</v>
      </c>
      <c r="B65" t="s">
        <v>230</v>
      </c>
      <c r="C65" t="s">
        <v>118</v>
      </c>
      <c r="D65">
        <v>0.09</v>
      </c>
      <c r="E65">
        <v>5.98</v>
      </c>
      <c r="F65">
        <v>4.6900000000000004</v>
      </c>
      <c r="G65" t="s">
        <v>40</v>
      </c>
      <c r="H65" t="s">
        <v>96</v>
      </c>
      <c r="I65" t="s">
        <v>50</v>
      </c>
      <c r="J65" t="s">
        <v>80</v>
      </c>
      <c r="K65" t="s">
        <v>75</v>
      </c>
      <c r="L65" t="s">
        <v>231</v>
      </c>
      <c r="M65">
        <v>0.68</v>
      </c>
      <c r="N65" t="s">
        <v>34</v>
      </c>
      <c r="O65" t="s">
        <v>35</v>
      </c>
      <c r="P65" t="s">
        <v>125</v>
      </c>
      <c r="Q65" t="s">
        <v>232</v>
      </c>
      <c r="R65">
        <v>32174</v>
      </c>
      <c r="S65" s="1">
        <v>42009</v>
      </c>
      <c r="T65" s="1">
        <v>42010</v>
      </c>
      <c r="U65">
        <v>-781.13419999999996</v>
      </c>
      <c r="V65">
        <v>11</v>
      </c>
      <c r="W65">
        <v>65.849999999999994</v>
      </c>
      <c r="X65">
        <v>86283</v>
      </c>
      <c r="Y65">
        <f>cleaneddata[[#This Row],[Unit Price]]-cleaneddata[[#This Row],[Discount]]</f>
        <v>5.8900000000000006</v>
      </c>
      <c r="Z65" t="str">
        <f>_xlfn.IFS(cleaneddata[[#This Row],[Region]]="Central","Chris",cleaneddata[[#This Row],[Region]]="East","Erin",cleaneddata[[#This Row],[Region]]="South","Sam",cleaneddata[[#This Row],[Region]]="West","William")</f>
        <v>Sam</v>
      </c>
    </row>
    <row r="66" spans="1:26" x14ac:dyDescent="0.25">
      <c r="A66">
        <v>1085</v>
      </c>
      <c r="B66" t="s">
        <v>233</v>
      </c>
      <c r="C66" t="s">
        <v>72</v>
      </c>
      <c r="D66">
        <v>0.05</v>
      </c>
      <c r="E66">
        <v>7.64</v>
      </c>
      <c r="F66">
        <v>5.83</v>
      </c>
      <c r="G66" t="s">
        <v>40</v>
      </c>
      <c r="H66" t="s">
        <v>73</v>
      </c>
      <c r="I66" t="s">
        <v>50</v>
      </c>
      <c r="J66" t="s">
        <v>90</v>
      </c>
      <c r="K66" t="s">
        <v>52</v>
      </c>
      <c r="L66" t="s">
        <v>234</v>
      </c>
      <c r="M66">
        <v>0.36</v>
      </c>
      <c r="N66" t="s">
        <v>34</v>
      </c>
      <c r="O66" t="s">
        <v>113</v>
      </c>
      <c r="P66" t="s">
        <v>114</v>
      </c>
      <c r="Q66" t="s">
        <v>235</v>
      </c>
      <c r="R66">
        <v>11729</v>
      </c>
      <c r="S66" s="1">
        <v>42009</v>
      </c>
      <c r="T66" s="1">
        <v>42010</v>
      </c>
      <c r="U66">
        <v>-40.275199999999998</v>
      </c>
      <c r="V66">
        <v>6</v>
      </c>
      <c r="W66">
        <v>47.18</v>
      </c>
      <c r="X66">
        <v>86122</v>
      </c>
      <c r="Y66">
        <f>cleaneddata[[#This Row],[Unit Price]]-cleaneddata[[#This Row],[Discount]]</f>
        <v>7.59</v>
      </c>
      <c r="Z66" t="str">
        <f>_xlfn.IFS(cleaneddata[[#This Row],[Region]]="Central","Chris",cleaneddata[[#This Row],[Region]]="East","Erin",cleaneddata[[#This Row],[Region]]="South","Sam",cleaneddata[[#This Row],[Region]]="West","William")</f>
        <v>Erin</v>
      </c>
    </row>
    <row r="67" spans="1:26" x14ac:dyDescent="0.25">
      <c r="A67">
        <v>2151</v>
      </c>
      <c r="B67" t="s">
        <v>236</v>
      </c>
      <c r="C67" t="s">
        <v>72</v>
      </c>
      <c r="D67">
        <v>0.08</v>
      </c>
      <c r="E67">
        <v>243.98</v>
      </c>
      <c r="F67">
        <v>43.32</v>
      </c>
      <c r="G67" t="s">
        <v>28</v>
      </c>
      <c r="H67" t="s">
        <v>96</v>
      </c>
      <c r="I67" t="s">
        <v>30</v>
      </c>
      <c r="J67" t="s">
        <v>111</v>
      </c>
      <c r="K67" t="s">
        <v>59</v>
      </c>
      <c r="L67" t="s">
        <v>237</v>
      </c>
      <c r="M67">
        <v>0.55000000000000004</v>
      </c>
      <c r="N67" t="s">
        <v>34</v>
      </c>
      <c r="O67" t="s">
        <v>54</v>
      </c>
      <c r="P67" t="s">
        <v>215</v>
      </c>
      <c r="Q67" t="s">
        <v>238</v>
      </c>
      <c r="R67">
        <v>52001</v>
      </c>
      <c r="S67" s="1">
        <v>42009</v>
      </c>
      <c r="T67" s="1">
        <v>42010</v>
      </c>
      <c r="U67">
        <v>-162.8244</v>
      </c>
      <c r="V67">
        <v>1</v>
      </c>
      <c r="W67">
        <v>248.84</v>
      </c>
      <c r="X67">
        <v>90404</v>
      </c>
      <c r="Y67">
        <f>cleaneddata[[#This Row],[Unit Price]]-cleaneddata[[#This Row],[Discount]]</f>
        <v>243.89999999999998</v>
      </c>
      <c r="Z67" t="str">
        <f>_xlfn.IFS(cleaneddata[[#This Row],[Region]]="Central","Chris",cleaneddata[[#This Row],[Region]]="East","Erin",cleaneddata[[#This Row],[Region]]="South","Sam",cleaneddata[[#This Row],[Region]]="West","William")</f>
        <v>Chris</v>
      </c>
    </row>
    <row r="68" spans="1:26" x14ac:dyDescent="0.25">
      <c r="A68">
        <v>1793</v>
      </c>
      <c r="B68" t="s">
        <v>239</v>
      </c>
      <c r="C68" t="s">
        <v>27</v>
      </c>
      <c r="D68">
        <v>0.04</v>
      </c>
      <c r="E68">
        <v>880.98</v>
      </c>
      <c r="F68">
        <v>44.55</v>
      </c>
      <c r="G68" t="s">
        <v>28</v>
      </c>
      <c r="H68" t="s">
        <v>73</v>
      </c>
      <c r="I68" t="s">
        <v>30</v>
      </c>
      <c r="J68" t="s">
        <v>119</v>
      </c>
      <c r="K68" t="s">
        <v>32</v>
      </c>
      <c r="L68" t="s">
        <v>240</v>
      </c>
      <c r="M68">
        <v>0.62</v>
      </c>
      <c r="N68" t="s">
        <v>34</v>
      </c>
      <c r="O68" t="s">
        <v>54</v>
      </c>
      <c r="P68" t="s">
        <v>105</v>
      </c>
      <c r="Q68" t="s">
        <v>241</v>
      </c>
      <c r="R68">
        <v>61401</v>
      </c>
      <c r="S68" s="1">
        <v>42010</v>
      </c>
      <c r="T68" s="1">
        <v>42011</v>
      </c>
      <c r="U68">
        <v>-13706.464</v>
      </c>
      <c r="V68">
        <v>8</v>
      </c>
      <c r="W68">
        <v>6968.9</v>
      </c>
      <c r="X68">
        <v>87853</v>
      </c>
      <c r="Y68">
        <f>cleaneddata[[#This Row],[Unit Price]]-cleaneddata[[#This Row],[Discount]]</f>
        <v>880.94</v>
      </c>
      <c r="Z68" t="str">
        <f>_xlfn.IFS(cleaneddata[[#This Row],[Region]]="Central","Chris",cleaneddata[[#This Row],[Region]]="East","Erin",cleaneddata[[#This Row],[Region]]="South","Sam",cleaneddata[[#This Row],[Region]]="West","William")</f>
        <v>Chris</v>
      </c>
    </row>
    <row r="69" spans="1:26" x14ac:dyDescent="0.25">
      <c r="A69">
        <v>2418</v>
      </c>
      <c r="B69" t="s">
        <v>242</v>
      </c>
      <c r="C69" t="s">
        <v>27</v>
      </c>
      <c r="D69">
        <v>0.03</v>
      </c>
      <c r="E69">
        <v>2.1</v>
      </c>
      <c r="F69">
        <v>0.7</v>
      </c>
      <c r="G69" t="s">
        <v>40</v>
      </c>
      <c r="H69" t="s">
        <v>41</v>
      </c>
      <c r="I69" t="s">
        <v>50</v>
      </c>
      <c r="J69" t="s">
        <v>51</v>
      </c>
      <c r="K69" t="s">
        <v>52</v>
      </c>
      <c r="L69" t="s">
        <v>243</v>
      </c>
      <c r="M69">
        <v>0.56999999999999995</v>
      </c>
      <c r="N69" t="s">
        <v>34</v>
      </c>
      <c r="O69" t="s">
        <v>35</v>
      </c>
      <c r="P69" t="s">
        <v>244</v>
      </c>
      <c r="Q69" t="s">
        <v>245</v>
      </c>
      <c r="R69">
        <v>23805</v>
      </c>
      <c r="S69" s="1">
        <v>42010</v>
      </c>
      <c r="T69" s="1">
        <v>42011</v>
      </c>
      <c r="U69">
        <v>-1473.9059999999999</v>
      </c>
      <c r="V69">
        <v>4</v>
      </c>
      <c r="W69">
        <v>8.7200000000000006</v>
      </c>
      <c r="X69">
        <v>86750</v>
      </c>
      <c r="Y69">
        <f>cleaneddata[[#This Row],[Unit Price]]-cleaneddata[[#This Row],[Discount]]</f>
        <v>2.0700000000000003</v>
      </c>
      <c r="Z69" t="str">
        <f>_xlfn.IFS(cleaneddata[[#This Row],[Region]]="Central","Chris",cleaneddata[[#This Row],[Region]]="East","Erin",cleaneddata[[#This Row],[Region]]="South","Sam",cleaneddata[[#This Row],[Region]]="West","William")</f>
        <v>Sam</v>
      </c>
    </row>
    <row r="70" spans="1:26" x14ac:dyDescent="0.25">
      <c r="A70">
        <v>1782</v>
      </c>
      <c r="B70" t="s">
        <v>246</v>
      </c>
      <c r="C70" t="s">
        <v>39</v>
      </c>
      <c r="D70">
        <v>0.03</v>
      </c>
      <c r="E70">
        <v>3.28</v>
      </c>
      <c r="F70">
        <v>3.97</v>
      </c>
      <c r="G70" t="s">
        <v>40</v>
      </c>
      <c r="H70" t="s">
        <v>73</v>
      </c>
      <c r="I70" t="s">
        <v>50</v>
      </c>
      <c r="J70" t="s">
        <v>51</v>
      </c>
      <c r="K70" t="s">
        <v>52</v>
      </c>
      <c r="L70" t="s">
        <v>247</v>
      </c>
      <c r="M70">
        <v>0.56000000000000005</v>
      </c>
      <c r="N70" t="s">
        <v>34</v>
      </c>
      <c r="O70" t="s">
        <v>61</v>
      </c>
      <c r="P70" t="s">
        <v>92</v>
      </c>
      <c r="Q70" t="s">
        <v>248</v>
      </c>
      <c r="R70">
        <v>92672</v>
      </c>
      <c r="S70" s="1">
        <v>42010</v>
      </c>
      <c r="T70" s="1">
        <v>42012</v>
      </c>
      <c r="U70">
        <v>-90.755600000000001</v>
      </c>
      <c r="V70">
        <v>7</v>
      </c>
      <c r="W70">
        <v>24.57</v>
      </c>
      <c r="X70">
        <v>89856</v>
      </c>
      <c r="Y70">
        <f>cleaneddata[[#This Row],[Unit Price]]-cleaneddata[[#This Row],[Discount]]</f>
        <v>3.25</v>
      </c>
      <c r="Z70" t="str">
        <f>_xlfn.IFS(cleaneddata[[#This Row],[Region]]="Central","Chris",cleaneddata[[#This Row],[Region]]="East","Erin",cleaneddata[[#This Row],[Region]]="South","Sam",cleaneddata[[#This Row],[Region]]="West","William")</f>
        <v>William</v>
      </c>
    </row>
    <row r="71" spans="1:26" x14ac:dyDescent="0.25">
      <c r="A71">
        <v>783</v>
      </c>
      <c r="B71" t="s">
        <v>249</v>
      </c>
      <c r="C71" t="s">
        <v>49</v>
      </c>
      <c r="D71">
        <v>0.02</v>
      </c>
      <c r="E71">
        <v>100.98</v>
      </c>
      <c r="F71">
        <v>35.840000000000003</v>
      </c>
      <c r="G71" t="s">
        <v>28</v>
      </c>
      <c r="H71" t="s">
        <v>29</v>
      </c>
      <c r="I71" t="s">
        <v>30</v>
      </c>
      <c r="J71" t="s">
        <v>119</v>
      </c>
      <c r="K71" t="s">
        <v>32</v>
      </c>
      <c r="L71" t="s">
        <v>120</v>
      </c>
      <c r="M71">
        <v>0.62</v>
      </c>
      <c r="N71" t="s">
        <v>34</v>
      </c>
      <c r="O71" t="s">
        <v>113</v>
      </c>
      <c r="P71" t="s">
        <v>250</v>
      </c>
      <c r="Q71" t="s">
        <v>251</v>
      </c>
      <c r="R71">
        <v>6010</v>
      </c>
      <c r="S71" s="1">
        <v>42010</v>
      </c>
      <c r="T71" s="1">
        <v>42010</v>
      </c>
      <c r="U71">
        <v>-134.91200000000001</v>
      </c>
      <c r="V71">
        <v>6</v>
      </c>
      <c r="W71">
        <v>614.99</v>
      </c>
      <c r="X71">
        <v>90961</v>
      </c>
      <c r="Y71">
        <f>cleaneddata[[#This Row],[Unit Price]]-cleaneddata[[#This Row],[Discount]]</f>
        <v>100.96000000000001</v>
      </c>
      <c r="Z71" t="str">
        <f>_xlfn.IFS(cleaneddata[[#This Row],[Region]]="Central","Chris",cleaneddata[[#This Row],[Region]]="East","Erin",cleaneddata[[#This Row],[Region]]="South","Sam",cleaneddata[[#This Row],[Region]]="West","William")</f>
        <v>Erin</v>
      </c>
    </row>
    <row r="72" spans="1:26" x14ac:dyDescent="0.25">
      <c r="A72">
        <v>1828</v>
      </c>
      <c r="B72" t="s">
        <v>252</v>
      </c>
      <c r="C72" t="s">
        <v>49</v>
      </c>
      <c r="D72">
        <v>0.05</v>
      </c>
      <c r="E72">
        <v>7.1</v>
      </c>
      <c r="F72">
        <v>6.05</v>
      </c>
      <c r="G72" t="s">
        <v>40</v>
      </c>
      <c r="H72" t="s">
        <v>96</v>
      </c>
      <c r="I72" t="s">
        <v>50</v>
      </c>
      <c r="J72" t="s">
        <v>74</v>
      </c>
      <c r="K72" t="s">
        <v>75</v>
      </c>
      <c r="L72" t="s">
        <v>253</v>
      </c>
      <c r="M72">
        <v>0.39</v>
      </c>
      <c r="N72" t="s">
        <v>34</v>
      </c>
      <c r="O72" t="s">
        <v>54</v>
      </c>
      <c r="P72" t="s">
        <v>215</v>
      </c>
      <c r="Q72" t="s">
        <v>254</v>
      </c>
      <c r="R72">
        <v>50613</v>
      </c>
      <c r="S72" s="1">
        <v>42010</v>
      </c>
      <c r="T72" s="1">
        <v>42010</v>
      </c>
      <c r="U72">
        <v>-101.246</v>
      </c>
      <c r="V72">
        <v>14</v>
      </c>
      <c r="W72">
        <v>100.99</v>
      </c>
      <c r="X72">
        <v>86960</v>
      </c>
      <c r="Y72">
        <f>cleaneddata[[#This Row],[Unit Price]]-cleaneddata[[#This Row],[Discount]]</f>
        <v>7.05</v>
      </c>
      <c r="Z72" t="str">
        <f>_xlfn.IFS(cleaneddata[[#This Row],[Region]]="Central","Chris",cleaneddata[[#This Row],[Region]]="East","Erin",cleaneddata[[#This Row],[Region]]="South","Sam",cleaneddata[[#This Row],[Region]]="West","William")</f>
        <v>Chris</v>
      </c>
    </row>
    <row r="73" spans="1:26" x14ac:dyDescent="0.25">
      <c r="A73">
        <v>1828</v>
      </c>
      <c r="B73" t="s">
        <v>252</v>
      </c>
      <c r="C73" t="s">
        <v>49</v>
      </c>
      <c r="D73">
        <v>0.04</v>
      </c>
      <c r="E73">
        <v>20.95</v>
      </c>
      <c r="F73">
        <v>4</v>
      </c>
      <c r="G73" t="s">
        <v>40</v>
      </c>
      <c r="H73" t="s">
        <v>96</v>
      </c>
      <c r="I73" t="s">
        <v>42</v>
      </c>
      <c r="J73" t="s">
        <v>43</v>
      </c>
      <c r="K73" t="s">
        <v>75</v>
      </c>
      <c r="L73" t="s">
        <v>255</v>
      </c>
      <c r="M73">
        <v>0.6</v>
      </c>
      <c r="N73" t="s">
        <v>34</v>
      </c>
      <c r="O73" t="s">
        <v>54</v>
      </c>
      <c r="P73" t="s">
        <v>215</v>
      </c>
      <c r="Q73" t="s">
        <v>254</v>
      </c>
      <c r="R73">
        <v>50613</v>
      </c>
      <c r="S73" s="1">
        <v>42010</v>
      </c>
      <c r="T73" s="1">
        <v>42015</v>
      </c>
      <c r="U73">
        <v>-1.88</v>
      </c>
      <c r="V73">
        <v>7</v>
      </c>
      <c r="W73">
        <v>142.06</v>
      </c>
      <c r="X73">
        <v>86960</v>
      </c>
      <c r="Y73">
        <f>cleaneddata[[#This Row],[Unit Price]]-cleaneddata[[#This Row],[Discount]]</f>
        <v>20.91</v>
      </c>
      <c r="Z73" t="str">
        <f>_xlfn.IFS(cleaneddata[[#This Row],[Region]]="Central","Chris",cleaneddata[[#This Row],[Region]]="East","Erin",cleaneddata[[#This Row],[Region]]="South","Sam",cleaneddata[[#This Row],[Region]]="West","William")</f>
        <v>Chris</v>
      </c>
    </row>
    <row r="74" spans="1:26" x14ac:dyDescent="0.25">
      <c r="A74">
        <v>1829</v>
      </c>
      <c r="B74" t="s">
        <v>256</v>
      </c>
      <c r="C74" t="s">
        <v>49</v>
      </c>
      <c r="D74">
        <v>0.05</v>
      </c>
      <c r="E74">
        <v>39.06</v>
      </c>
      <c r="F74">
        <v>10.55</v>
      </c>
      <c r="G74" t="s">
        <v>40</v>
      </c>
      <c r="H74" t="s">
        <v>96</v>
      </c>
      <c r="I74" t="s">
        <v>50</v>
      </c>
      <c r="J74" t="s">
        <v>74</v>
      </c>
      <c r="K74" t="s">
        <v>75</v>
      </c>
      <c r="L74" t="s">
        <v>257</v>
      </c>
      <c r="M74">
        <v>0.37</v>
      </c>
      <c r="N74" t="s">
        <v>34</v>
      </c>
      <c r="O74" t="s">
        <v>54</v>
      </c>
      <c r="P74" t="s">
        <v>215</v>
      </c>
      <c r="Q74" t="s">
        <v>258</v>
      </c>
      <c r="R74">
        <v>52402</v>
      </c>
      <c r="S74" s="1">
        <v>42010</v>
      </c>
      <c r="T74" s="1">
        <v>42017</v>
      </c>
      <c r="U74">
        <v>250.98060000000001</v>
      </c>
      <c r="V74">
        <v>9</v>
      </c>
      <c r="W74">
        <v>363.74</v>
      </c>
      <c r="X74">
        <v>86960</v>
      </c>
      <c r="Y74">
        <f>cleaneddata[[#This Row],[Unit Price]]-cleaneddata[[#This Row],[Discount]]</f>
        <v>39.010000000000005</v>
      </c>
      <c r="Z74" t="str">
        <f>_xlfn.IFS(cleaneddata[[#This Row],[Region]]="Central","Chris",cleaneddata[[#This Row],[Region]]="East","Erin",cleaneddata[[#This Row],[Region]]="South","Sam",cleaneddata[[#This Row],[Region]]="West","William")</f>
        <v>Chris</v>
      </c>
    </row>
    <row r="75" spans="1:26" x14ac:dyDescent="0.25">
      <c r="A75">
        <v>1829</v>
      </c>
      <c r="B75" t="s">
        <v>256</v>
      </c>
      <c r="C75" t="s">
        <v>49</v>
      </c>
      <c r="D75">
        <v>0.04</v>
      </c>
      <c r="E75">
        <v>3.52</v>
      </c>
      <c r="F75">
        <v>6.83</v>
      </c>
      <c r="G75" t="s">
        <v>40</v>
      </c>
      <c r="H75" t="s">
        <v>96</v>
      </c>
      <c r="I75" t="s">
        <v>50</v>
      </c>
      <c r="J75" t="s">
        <v>74</v>
      </c>
      <c r="K75" t="s">
        <v>75</v>
      </c>
      <c r="L75" t="s">
        <v>259</v>
      </c>
      <c r="M75">
        <v>0.38</v>
      </c>
      <c r="N75" t="s">
        <v>34</v>
      </c>
      <c r="O75" t="s">
        <v>54</v>
      </c>
      <c r="P75" t="s">
        <v>215</v>
      </c>
      <c r="Q75" t="s">
        <v>258</v>
      </c>
      <c r="R75">
        <v>52402</v>
      </c>
      <c r="S75" s="1">
        <v>42010</v>
      </c>
      <c r="T75" s="1">
        <v>42019</v>
      </c>
      <c r="U75">
        <v>-57.753</v>
      </c>
      <c r="V75">
        <v>4</v>
      </c>
      <c r="W75">
        <v>15.93</v>
      </c>
      <c r="X75">
        <v>86960</v>
      </c>
      <c r="Y75">
        <f>cleaneddata[[#This Row],[Unit Price]]-cleaneddata[[#This Row],[Discount]]</f>
        <v>3.48</v>
      </c>
      <c r="Z75" t="str">
        <f>_xlfn.IFS(cleaneddata[[#This Row],[Region]]="Central","Chris",cleaneddata[[#This Row],[Region]]="East","Erin",cleaneddata[[#This Row],[Region]]="South","Sam",cleaneddata[[#This Row],[Region]]="West","William")</f>
        <v>Chris</v>
      </c>
    </row>
    <row r="76" spans="1:26" x14ac:dyDescent="0.25">
      <c r="A76">
        <v>1829</v>
      </c>
      <c r="B76" t="s">
        <v>256</v>
      </c>
      <c r="C76" t="s">
        <v>49</v>
      </c>
      <c r="D76">
        <v>0.02</v>
      </c>
      <c r="E76">
        <v>15.51</v>
      </c>
      <c r="F76">
        <v>17.78</v>
      </c>
      <c r="G76" t="s">
        <v>40</v>
      </c>
      <c r="H76" t="s">
        <v>96</v>
      </c>
      <c r="I76" t="s">
        <v>50</v>
      </c>
      <c r="J76" t="s">
        <v>80</v>
      </c>
      <c r="K76" t="s">
        <v>75</v>
      </c>
      <c r="L76" t="s">
        <v>260</v>
      </c>
      <c r="M76">
        <v>0.59</v>
      </c>
      <c r="N76" t="s">
        <v>34</v>
      </c>
      <c r="O76" t="s">
        <v>54</v>
      </c>
      <c r="P76" t="s">
        <v>215</v>
      </c>
      <c r="Q76" t="s">
        <v>258</v>
      </c>
      <c r="R76">
        <v>52402</v>
      </c>
      <c r="S76" s="1">
        <v>42010</v>
      </c>
      <c r="T76" s="1">
        <v>42017</v>
      </c>
      <c r="U76">
        <v>-47.97</v>
      </c>
      <c r="V76">
        <v>1</v>
      </c>
      <c r="W76">
        <v>21.28</v>
      </c>
      <c r="X76">
        <v>86960</v>
      </c>
      <c r="Y76">
        <f>cleaneddata[[#This Row],[Unit Price]]-cleaneddata[[#This Row],[Discount]]</f>
        <v>15.49</v>
      </c>
      <c r="Z76" t="str">
        <f>_xlfn.IFS(cleaneddata[[#This Row],[Region]]="Central","Chris",cleaneddata[[#This Row],[Region]]="East","Erin",cleaneddata[[#This Row],[Region]]="South","Sam",cleaneddata[[#This Row],[Region]]="West","William")</f>
        <v>Chris</v>
      </c>
    </row>
    <row r="77" spans="1:26" x14ac:dyDescent="0.25">
      <c r="A77">
        <v>2146</v>
      </c>
      <c r="B77" t="s">
        <v>261</v>
      </c>
      <c r="C77" t="s">
        <v>49</v>
      </c>
      <c r="D77">
        <v>0.05</v>
      </c>
      <c r="E77">
        <v>20.34</v>
      </c>
      <c r="F77">
        <v>35</v>
      </c>
      <c r="G77" t="s">
        <v>40</v>
      </c>
      <c r="H77" t="s">
        <v>96</v>
      </c>
      <c r="I77" t="s">
        <v>50</v>
      </c>
      <c r="J77" t="s">
        <v>80</v>
      </c>
      <c r="K77" t="s">
        <v>66</v>
      </c>
      <c r="L77" t="s">
        <v>262</v>
      </c>
      <c r="M77">
        <v>0.84</v>
      </c>
      <c r="N77" t="s">
        <v>34</v>
      </c>
      <c r="O77" t="s">
        <v>35</v>
      </c>
      <c r="P77" t="s">
        <v>244</v>
      </c>
      <c r="Q77" t="s">
        <v>263</v>
      </c>
      <c r="R77">
        <v>20151</v>
      </c>
      <c r="S77" s="1">
        <v>42010</v>
      </c>
      <c r="T77" s="1">
        <v>42014</v>
      </c>
      <c r="U77">
        <v>52.776000000000003</v>
      </c>
      <c r="V77">
        <v>2</v>
      </c>
      <c r="W77">
        <v>53.02</v>
      </c>
      <c r="X77">
        <v>87071</v>
      </c>
      <c r="Y77">
        <f>cleaneddata[[#This Row],[Unit Price]]-cleaneddata[[#This Row],[Discount]]</f>
        <v>20.29</v>
      </c>
      <c r="Z77" t="str">
        <f>_xlfn.IFS(cleaneddata[[#This Row],[Region]]="Central","Chris",cleaneddata[[#This Row],[Region]]="East","Erin",cleaneddata[[#This Row],[Region]]="South","Sam",cleaneddata[[#This Row],[Region]]="West","William")</f>
        <v>Sam</v>
      </c>
    </row>
    <row r="78" spans="1:26" x14ac:dyDescent="0.25">
      <c r="A78">
        <v>211</v>
      </c>
      <c r="B78" t="s">
        <v>264</v>
      </c>
      <c r="C78" t="s">
        <v>118</v>
      </c>
      <c r="D78">
        <v>0.01</v>
      </c>
      <c r="E78">
        <v>10.06</v>
      </c>
      <c r="F78">
        <v>2.06</v>
      </c>
      <c r="G78" t="s">
        <v>40</v>
      </c>
      <c r="H78" t="s">
        <v>41</v>
      </c>
      <c r="I78" t="s">
        <v>50</v>
      </c>
      <c r="J78" t="s">
        <v>90</v>
      </c>
      <c r="K78" t="s">
        <v>52</v>
      </c>
      <c r="L78" t="s">
        <v>175</v>
      </c>
      <c r="M78">
        <v>0.39</v>
      </c>
      <c r="N78" t="s">
        <v>34</v>
      </c>
      <c r="O78" t="s">
        <v>113</v>
      </c>
      <c r="P78" t="s">
        <v>114</v>
      </c>
      <c r="Q78" t="s">
        <v>265</v>
      </c>
      <c r="R78">
        <v>13501</v>
      </c>
      <c r="S78" s="1">
        <v>42010</v>
      </c>
      <c r="T78" s="1">
        <v>42012</v>
      </c>
      <c r="U78">
        <v>7.59</v>
      </c>
      <c r="V78">
        <v>2</v>
      </c>
      <c r="W78">
        <v>21.2</v>
      </c>
      <c r="X78">
        <v>85964</v>
      </c>
      <c r="Y78">
        <f>cleaneddata[[#This Row],[Unit Price]]-cleaneddata[[#This Row],[Discount]]</f>
        <v>10.050000000000001</v>
      </c>
      <c r="Z78" t="str">
        <f>_xlfn.IFS(cleaneddata[[#This Row],[Region]]="Central","Chris",cleaneddata[[#This Row],[Region]]="East","Erin",cleaneddata[[#This Row],[Region]]="South","Sam",cleaneddata[[#This Row],[Region]]="West","William")</f>
        <v>Erin</v>
      </c>
    </row>
    <row r="79" spans="1:26" x14ac:dyDescent="0.25">
      <c r="A79">
        <v>211</v>
      </c>
      <c r="B79" t="s">
        <v>264</v>
      </c>
      <c r="C79" t="s">
        <v>118</v>
      </c>
      <c r="D79">
        <v>0</v>
      </c>
      <c r="E79">
        <v>65.989999999999995</v>
      </c>
      <c r="F79">
        <v>5.92</v>
      </c>
      <c r="G79" t="s">
        <v>40</v>
      </c>
      <c r="H79" t="s">
        <v>41</v>
      </c>
      <c r="I79" t="s">
        <v>42</v>
      </c>
      <c r="J79" t="s">
        <v>137</v>
      </c>
      <c r="K79" t="s">
        <v>75</v>
      </c>
      <c r="L79" t="s">
        <v>266</v>
      </c>
      <c r="M79">
        <v>0.55000000000000004</v>
      </c>
      <c r="N79" t="s">
        <v>34</v>
      </c>
      <c r="O79" t="s">
        <v>113</v>
      </c>
      <c r="P79" t="s">
        <v>114</v>
      </c>
      <c r="Q79" t="s">
        <v>265</v>
      </c>
      <c r="R79">
        <v>13501</v>
      </c>
      <c r="S79" s="1">
        <v>42010</v>
      </c>
      <c r="T79" s="1">
        <v>42012</v>
      </c>
      <c r="U79">
        <v>-107.98699999999999</v>
      </c>
      <c r="V79">
        <v>3</v>
      </c>
      <c r="W79">
        <v>173.32</v>
      </c>
      <c r="X79">
        <v>85964</v>
      </c>
      <c r="Y79">
        <f>cleaneddata[[#This Row],[Unit Price]]-cleaneddata[[#This Row],[Discount]]</f>
        <v>65.989999999999995</v>
      </c>
      <c r="Z79" t="str">
        <f>_xlfn.IFS(cleaneddata[[#This Row],[Region]]="Central","Chris",cleaneddata[[#This Row],[Region]]="East","Erin",cleaneddata[[#This Row],[Region]]="South","Sam",cleaneddata[[#This Row],[Region]]="West","William")</f>
        <v>Erin</v>
      </c>
    </row>
    <row r="80" spans="1:26" x14ac:dyDescent="0.25">
      <c r="A80">
        <v>3347</v>
      </c>
      <c r="B80" t="s">
        <v>267</v>
      </c>
      <c r="C80" t="s">
        <v>118</v>
      </c>
      <c r="D80">
        <v>7.0000000000000007E-2</v>
      </c>
      <c r="E80">
        <v>7.68</v>
      </c>
      <c r="F80">
        <v>6.16</v>
      </c>
      <c r="G80" t="s">
        <v>89</v>
      </c>
      <c r="H80" t="s">
        <v>41</v>
      </c>
      <c r="I80" t="s">
        <v>50</v>
      </c>
      <c r="J80" t="s">
        <v>74</v>
      </c>
      <c r="K80" t="s">
        <v>75</v>
      </c>
      <c r="L80" t="s">
        <v>268</v>
      </c>
      <c r="M80">
        <v>0.35</v>
      </c>
      <c r="N80" t="s">
        <v>34</v>
      </c>
      <c r="O80" t="s">
        <v>35</v>
      </c>
      <c r="P80" t="s">
        <v>125</v>
      </c>
      <c r="Q80" t="s">
        <v>269</v>
      </c>
      <c r="R80">
        <v>33411</v>
      </c>
      <c r="S80" s="1">
        <v>42010</v>
      </c>
      <c r="T80" s="1">
        <v>42012</v>
      </c>
      <c r="U80">
        <v>125.9982</v>
      </c>
      <c r="V80">
        <v>1</v>
      </c>
      <c r="W80">
        <v>22.13</v>
      </c>
      <c r="X80">
        <v>89355</v>
      </c>
      <c r="Y80">
        <f>cleaneddata[[#This Row],[Unit Price]]-cleaneddata[[#This Row],[Discount]]</f>
        <v>7.6099999999999994</v>
      </c>
      <c r="Z80" t="str">
        <f>_xlfn.IFS(cleaneddata[[#This Row],[Region]]="Central","Chris",cleaneddata[[#This Row],[Region]]="East","Erin",cleaneddata[[#This Row],[Region]]="South","Sam",cleaneddata[[#This Row],[Region]]="West","William")</f>
        <v>Sam</v>
      </c>
    </row>
    <row r="81" spans="1:26" x14ac:dyDescent="0.25">
      <c r="A81">
        <v>3347</v>
      </c>
      <c r="B81" t="s">
        <v>267</v>
      </c>
      <c r="C81" t="s">
        <v>118</v>
      </c>
      <c r="D81">
        <v>0.05</v>
      </c>
      <c r="E81">
        <v>6.64</v>
      </c>
      <c r="F81">
        <v>4.95</v>
      </c>
      <c r="G81" t="s">
        <v>89</v>
      </c>
      <c r="H81" t="s">
        <v>41</v>
      </c>
      <c r="I81" t="s">
        <v>30</v>
      </c>
      <c r="J81" t="s">
        <v>128</v>
      </c>
      <c r="K81" t="s">
        <v>44</v>
      </c>
      <c r="L81" t="s">
        <v>270</v>
      </c>
      <c r="M81">
        <v>0.37</v>
      </c>
      <c r="N81" t="s">
        <v>34</v>
      </c>
      <c r="O81" t="s">
        <v>35</v>
      </c>
      <c r="P81" t="s">
        <v>125</v>
      </c>
      <c r="Q81" t="s">
        <v>269</v>
      </c>
      <c r="R81">
        <v>33411</v>
      </c>
      <c r="S81" s="1">
        <v>42010</v>
      </c>
      <c r="T81" s="1">
        <v>42012</v>
      </c>
      <c r="U81">
        <v>-92.929199999999994</v>
      </c>
      <c r="V81">
        <v>5</v>
      </c>
      <c r="W81">
        <v>34.17</v>
      </c>
      <c r="X81">
        <v>89355</v>
      </c>
      <c r="Y81">
        <f>cleaneddata[[#This Row],[Unit Price]]-cleaneddata[[#This Row],[Discount]]</f>
        <v>6.59</v>
      </c>
      <c r="Z81" t="str">
        <f>_xlfn.IFS(cleaneddata[[#This Row],[Region]]="Central","Chris",cleaneddata[[#This Row],[Region]]="East","Erin",cleaneddata[[#This Row],[Region]]="South","Sam",cleaneddata[[#This Row],[Region]]="West","William")</f>
        <v>Sam</v>
      </c>
    </row>
    <row r="82" spans="1:26" x14ac:dyDescent="0.25">
      <c r="A82">
        <v>799</v>
      </c>
      <c r="B82" t="s">
        <v>271</v>
      </c>
      <c r="C82" t="s">
        <v>72</v>
      </c>
      <c r="D82">
        <v>0.01</v>
      </c>
      <c r="E82">
        <v>150.97999999999999</v>
      </c>
      <c r="F82">
        <v>30</v>
      </c>
      <c r="G82" t="s">
        <v>28</v>
      </c>
      <c r="H82" t="s">
        <v>41</v>
      </c>
      <c r="I82" t="s">
        <v>30</v>
      </c>
      <c r="J82" t="s">
        <v>111</v>
      </c>
      <c r="K82" t="s">
        <v>59</v>
      </c>
      <c r="L82" t="s">
        <v>272</v>
      </c>
      <c r="M82">
        <v>0.74</v>
      </c>
      <c r="N82" t="s">
        <v>34</v>
      </c>
      <c r="O82" t="s">
        <v>35</v>
      </c>
      <c r="P82" t="s">
        <v>273</v>
      </c>
      <c r="Q82" t="s">
        <v>274</v>
      </c>
      <c r="R82">
        <v>29915</v>
      </c>
      <c r="S82" s="1">
        <v>42010</v>
      </c>
      <c r="T82" s="1">
        <v>42012</v>
      </c>
      <c r="U82">
        <v>131.38200000000001</v>
      </c>
      <c r="V82">
        <v>6</v>
      </c>
      <c r="W82">
        <v>958.46</v>
      </c>
      <c r="X82">
        <v>89909</v>
      </c>
      <c r="Y82">
        <f>cleaneddata[[#This Row],[Unit Price]]-cleaneddata[[#This Row],[Discount]]</f>
        <v>150.97</v>
      </c>
      <c r="Z82" t="str">
        <f>_xlfn.IFS(cleaneddata[[#This Row],[Region]]="Central","Chris",cleaneddata[[#This Row],[Region]]="East","Erin",cleaneddata[[#This Row],[Region]]="South","Sam",cleaneddata[[#This Row],[Region]]="West","William")</f>
        <v>Sam</v>
      </c>
    </row>
    <row r="83" spans="1:26" x14ac:dyDescent="0.25">
      <c r="A83">
        <v>799</v>
      </c>
      <c r="B83" t="s">
        <v>271</v>
      </c>
      <c r="C83" t="s">
        <v>72</v>
      </c>
      <c r="D83">
        <v>0.01</v>
      </c>
      <c r="E83">
        <v>28.28</v>
      </c>
      <c r="F83">
        <v>13.99</v>
      </c>
      <c r="G83" t="s">
        <v>89</v>
      </c>
      <c r="H83" t="s">
        <v>41</v>
      </c>
      <c r="I83" t="s">
        <v>50</v>
      </c>
      <c r="J83" t="s">
        <v>80</v>
      </c>
      <c r="K83" t="s">
        <v>146</v>
      </c>
      <c r="L83" t="s">
        <v>275</v>
      </c>
      <c r="M83">
        <v>0.57999999999999996</v>
      </c>
      <c r="N83" t="s">
        <v>34</v>
      </c>
      <c r="O83" t="s">
        <v>35</v>
      </c>
      <c r="P83" t="s">
        <v>273</v>
      </c>
      <c r="Q83" t="s">
        <v>274</v>
      </c>
      <c r="R83">
        <v>29915</v>
      </c>
      <c r="S83" s="1">
        <v>42010</v>
      </c>
      <c r="T83" s="1">
        <v>42012</v>
      </c>
      <c r="U83">
        <v>-89.292000000000002</v>
      </c>
      <c r="V83">
        <v>12</v>
      </c>
      <c r="W83">
        <v>368.84</v>
      </c>
      <c r="X83">
        <v>89909</v>
      </c>
      <c r="Y83">
        <f>cleaneddata[[#This Row],[Unit Price]]-cleaneddata[[#This Row],[Discount]]</f>
        <v>28.27</v>
      </c>
      <c r="Z83" t="str">
        <f>_xlfn.IFS(cleaneddata[[#This Row],[Region]]="Central","Chris",cleaneddata[[#This Row],[Region]]="East","Erin",cleaneddata[[#This Row],[Region]]="South","Sam",cleaneddata[[#This Row],[Region]]="West","William")</f>
        <v>Sam</v>
      </c>
    </row>
    <row r="84" spans="1:26" x14ac:dyDescent="0.25">
      <c r="A84">
        <v>799</v>
      </c>
      <c r="B84" t="s">
        <v>271</v>
      </c>
      <c r="C84" t="s">
        <v>72</v>
      </c>
      <c r="D84">
        <v>0.03</v>
      </c>
      <c r="E84">
        <v>35.99</v>
      </c>
      <c r="F84">
        <v>1.1000000000000001</v>
      </c>
      <c r="G84" t="s">
        <v>40</v>
      </c>
      <c r="H84" t="s">
        <v>41</v>
      </c>
      <c r="I84" t="s">
        <v>42</v>
      </c>
      <c r="J84" t="s">
        <v>137</v>
      </c>
      <c r="K84" t="s">
        <v>75</v>
      </c>
      <c r="L84" t="s">
        <v>276</v>
      </c>
      <c r="M84">
        <v>0.55000000000000004</v>
      </c>
      <c r="N84" t="s">
        <v>34</v>
      </c>
      <c r="O84" t="s">
        <v>35</v>
      </c>
      <c r="P84" t="s">
        <v>273</v>
      </c>
      <c r="Q84" t="s">
        <v>274</v>
      </c>
      <c r="R84">
        <v>29915</v>
      </c>
      <c r="S84" s="1">
        <v>42010</v>
      </c>
      <c r="T84" s="1">
        <v>42011</v>
      </c>
      <c r="U84">
        <v>-211.036</v>
      </c>
      <c r="V84">
        <v>1</v>
      </c>
      <c r="W84">
        <v>30.86</v>
      </c>
      <c r="X84">
        <v>89909</v>
      </c>
      <c r="Y84">
        <f>cleaneddata[[#This Row],[Unit Price]]-cleaneddata[[#This Row],[Discount]]</f>
        <v>35.96</v>
      </c>
      <c r="Z84" t="str">
        <f>_xlfn.IFS(cleaneddata[[#This Row],[Region]]="Central","Chris",cleaneddata[[#This Row],[Region]]="East","Erin",cleaneddata[[#This Row],[Region]]="South","Sam",cleaneddata[[#This Row],[Region]]="West","William")</f>
        <v>Sam</v>
      </c>
    </row>
    <row r="85" spans="1:26" x14ac:dyDescent="0.25">
      <c r="A85">
        <v>1950</v>
      </c>
      <c r="B85" t="s">
        <v>277</v>
      </c>
      <c r="C85" t="s">
        <v>72</v>
      </c>
      <c r="D85">
        <v>0.01</v>
      </c>
      <c r="E85">
        <v>6.68</v>
      </c>
      <c r="F85">
        <v>4.91</v>
      </c>
      <c r="G85" t="s">
        <v>40</v>
      </c>
      <c r="H85" t="s">
        <v>29</v>
      </c>
      <c r="I85" t="s">
        <v>50</v>
      </c>
      <c r="J85" t="s">
        <v>90</v>
      </c>
      <c r="K85" t="s">
        <v>75</v>
      </c>
      <c r="L85" t="s">
        <v>278</v>
      </c>
      <c r="M85">
        <v>0.37</v>
      </c>
      <c r="N85" t="s">
        <v>34</v>
      </c>
      <c r="O85" t="s">
        <v>61</v>
      </c>
      <c r="P85" t="s">
        <v>279</v>
      </c>
      <c r="Q85" t="s">
        <v>280</v>
      </c>
      <c r="R85">
        <v>59750</v>
      </c>
      <c r="S85" s="1">
        <v>42010</v>
      </c>
      <c r="T85" s="1">
        <v>42012</v>
      </c>
      <c r="U85">
        <v>-15.48</v>
      </c>
      <c r="V85">
        <v>7</v>
      </c>
      <c r="W85">
        <v>51.03</v>
      </c>
      <c r="X85">
        <v>90414</v>
      </c>
      <c r="Y85">
        <f>cleaneddata[[#This Row],[Unit Price]]-cleaneddata[[#This Row],[Discount]]</f>
        <v>6.67</v>
      </c>
      <c r="Z85" t="str">
        <f>_xlfn.IFS(cleaneddata[[#This Row],[Region]]="Central","Chris",cleaneddata[[#This Row],[Region]]="East","Erin",cleaneddata[[#This Row],[Region]]="South","Sam",cleaneddata[[#This Row],[Region]]="West","William")</f>
        <v>William</v>
      </c>
    </row>
    <row r="86" spans="1:26" x14ac:dyDescent="0.25">
      <c r="A86">
        <v>2290</v>
      </c>
      <c r="B86" t="s">
        <v>281</v>
      </c>
      <c r="C86" t="s">
        <v>72</v>
      </c>
      <c r="D86">
        <v>0</v>
      </c>
      <c r="E86">
        <v>42.98</v>
      </c>
      <c r="F86">
        <v>4.62</v>
      </c>
      <c r="G86" t="s">
        <v>40</v>
      </c>
      <c r="H86" t="s">
        <v>73</v>
      </c>
      <c r="I86" t="s">
        <v>50</v>
      </c>
      <c r="J86" t="s">
        <v>97</v>
      </c>
      <c r="K86" t="s">
        <v>75</v>
      </c>
      <c r="L86" t="s">
        <v>282</v>
      </c>
      <c r="M86">
        <v>0.56000000000000005</v>
      </c>
      <c r="N86" t="s">
        <v>34</v>
      </c>
      <c r="O86" t="s">
        <v>54</v>
      </c>
      <c r="P86" t="s">
        <v>86</v>
      </c>
      <c r="Q86" t="s">
        <v>283</v>
      </c>
      <c r="R86">
        <v>55433</v>
      </c>
      <c r="S86" s="1">
        <v>42010</v>
      </c>
      <c r="T86" s="1">
        <v>42012</v>
      </c>
      <c r="U86">
        <v>385.30290000000002</v>
      </c>
      <c r="V86">
        <v>12</v>
      </c>
      <c r="W86">
        <v>558.41</v>
      </c>
      <c r="X86">
        <v>88163</v>
      </c>
      <c r="Y86">
        <f>cleaneddata[[#This Row],[Unit Price]]-cleaneddata[[#This Row],[Discount]]</f>
        <v>42.98</v>
      </c>
      <c r="Z86" t="str">
        <f>_xlfn.IFS(cleaneddata[[#This Row],[Region]]="Central","Chris",cleaneddata[[#This Row],[Region]]="East","Erin",cleaneddata[[#This Row],[Region]]="South","Sam",cleaneddata[[#This Row],[Region]]="West","William")</f>
        <v>Chris</v>
      </c>
    </row>
    <row r="87" spans="1:26" x14ac:dyDescent="0.25">
      <c r="A87">
        <v>2290</v>
      </c>
      <c r="B87" t="s">
        <v>281</v>
      </c>
      <c r="C87" t="s">
        <v>72</v>
      </c>
      <c r="D87">
        <v>0.03</v>
      </c>
      <c r="E87">
        <v>21.78</v>
      </c>
      <c r="F87">
        <v>5.94</v>
      </c>
      <c r="G87" t="s">
        <v>40</v>
      </c>
      <c r="H87" t="s">
        <v>73</v>
      </c>
      <c r="I87" t="s">
        <v>50</v>
      </c>
      <c r="J87" t="s">
        <v>97</v>
      </c>
      <c r="K87" t="s">
        <v>146</v>
      </c>
      <c r="L87" t="s">
        <v>284</v>
      </c>
      <c r="M87">
        <v>0.5</v>
      </c>
      <c r="N87" t="s">
        <v>34</v>
      </c>
      <c r="O87" t="s">
        <v>54</v>
      </c>
      <c r="P87" t="s">
        <v>86</v>
      </c>
      <c r="Q87" t="s">
        <v>283</v>
      </c>
      <c r="R87">
        <v>55433</v>
      </c>
      <c r="S87" s="1">
        <v>42010</v>
      </c>
      <c r="T87" s="1">
        <v>42012</v>
      </c>
      <c r="U87">
        <v>187.2</v>
      </c>
      <c r="V87">
        <v>13</v>
      </c>
      <c r="W87">
        <v>290.22000000000003</v>
      </c>
      <c r="X87">
        <v>88163</v>
      </c>
      <c r="Y87">
        <f>cleaneddata[[#This Row],[Unit Price]]-cleaneddata[[#This Row],[Discount]]</f>
        <v>21.75</v>
      </c>
      <c r="Z87" t="str">
        <f>_xlfn.IFS(cleaneddata[[#This Row],[Region]]="Central","Chris",cleaneddata[[#This Row],[Region]]="East","Erin",cleaneddata[[#This Row],[Region]]="South","Sam",cleaneddata[[#This Row],[Region]]="West","William")</f>
        <v>Chris</v>
      </c>
    </row>
    <row r="88" spans="1:26" x14ac:dyDescent="0.25">
      <c r="A88">
        <v>3285</v>
      </c>
      <c r="B88" t="s">
        <v>285</v>
      </c>
      <c r="C88" t="s">
        <v>72</v>
      </c>
      <c r="D88">
        <v>0.06</v>
      </c>
      <c r="E88">
        <v>1.7</v>
      </c>
      <c r="F88">
        <v>1.99</v>
      </c>
      <c r="G88" t="s">
        <v>40</v>
      </c>
      <c r="H88" t="s">
        <v>41</v>
      </c>
      <c r="I88" t="s">
        <v>42</v>
      </c>
      <c r="J88" t="s">
        <v>43</v>
      </c>
      <c r="K88" t="s">
        <v>44</v>
      </c>
      <c r="L88" t="s">
        <v>286</v>
      </c>
      <c r="M88">
        <v>0.51</v>
      </c>
      <c r="N88" t="s">
        <v>34</v>
      </c>
      <c r="O88" t="s">
        <v>35</v>
      </c>
      <c r="P88" t="s">
        <v>244</v>
      </c>
      <c r="Q88" t="s">
        <v>287</v>
      </c>
      <c r="R88">
        <v>20170</v>
      </c>
      <c r="S88" s="1">
        <v>42010</v>
      </c>
      <c r="T88" s="1">
        <v>42011</v>
      </c>
      <c r="U88">
        <v>80.071200000000005</v>
      </c>
      <c r="V88">
        <v>7</v>
      </c>
      <c r="W88">
        <v>12.15</v>
      </c>
      <c r="X88">
        <v>90750</v>
      </c>
      <c r="Y88">
        <f>cleaneddata[[#This Row],[Unit Price]]-cleaneddata[[#This Row],[Discount]]</f>
        <v>1.64</v>
      </c>
      <c r="Z88" t="str">
        <f>_xlfn.IFS(cleaneddata[[#This Row],[Region]]="Central","Chris",cleaneddata[[#This Row],[Region]]="East","Erin",cleaneddata[[#This Row],[Region]]="South","Sam",cleaneddata[[#This Row],[Region]]="West","William")</f>
        <v>Sam</v>
      </c>
    </row>
    <row r="89" spans="1:26" x14ac:dyDescent="0.25">
      <c r="A89">
        <v>3285</v>
      </c>
      <c r="B89" t="s">
        <v>285</v>
      </c>
      <c r="C89" t="s">
        <v>72</v>
      </c>
      <c r="D89">
        <v>0.01</v>
      </c>
      <c r="E89">
        <v>30.98</v>
      </c>
      <c r="F89">
        <v>5.09</v>
      </c>
      <c r="G89" t="s">
        <v>40</v>
      </c>
      <c r="H89" t="s">
        <v>41</v>
      </c>
      <c r="I89" t="s">
        <v>50</v>
      </c>
      <c r="J89" t="s">
        <v>90</v>
      </c>
      <c r="K89" t="s">
        <v>75</v>
      </c>
      <c r="L89" t="s">
        <v>288</v>
      </c>
      <c r="M89">
        <v>0.4</v>
      </c>
      <c r="N89" t="s">
        <v>34</v>
      </c>
      <c r="O89" t="s">
        <v>35</v>
      </c>
      <c r="P89" t="s">
        <v>244</v>
      </c>
      <c r="Q89" t="s">
        <v>287</v>
      </c>
      <c r="R89">
        <v>20170</v>
      </c>
      <c r="S89" s="1">
        <v>42010</v>
      </c>
      <c r="T89" s="1">
        <v>42012</v>
      </c>
      <c r="U89">
        <v>896.40599999999995</v>
      </c>
      <c r="V89">
        <v>9</v>
      </c>
      <c r="W89">
        <v>288.42</v>
      </c>
      <c r="X89">
        <v>90750</v>
      </c>
      <c r="Y89">
        <f>cleaneddata[[#This Row],[Unit Price]]-cleaneddata[[#This Row],[Discount]]</f>
        <v>30.97</v>
      </c>
      <c r="Z89" t="str">
        <f>_xlfn.IFS(cleaneddata[[#This Row],[Region]]="Central","Chris",cleaneddata[[#This Row],[Region]]="East","Erin",cleaneddata[[#This Row],[Region]]="South","Sam",cleaneddata[[#This Row],[Region]]="West","William")</f>
        <v>Sam</v>
      </c>
    </row>
    <row r="90" spans="1:26" x14ac:dyDescent="0.25">
      <c r="A90">
        <v>619</v>
      </c>
      <c r="B90" t="s">
        <v>289</v>
      </c>
      <c r="C90" t="s">
        <v>27</v>
      </c>
      <c r="D90">
        <v>0.03</v>
      </c>
      <c r="E90">
        <v>14.2</v>
      </c>
      <c r="F90">
        <v>5.3</v>
      </c>
      <c r="G90" t="s">
        <v>40</v>
      </c>
      <c r="H90" t="s">
        <v>41</v>
      </c>
      <c r="I90" t="s">
        <v>30</v>
      </c>
      <c r="J90" t="s">
        <v>128</v>
      </c>
      <c r="K90" t="s">
        <v>52</v>
      </c>
      <c r="L90" t="s">
        <v>290</v>
      </c>
      <c r="M90">
        <v>0.46</v>
      </c>
      <c r="N90" t="s">
        <v>34</v>
      </c>
      <c r="O90" t="s">
        <v>54</v>
      </c>
      <c r="P90" t="s">
        <v>291</v>
      </c>
      <c r="Q90" t="s">
        <v>292</v>
      </c>
      <c r="R90">
        <v>48195</v>
      </c>
      <c r="S90" s="1">
        <v>42011</v>
      </c>
      <c r="T90" s="1">
        <v>42012</v>
      </c>
      <c r="U90">
        <v>107.02</v>
      </c>
      <c r="V90">
        <v>14</v>
      </c>
      <c r="W90">
        <v>205.98</v>
      </c>
      <c r="X90">
        <v>88196</v>
      </c>
      <c r="Y90">
        <f>cleaneddata[[#This Row],[Unit Price]]-cleaneddata[[#This Row],[Discount]]</f>
        <v>14.17</v>
      </c>
      <c r="Z90" t="str">
        <f>_xlfn.IFS(cleaneddata[[#This Row],[Region]]="Central","Chris",cleaneddata[[#This Row],[Region]]="East","Erin",cleaneddata[[#This Row],[Region]]="South","Sam",cleaneddata[[#This Row],[Region]]="West","William")</f>
        <v>Chris</v>
      </c>
    </row>
    <row r="91" spans="1:26" x14ac:dyDescent="0.25">
      <c r="A91">
        <v>3</v>
      </c>
      <c r="B91" t="s">
        <v>293</v>
      </c>
      <c r="C91" t="s">
        <v>39</v>
      </c>
      <c r="D91">
        <v>0.01</v>
      </c>
      <c r="E91">
        <v>2.84</v>
      </c>
      <c r="F91">
        <v>0.93</v>
      </c>
      <c r="G91" t="s">
        <v>89</v>
      </c>
      <c r="H91" t="s">
        <v>96</v>
      </c>
      <c r="I91" t="s">
        <v>50</v>
      </c>
      <c r="J91" t="s">
        <v>51</v>
      </c>
      <c r="K91" t="s">
        <v>52</v>
      </c>
      <c r="L91" t="s">
        <v>294</v>
      </c>
      <c r="M91">
        <v>0.54</v>
      </c>
      <c r="N91" t="s">
        <v>34</v>
      </c>
      <c r="O91" t="s">
        <v>61</v>
      </c>
      <c r="P91" t="s">
        <v>68</v>
      </c>
      <c r="Q91" t="s">
        <v>295</v>
      </c>
      <c r="R91">
        <v>98221</v>
      </c>
      <c r="S91" s="1">
        <v>42011</v>
      </c>
      <c r="T91" s="1">
        <v>42012</v>
      </c>
      <c r="U91">
        <v>4.5599999999999996</v>
      </c>
      <c r="V91">
        <v>4</v>
      </c>
      <c r="W91">
        <v>13.01</v>
      </c>
      <c r="X91">
        <v>88522</v>
      </c>
      <c r="Y91">
        <f>cleaneddata[[#This Row],[Unit Price]]-cleaneddata[[#This Row],[Discount]]</f>
        <v>2.83</v>
      </c>
      <c r="Z91" t="str">
        <f>_xlfn.IFS(cleaneddata[[#This Row],[Region]]="Central","Chris",cleaneddata[[#This Row],[Region]]="East","Erin",cleaneddata[[#This Row],[Region]]="South","Sam",cleaneddata[[#This Row],[Region]]="West","William")</f>
        <v>William</v>
      </c>
    </row>
    <row r="92" spans="1:26" x14ac:dyDescent="0.25">
      <c r="A92">
        <v>651</v>
      </c>
      <c r="B92" t="s">
        <v>296</v>
      </c>
      <c r="C92" t="s">
        <v>39</v>
      </c>
      <c r="D92">
        <v>0.08</v>
      </c>
      <c r="E92">
        <v>15.99</v>
      </c>
      <c r="F92">
        <v>13.18</v>
      </c>
      <c r="G92" t="s">
        <v>40</v>
      </c>
      <c r="H92" t="s">
        <v>41</v>
      </c>
      <c r="I92" t="s">
        <v>50</v>
      </c>
      <c r="J92" t="s">
        <v>74</v>
      </c>
      <c r="K92" t="s">
        <v>75</v>
      </c>
      <c r="L92" t="s">
        <v>297</v>
      </c>
      <c r="M92">
        <v>0.37</v>
      </c>
      <c r="N92" t="s">
        <v>34</v>
      </c>
      <c r="O92" t="s">
        <v>61</v>
      </c>
      <c r="P92" t="s">
        <v>298</v>
      </c>
      <c r="Q92" t="s">
        <v>299</v>
      </c>
      <c r="R92">
        <v>89115</v>
      </c>
      <c r="S92" s="1">
        <v>42011</v>
      </c>
      <c r="T92" s="1">
        <v>42012</v>
      </c>
      <c r="U92">
        <v>-246.92616000000001</v>
      </c>
      <c r="V92">
        <v>12</v>
      </c>
      <c r="W92">
        <v>192.33</v>
      </c>
      <c r="X92">
        <v>91575</v>
      </c>
      <c r="Y92">
        <f>cleaneddata[[#This Row],[Unit Price]]-cleaneddata[[#This Row],[Discount]]</f>
        <v>15.91</v>
      </c>
      <c r="Z92" t="str">
        <f>_xlfn.IFS(cleaneddata[[#This Row],[Region]]="Central","Chris",cleaneddata[[#This Row],[Region]]="East","Erin",cleaneddata[[#This Row],[Region]]="South","Sam",cleaneddata[[#This Row],[Region]]="West","William")</f>
        <v>William</v>
      </c>
    </row>
    <row r="93" spans="1:26" x14ac:dyDescent="0.25">
      <c r="A93">
        <v>2630</v>
      </c>
      <c r="B93" t="s">
        <v>207</v>
      </c>
      <c r="C93" t="s">
        <v>39</v>
      </c>
      <c r="D93">
        <v>7.0000000000000007E-2</v>
      </c>
      <c r="E93">
        <v>65.989999999999995</v>
      </c>
      <c r="F93">
        <v>5.99</v>
      </c>
      <c r="G93" t="s">
        <v>40</v>
      </c>
      <c r="H93" t="s">
        <v>29</v>
      </c>
      <c r="I93" t="s">
        <v>42</v>
      </c>
      <c r="J93" t="s">
        <v>137</v>
      </c>
      <c r="K93" t="s">
        <v>75</v>
      </c>
      <c r="L93" t="s">
        <v>300</v>
      </c>
      <c r="M93">
        <v>0.57999999999999996</v>
      </c>
      <c r="N93" t="s">
        <v>34</v>
      </c>
      <c r="O93" t="s">
        <v>54</v>
      </c>
      <c r="P93" t="s">
        <v>209</v>
      </c>
      <c r="Q93" t="s">
        <v>210</v>
      </c>
      <c r="R93">
        <v>73071</v>
      </c>
      <c r="S93" s="1">
        <v>42011</v>
      </c>
      <c r="T93" s="1">
        <v>42012</v>
      </c>
      <c r="U93">
        <v>-139.18256</v>
      </c>
      <c r="V93">
        <v>3</v>
      </c>
      <c r="W93">
        <v>165.71</v>
      </c>
      <c r="X93">
        <v>85915</v>
      </c>
      <c r="Y93">
        <f>cleaneddata[[#This Row],[Unit Price]]-cleaneddata[[#This Row],[Discount]]</f>
        <v>65.92</v>
      </c>
      <c r="Z93" t="str">
        <f>_xlfn.IFS(cleaneddata[[#This Row],[Region]]="Central","Chris",cleaneddata[[#This Row],[Region]]="East","Erin",cleaneddata[[#This Row],[Region]]="South","Sam",cleaneddata[[#This Row],[Region]]="West","William")</f>
        <v>Chris</v>
      </c>
    </row>
    <row r="94" spans="1:26" x14ac:dyDescent="0.25">
      <c r="A94">
        <v>1781</v>
      </c>
      <c r="B94" t="s">
        <v>301</v>
      </c>
      <c r="C94" t="s">
        <v>49</v>
      </c>
      <c r="D94">
        <v>0.03</v>
      </c>
      <c r="E94">
        <v>5.08</v>
      </c>
      <c r="F94">
        <v>2.0299999999999998</v>
      </c>
      <c r="G94" t="s">
        <v>40</v>
      </c>
      <c r="H94" t="s">
        <v>73</v>
      </c>
      <c r="I94" t="s">
        <v>30</v>
      </c>
      <c r="J94" t="s">
        <v>128</v>
      </c>
      <c r="K94" t="s">
        <v>52</v>
      </c>
      <c r="L94" t="s">
        <v>302</v>
      </c>
      <c r="M94">
        <v>0.51</v>
      </c>
      <c r="N94" t="s">
        <v>34</v>
      </c>
      <c r="O94" t="s">
        <v>61</v>
      </c>
      <c r="P94" t="s">
        <v>92</v>
      </c>
      <c r="Q94" t="s">
        <v>303</v>
      </c>
      <c r="R94">
        <v>94070</v>
      </c>
      <c r="S94" s="1">
        <v>42011</v>
      </c>
      <c r="T94" s="1">
        <v>42016</v>
      </c>
      <c r="U94">
        <v>15.1524</v>
      </c>
      <c r="V94">
        <v>4</v>
      </c>
      <c r="W94">
        <v>21.96</v>
      </c>
      <c r="X94">
        <v>89858</v>
      </c>
      <c r="Y94">
        <f>cleaneddata[[#This Row],[Unit Price]]-cleaneddata[[#This Row],[Discount]]</f>
        <v>5.05</v>
      </c>
      <c r="Z94" t="str">
        <f>_xlfn.IFS(cleaneddata[[#This Row],[Region]]="Central","Chris",cleaneddata[[#This Row],[Region]]="East","Erin",cleaneddata[[#This Row],[Region]]="South","Sam",cleaneddata[[#This Row],[Region]]="West","William")</f>
        <v>William</v>
      </c>
    </row>
    <row r="95" spans="1:26" x14ac:dyDescent="0.25">
      <c r="A95">
        <v>3123</v>
      </c>
      <c r="B95" t="s">
        <v>304</v>
      </c>
      <c r="C95" t="s">
        <v>49</v>
      </c>
      <c r="D95">
        <v>0.02</v>
      </c>
      <c r="E95">
        <v>7.1</v>
      </c>
      <c r="F95">
        <v>6.05</v>
      </c>
      <c r="G95" t="s">
        <v>40</v>
      </c>
      <c r="H95" t="s">
        <v>73</v>
      </c>
      <c r="I95" t="s">
        <v>50</v>
      </c>
      <c r="J95" t="s">
        <v>74</v>
      </c>
      <c r="K95" t="s">
        <v>75</v>
      </c>
      <c r="L95" t="s">
        <v>253</v>
      </c>
      <c r="M95">
        <v>0.39</v>
      </c>
      <c r="N95" t="s">
        <v>34</v>
      </c>
      <c r="O95" t="s">
        <v>54</v>
      </c>
      <c r="P95" t="s">
        <v>105</v>
      </c>
      <c r="Q95" t="s">
        <v>305</v>
      </c>
      <c r="R95">
        <v>60160</v>
      </c>
      <c r="S95" s="1">
        <v>42011</v>
      </c>
      <c r="T95" s="1">
        <v>42013</v>
      </c>
      <c r="U95">
        <v>-48.875</v>
      </c>
      <c r="V95">
        <v>8</v>
      </c>
      <c r="W95">
        <v>61.5</v>
      </c>
      <c r="X95">
        <v>87287</v>
      </c>
      <c r="Y95">
        <f>cleaneddata[[#This Row],[Unit Price]]-cleaneddata[[#This Row],[Discount]]</f>
        <v>7.08</v>
      </c>
      <c r="Z95" t="str">
        <f>_xlfn.IFS(cleaneddata[[#This Row],[Region]]="Central","Chris",cleaneddata[[#This Row],[Region]]="East","Erin",cleaneddata[[#This Row],[Region]]="South","Sam",cleaneddata[[#This Row],[Region]]="West","William")</f>
        <v>Chris</v>
      </c>
    </row>
    <row r="96" spans="1:26" x14ac:dyDescent="0.25">
      <c r="A96">
        <v>3303</v>
      </c>
      <c r="B96" t="s">
        <v>306</v>
      </c>
      <c r="C96" t="s">
        <v>49</v>
      </c>
      <c r="D96">
        <v>0.04</v>
      </c>
      <c r="E96">
        <v>33.89</v>
      </c>
      <c r="F96">
        <v>5.0999999999999996</v>
      </c>
      <c r="G96" t="s">
        <v>40</v>
      </c>
      <c r="H96" t="s">
        <v>73</v>
      </c>
      <c r="I96" t="s">
        <v>50</v>
      </c>
      <c r="J96" t="s">
        <v>80</v>
      </c>
      <c r="K96" t="s">
        <v>75</v>
      </c>
      <c r="L96" t="s">
        <v>307</v>
      </c>
      <c r="M96">
        <v>0.6</v>
      </c>
      <c r="N96" t="s">
        <v>34</v>
      </c>
      <c r="O96" t="s">
        <v>35</v>
      </c>
      <c r="P96" t="s">
        <v>125</v>
      </c>
      <c r="Q96" t="s">
        <v>308</v>
      </c>
      <c r="R96">
        <v>33461</v>
      </c>
      <c r="S96" s="1">
        <v>42011</v>
      </c>
      <c r="T96" s="1">
        <v>42016</v>
      </c>
      <c r="U96">
        <v>68.676000000000002</v>
      </c>
      <c r="V96">
        <v>6</v>
      </c>
      <c r="W96">
        <v>200.64</v>
      </c>
      <c r="X96">
        <v>87795</v>
      </c>
      <c r="Y96">
        <f>cleaneddata[[#This Row],[Unit Price]]-cleaneddata[[#This Row],[Discount]]</f>
        <v>33.85</v>
      </c>
      <c r="Z96" t="str">
        <f>_xlfn.IFS(cleaneddata[[#This Row],[Region]]="Central","Chris",cleaneddata[[#This Row],[Region]]="East","Erin",cleaneddata[[#This Row],[Region]]="South","Sam",cleaneddata[[#This Row],[Region]]="West","William")</f>
        <v>Sam</v>
      </c>
    </row>
    <row r="97" spans="1:26" x14ac:dyDescent="0.25">
      <c r="A97">
        <v>1367</v>
      </c>
      <c r="B97" t="s">
        <v>309</v>
      </c>
      <c r="C97" t="s">
        <v>118</v>
      </c>
      <c r="D97">
        <v>0.03</v>
      </c>
      <c r="E97">
        <v>73.98</v>
      </c>
      <c r="F97">
        <v>14.52</v>
      </c>
      <c r="G97" t="s">
        <v>40</v>
      </c>
      <c r="H97" t="s">
        <v>41</v>
      </c>
      <c r="I97" t="s">
        <v>42</v>
      </c>
      <c r="J97" t="s">
        <v>43</v>
      </c>
      <c r="K97" t="s">
        <v>75</v>
      </c>
      <c r="L97" t="s">
        <v>310</v>
      </c>
      <c r="M97">
        <v>0.65</v>
      </c>
      <c r="N97" t="s">
        <v>34</v>
      </c>
      <c r="O97" t="s">
        <v>54</v>
      </c>
      <c r="P97" t="s">
        <v>189</v>
      </c>
      <c r="Q97" t="s">
        <v>311</v>
      </c>
      <c r="R97">
        <v>79424</v>
      </c>
      <c r="S97" s="1">
        <v>42011</v>
      </c>
      <c r="T97" s="1">
        <v>42014</v>
      </c>
      <c r="U97">
        <v>-326.23160000000001</v>
      </c>
      <c r="V97">
        <v>1</v>
      </c>
      <c r="W97">
        <v>79.02</v>
      </c>
      <c r="X97">
        <v>90513</v>
      </c>
      <c r="Y97">
        <f>cleaneddata[[#This Row],[Unit Price]]-cleaneddata[[#This Row],[Discount]]</f>
        <v>73.95</v>
      </c>
      <c r="Z97" t="str">
        <f>_xlfn.IFS(cleaneddata[[#This Row],[Region]]="Central","Chris",cleaneddata[[#This Row],[Region]]="East","Erin",cleaneddata[[#This Row],[Region]]="South","Sam",cleaneddata[[#This Row],[Region]]="West","William")</f>
        <v>Chris</v>
      </c>
    </row>
    <row r="98" spans="1:26" x14ac:dyDescent="0.25">
      <c r="A98">
        <v>1606</v>
      </c>
      <c r="B98" t="s">
        <v>312</v>
      </c>
      <c r="C98" t="s">
        <v>118</v>
      </c>
      <c r="D98">
        <v>0.05</v>
      </c>
      <c r="E98">
        <v>1.98</v>
      </c>
      <c r="F98">
        <v>4.7699999999999996</v>
      </c>
      <c r="G98" t="s">
        <v>40</v>
      </c>
      <c r="H98" t="s">
        <v>73</v>
      </c>
      <c r="I98" t="s">
        <v>50</v>
      </c>
      <c r="J98" t="s">
        <v>74</v>
      </c>
      <c r="K98" t="s">
        <v>75</v>
      </c>
      <c r="L98" t="s">
        <v>313</v>
      </c>
      <c r="M98">
        <v>0.4</v>
      </c>
      <c r="N98" t="s">
        <v>34</v>
      </c>
      <c r="O98" t="s">
        <v>113</v>
      </c>
      <c r="P98" t="s">
        <v>114</v>
      </c>
      <c r="Q98" t="s">
        <v>314</v>
      </c>
      <c r="R98">
        <v>11010</v>
      </c>
      <c r="S98" s="1">
        <v>42011</v>
      </c>
      <c r="T98" s="1">
        <v>42012</v>
      </c>
      <c r="U98">
        <v>-14.359819999999999</v>
      </c>
      <c r="V98">
        <v>1</v>
      </c>
      <c r="W98">
        <v>3.53</v>
      </c>
      <c r="X98">
        <v>87993</v>
      </c>
      <c r="Y98">
        <f>cleaneddata[[#This Row],[Unit Price]]-cleaneddata[[#This Row],[Discount]]</f>
        <v>1.93</v>
      </c>
      <c r="Z98" t="str">
        <f>_xlfn.IFS(cleaneddata[[#This Row],[Region]]="Central","Chris",cleaneddata[[#This Row],[Region]]="East","Erin",cleaneddata[[#This Row],[Region]]="South","Sam",cleaneddata[[#This Row],[Region]]="West","William")</f>
        <v>Erin</v>
      </c>
    </row>
    <row r="99" spans="1:26" x14ac:dyDescent="0.25">
      <c r="A99">
        <v>1606</v>
      </c>
      <c r="B99" t="s">
        <v>312</v>
      </c>
      <c r="C99" t="s">
        <v>118</v>
      </c>
      <c r="D99">
        <v>7.0000000000000007E-2</v>
      </c>
      <c r="E99">
        <v>699.99</v>
      </c>
      <c r="F99">
        <v>24.49</v>
      </c>
      <c r="G99" t="s">
        <v>89</v>
      </c>
      <c r="H99" t="s">
        <v>73</v>
      </c>
      <c r="I99" t="s">
        <v>42</v>
      </c>
      <c r="J99" t="s">
        <v>65</v>
      </c>
      <c r="K99" t="s">
        <v>66</v>
      </c>
      <c r="L99" t="s">
        <v>315</v>
      </c>
      <c r="M99">
        <v>0.41</v>
      </c>
      <c r="N99" t="s">
        <v>34</v>
      </c>
      <c r="O99" t="s">
        <v>113</v>
      </c>
      <c r="P99" t="s">
        <v>114</v>
      </c>
      <c r="Q99" t="s">
        <v>314</v>
      </c>
      <c r="R99">
        <v>11010</v>
      </c>
      <c r="S99" s="1">
        <v>42011</v>
      </c>
      <c r="T99" s="1">
        <v>42012</v>
      </c>
      <c r="U99">
        <v>-2870.2775999999999</v>
      </c>
      <c r="V99">
        <v>1</v>
      </c>
      <c r="W99">
        <v>706.56</v>
      </c>
      <c r="X99">
        <v>87993</v>
      </c>
      <c r="Y99">
        <f>cleaneddata[[#This Row],[Unit Price]]-cleaneddata[[#This Row],[Discount]]</f>
        <v>699.92</v>
      </c>
      <c r="Z99" t="str">
        <f>_xlfn.IFS(cleaneddata[[#This Row],[Region]]="Central","Chris",cleaneddata[[#This Row],[Region]]="East","Erin",cleaneddata[[#This Row],[Region]]="South","Sam",cleaneddata[[#This Row],[Region]]="West","William")</f>
        <v>Erin</v>
      </c>
    </row>
    <row r="100" spans="1:26" x14ac:dyDescent="0.25">
      <c r="A100">
        <v>1606</v>
      </c>
      <c r="B100" t="s">
        <v>312</v>
      </c>
      <c r="C100" t="s">
        <v>118</v>
      </c>
      <c r="D100">
        <v>7.0000000000000007E-2</v>
      </c>
      <c r="E100">
        <v>6783.02</v>
      </c>
      <c r="F100">
        <v>24.49</v>
      </c>
      <c r="G100" t="s">
        <v>40</v>
      </c>
      <c r="H100" t="s">
        <v>73</v>
      </c>
      <c r="I100" t="s">
        <v>42</v>
      </c>
      <c r="J100" t="s">
        <v>58</v>
      </c>
      <c r="K100" t="s">
        <v>66</v>
      </c>
      <c r="L100" t="s">
        <v>316</v>
      </c>
      <c r="M100">
        <v>0.39</v>
      </c>
      <c r="N100" t="s">
        <v>34</v>
      </c>
      <c r="O100" t="s">
        <v>113</v>
      </c>
      <c r="P100" t="s">
        <v>114</v>
      </c>
      <c r="Q100" t="s">
        <v>314</v>
      </c>
      <c r="R100">
        <v>11010</v>
      </c>
      <c r="S100" s="1">
        <v>42011</v>
      </c>
      <c r="T100" s="1">
        <v>42012</v>
      </c>
      <c r="U100">
        <v>77.983599999999996</v>
      </c>
      <c r="V100">
        <v>2</v>
      </c>
      <c r="W100">
        <v>13121.07</v>
      </c>
      <c r="X100">
        <v>87993</v>
      </c>
      <c r="Y100">
        <f>cleaneddata[[#This Row],[Unit Price]]-cleaneddata[[#This Row],[Discount]]</f>
        <v>6782.9500000000007</v>
      </c>
      <c r="Z100" t="str">
        <f>_xlfn.IFS(cleaneddata[[#This Row],[Region]]="Central","Chris",cleaneddata[[#This Row],[Region]]="East","Erin",cleaneddata[[#This Row],[Region]]="South","Sam",cleaneddata[[#This Row],[Region]]="West","William")</f>
        <v>Erin</v>
      </c>
    </row>
    <row r="101" spans="1:26" x14ac:dyDescent="0.25">
      <c r="A101">
        <v>3076</v>
      </c>
      <c r="B101" t="s">
        <v>317</v>
      </c>
      <c r="C101" t="s">
        <v>118</v>
      </c>
      <c r="D101">
        <v>0</v>
      </c>
      <c r="E101">
        <v>137.47999999999999</v>
      </c>
      <c r="F101">
        <v>32.18</v>
      </c>
      <c r="G101" t="s">
        <v>28</v>
      </c>
      <c r="H101" t="s">
        <v>29</v>
      </c>
      <c r="I101" t="s">
        <v>30</v>
      </c>
      <c r="J101" t="s">
        <v>119</v>
      </c>
      <c r="K101" t="s">
        <v>32</v>
      </c>
      <c r="L101" t="s">
        <v>318</v>
      </c>
      <c r="M101">
        <v>0.78</v>
      </c>
      <c r="N101" t="s">
        <v>34</v>
      </c>
      <c r="O101" t="s">
        <v>113</v>
      </c>
      <c r="P101" t="s">
        <v>319</v>
      </c>
      <c r="Q101" t="s">
        <v>320</v>
      </c>
      <c r="R101">
        <v>44224</v>
      </c>
      <c r="S101" s="1">
        <v>42011</v>
      </c>
      <c r="T101" s="1">
        <v>42012</v>
      </c>
      <c r="U101">
        <v>-203.27</v>
      </c>
      <c r="V101">
        <v>2</v>
      </c>
      <c r="W101">
        <v>296.75</v>
      </c>
      <c r="X101">
        <v>88241</v>
      </c>
      <c r="Y101">
        <f>cleaneddata[[#This Row],[Unit Price]]-cleaneddata[[#This Row],[Discount]]</f>
        <v>137.47999999999999</v>
      </c>
      <c r="Z101" t="str">
        <f>_xlfn.IFS(cleaneddata[[#This Row],[Region]]="Central","Chris",cleaneddata[[#This Row],[Region]]="East","Erin",cleaneddata[[#This Row],[Region]]="South","Sam",cleaneddata[[#This Row],[Region]]="West","William")</f>
        <v>Erin</v>
      </c>
    </row>
    <row r="102" spans="1:26" x14ac:dyDescent="0.25">
      <c r="A102">
        <v>3079</v>
      </c>
      <c r="B102" t="s">
        <v>321</v>
      </c>
      <c r="C102" t="s">
        <v>118</v>
      </c>
      <c r="D102">
        <v>0</v>
      </c>
      <c r="E102">
        <v>137.47999999999999</v>
      </c>
      <c r="F102">
        <v>32.18</v>
      </c>
      <c r="G102" t="s">
        <v>28</v>
      </c>
      <c r="H102" t="s">
        <v>29</v>
      </c>
      <c r="I102" t="s">
        <v>30</v>
      </c>
      <c r="J102" t="s">
        <v>119</v>
      </c>
      <c r="K102" t="s">
        <v>32</v>
      </c>
      <c r="L102" t="s">
        <v>318</v>
      </c>
      <c r="M102">
        <v>0.78</v>
      </c>
      <c r="N102" t="s">
        <v>34</v>
      </c>
      <c r="O102" t="s">
        <v>113</v>
      </c>
      <c r="P102" t="s">
        <v>322</v>
      </c>
      <c r="Q102" t="s">
        <v>323</v>
      </c>
      <c r="R102">
        <v>19112</v>
      </c>
      <c r="S102" s="1">
        <v>42011</v>
      </c>
      <c r="T102" s="1">
        <v>42012</v>
      </c>
      <c r="U102">
        <v>-203.27</v>
      </c>
      <c r="V102">
        <v>10</v>
      </c>
      <c r="W102">
        <v>1483.76</v>
      </c>
      <c r="X102">
        <v>12480</v>
      </c>
      <c r="Y102">
        <f>cleaneddata[[#This Row],[Unit Price]]-cleaneddata[[#This Row],[Discount]]</f>
        <v>137.47999999999999</v>
      </c>
      <c r="Z102" t="str">
        <f>_xlfn.IFS(cleaneddata[[#This Row],[Region]]="Central","Chris",cleaneddata[[#This Row],[Region]]="East","Erin",cleaneddata[[#This Row],[Region]]="South","Sam",cleaneddata[[#This Row],[Region]]="West","William")</f>
        <v>Erin</v>
      </c>
    </row>
    <row r="103" spans="1:26" x14ac:dyDescent="0.25">
      <c r="A103">
        <v>2868</v>
      </c>
      <c r="B103" t="s">
        <v>324</v>
      </c>
      <c r="C103" t="s">
        <v>39</v>
      </c>
      <c r="D103">
        <v>0.03</v>
      </c>
      <c r="E103">
        <v>896.99</v>
      </c>
      <c r="F103">
        <v>19.989999999999998</v>
      </c>
      <c r="G103" t="s">
        <v>40</v>
      </c>
      <c r="H103" t="s">
        <v>96</v>
      </c>
      <c r="I103" t="s">
        <v>50</v>
      </c>
      <c r="J103" t="s">
        <v>74</v>
      </c>
      <c r="K103" t="s">
        <v>75</v>
      </c>
      <c r="L103" t="s">
        <v>325</v>
      </c>
      <c r="M103">
        <v>0.38</v>
      </c>
      <c r="N103" t="s">
        <v>34</v>
      </c>
      <c r="O103" t="s">
        <v>61</v>
      </c>
      <c r="P103" t="s">
        <v>68</v>
      </c>
      <c r="Q103" t="s">
        <v>326</v>
      </c>
      <c r="R103">
        <v>98026</v>
      </c>
      <c r="S103" s="1">
        <v>42012</v>
      </c>
      <c r="T103" s="1">
        <v>42014</v>
      </c>
      <c r="U103">
        <v>3602.1311999999998</v>
      </c>
      <c r="V103">
        <v>6</v>
      </c>
      <c r="W103">
        <v>5220.4799999999996</v>
      </c>
      <c r="X103">
        <v>85826</v>
      </c>
      <c r="Y103">
        <f>cleaneddata[[#This Row],[Unit Price]]-cleaneddata[[#This Row],[Discount]]</f>
        <v>896.96</v>
      </c>
      <c r="Z103" t="str">
        <f>_xlfn.IFS(cleaneddata[[#This Row],[Region]]="Central","Chris",cleaneddata[[#This Row],[Region]]="East","Erin",cleaneddata[[#This Row],[Region]]="South","Sam",cleaneddata[[#This Row],[Region]]="West","William")</f>
        <v>William</v>
      </c>
    </row>
    <row r="104" spans="1:26" x14ac:dyDescent="0.25">
      <c r="A104">
        <v>2908</v>
      </c>
      <c r="B104" t="s">
        <v>327</v>
      </c>
      <c r="C104" t="s">
        <v>39</v>
      </c>
      <c r="D104">
        <v>7.0000000000000007E-2</v>
      </c>
      <c r="E104">
        <v>4.13</v>
      </c>
      <c r="F104">
        <v>0.99</v>
      </c>
      <c r="G104" t="s">
        <v>40</v>
      </c>
      <c r="H104" t="s">
        <v>73</v>
      </c>
      <c r="I104" t="s">
        <v>50</v>
      </c>
      <c r="J104" t="s">
        <v>154</v>
      </c>
      <c r="K104" t="s">
        <v>75</v>
      </c>
      <c r="L104" t="s">
        <v>328</v>
      </c>
      <c r="M104">
        <v>0.39</v>
      </c>
      <c r="N104" t="s">
        <v>34</v>
      </c>
      <c r="O104" t="s">
        <v>113</v>
      </c>
      <c r="P104" t="s">
        <v>319</v>
      </c>
      <c r="Q104" t="s">
        <v>329</v>
      </c>
      <c r="R104">
        <v>44125</v>
      </c>
      <c r="S104" s="1">
        <v>42012</v>
      </c>
      <c r="T104" s="1">
        <v>42012</v>
      </c>
      <c r="U104">
        <v>10.959199999999999</v>
      </c>
      <c r="V104">
        <v>4</v>
      </c>
      <c r="W104">
        <v>16.07</v>
      </c>
      <c r="X104">
        <v>88156</v>
      </c>
      <c r="Y104">
        <f>cleaneddata[[#This Row],[Unit Price]]-cleaneddata[[#This Row],[Discount]]</f>
        <v>4.0599999999999996</v>
      </c>
      <c r="Z104" t="str">
        <f>_xlfn.IFS(cleaneddata[[#This Row],[Region]]="Central","Chris",cleaneddata[[#This Row],[Region]]="East","Erin",cleaneddata[[#This Row],[Region]]="South","Sam",cleaneddata[[#This Row],[Region]]="West","William")</f>
        <v>Erin</v>
      </c>
    </row>
    <row r="105" spans="1:26" x14ac:dyDescent="0.25">
      <c r="A105">
        <v>2908</v>
      </c>
      <c r="B105" t="s">
        <v>327</v>
      </c>
      <c r="C105" t="s">
        <v>39</v>
      </c>
      <c r="D105">
        <v>0.03</v>
      </c>
      <c r="E105">
        <v>22.72</v>
      </c>
      <c r="F105">
        <v>8.99</v>
      </c>
      <c r="G105" t="s">
        <v>40</v>
      </c>
      <c r="H105" t="s">
        <v>73</v>
      </c>
      <c r="I105" t="s">
        <v>30</v>
      </c>
      <c r="J105" t="s">
        <v>128</v>
      </c>
      <c r="K105" t="s">
        <v>44</v>
      </c>
      <c r="L105" t="s">
        <v>330</v>
      </c>
      <c r="M105">
        <v>0.44</v>
      </c>
      <c r="N105" t="s">
        <v>34</v>
      </c>
      <c r="O105" t="s">
        <v>113</v>
      </c>
      <c r="P105" t="s">
        <v>319</v>
      </c>
      <c r="Q105" t="s">
        <v>329</v>
      </c>
      <c r="R105">
        <v>44125</v>
      </c>
      <c r="S105" s="1">
        <v>42012</v>
      </c>
      <c r="T105" s="1">
        <v>42012</v>
      </c>
      <c r="U105">
        <v>17.429400000000001</v>
      </c>
      <c r="V105">
        <v>1</v>
      </c>
      <c r="W105">
        <v>25.26</v>
      </c>
      <c r="X105">
        <v>88156</v>
      </c>
      <c r="Y105">
        <f>cleaneddata[[#This Row],[Unit Price]]-cleaneddata[[#This Row],[Discount]]</f>
        <v>22.689999999999998</v>
      </c>
      <c r="Z105" t="str">
        <f>_xlfn.IFS(cleaneddata[[#This Row],[Region]]="Central","Chris",cleaneddata[[#This Row],[Region]]="East","Erin",cleaneddata[[#This Row],[Region]]="South","Sam",cleaneddata[[#This Row],[Region]]="West","William")</f>
        <v>Erin</v>
      </c>
    </row>
    <row r="106" spans="1:26" x14ac:dyDescent="0.25">
      <c r="A106">
        <v>2508</v>
      </c>
      <c r="B106" t="s">
        <v>331</v>
      </c>
      <c r="C106" t="s">
        <v>49</v>
      </c>
      <c r="D106">
        <v>0.02</v>
      </c>
      <c r="E106">
        <v>5.81</v>
      </c>
      <c r="F106">
        <v>8.49</v>
      </c>
      <c r="G106" t="s">
        <v>40</v>
      </c>
      <c r="H106" t="s">
        <v>73</v>
      </c>
      <c r="I106" t="s">
        <v>50</v>
      </c>
      <c r="J106" t="s">
        <v>74</v>
      </c>
      <c r="K106" t="s">
        <v>75</v>
      </c>
      <c r="L106" t="s">
        <v>332</v>
      </c>
      <c r="M106">
        <v>0.39</v>
      </c>
      <c r="N106" t="s">
        <v>34</v>
      </c>
      <c r="O106" t="s">
        <v>113</v>
      </c>
      <c r="P106" t="s">
        <v>333</v>
      </c>
      <c r="Q106" t="s">
        <v>334</v>
      </c>
      <c r="R106">
        <v>4073</v>
      </c>
      <c r="S106" s="1">
        <v>42012</v>
      </c>
      <c r="T106" s="1">
        <v>42016</v>
      </c>
      <c r="U106">
        <v>-137.494</v>
      </c>
      <c r="V106">
        <v>7</v>
      </c>
      <c r="W106">
        <v>42.44</v>
      </c>
      <c r="X106">
        <v>87031</v>
      </c>
      <c r="Y106">
        <f>cleaneddata[[#This Row],[Unit Price]]-cleaneddata[[#This Row],[Discount]]</f>
        <v>5.79</v>
      </c>
      <c r="Z106" t="str">
        <f>_xlfn.IFS(cleaneddata[[#This Row],[Region]]="Central","Chris",cleaneddata[[#This Row],[Region]]="East","Erin",cleaneddata[[#This Row],[Region]]="South","Sam",cleaneddata[[#This Row],[Region]]="West","William")</f>
        <v>Erin</v>
      </c>
    </row>
    <row r="107" spans="1:26" x14ac:dyDescent="0.25">
      <c r="A107">
        <v>2099</v>
      </c>
      <c r="B107" t="s">
        <v>335</v>
      </c>
      <c r="C107" t="s">
        <v>72</v>
      </c>
      <c r="D107">
        <v>7.0000000000000007E-2</v>
      </c>
      <c r="E107">
        <v>14.56</v>
      </c>
      <c r="F107">
        <v>3.5</v>
      </c>
      <c r="G107" t="s">
        <v>40</v>
      </c>
      <c r="H107" t="s">
        <v>73</v>
      </c>
      <c r="I107" t="s">
        <v>50</v>
      </c>
      <c r="J107" t="s">
        <v>97</v>
      </c>
      <c r="K107" t="s">
        <v>75</v>
      </c>
      <c r="L107" t="s">
        <v>336</v>
      </c>
      <c r="M107">
        <v>0.57999999999999996</v>
      </c>
      <c r="N107" t="s">
        <v>34</v>
      </c>
      <c r="O107" t="s">
        <v>35</v>
      </c>
      <c r="P107" t="s">
        <v>273</v>
      </c>
      <c r="Q107" t="s">
        <v>337</v>
      </c>
      <c r="R107">
        <v>29577</v>
      </c>
      <c r="S107" s="1">
        <v>42012</v>
      </c>
      <c r="T107" s="1">
        <v>42013</v>
      </c>
      <c r="U107">
        <v>-45.527999999999999</v>
      </c>
      <c r="V107">
        <v>6</v>
      </c>
      <c r="W107">
        <v>84.59</v>
      </c>
      <c r="X107">
        <v>87888</v>
      </c>
      <c r="Y107">
        <f>cleaneddata[[#This Row],[Unit Price]]-cleaneddata[[#This Row],[Discount]]</f>
        <v>14.49</v>
      </c>
      <c r="Z107" t="str">
        <f>_xlfn.IFS(cleaneddata[[#This Row],[Region]]="Central","Chris",cleaneddata[[#This Row],[Region]]="East","Erin",cleaneddata[[#This Row],[Region]]="South","Sam",cleaneddata[[#This Row],[Region]]="West","William")</f>
        <v>Sam</v>
      </c>
    </row>
    <row r="108" spans="1:26" x14ac:dyDescent="0.25">
      <c r="A108">
        <v>806</v>
      </c>
      <c r="B108" t="s">
        <v>338</v>
      </c>
      <c r="C108" t="s">
        <v>27</v>
      </c>
      <c r="D108">
        <v>0.06</v>
      </c>
      <c r="E108">
        <v>179.99</v>
      </c>
      <c r="F108">
        <v>13.99</v>
      </c>
      <c r="G108" t="s">
        <v>89</v>
      </c>
      <c r="H108" t="s">
        <v>29</v>
      </c>
      <c r="I108" t="s">
        <v>42</v>
      </c>
      <c r="J108" t="s">
        <v>137</v>
      </c>
      <c r="K108" t="s">
        <v>146</v>
      </c>
      <c r="L108" t="s">
        <v>339</v>
      </c>
      <c r="M108">
        <v>0.56999999999999995</v>
      </c>
      <c r="N108" t="s">
        <v>34</v>
      </c>
      <c r="O108" t="s">
        <v>35</v>
      </c>
      <c r="P108" t="s">
        <v>125</v>
      </c>
      <c r="Q108" t="s">
        <v>130</v>
      </c>
      <c r="R108">
        <v>33132</v>
      </c>
      <c r="S108" s="1">
        <v>42013</v>
      </c>
      <c r="T108" s="1">
        <v>42015</v>
      </c>
      <c r="U108">
        <v>1220.03784</v>
      </c>
      <c r="V108">
        <v>54</v>
      </c>
      <c r="W108">
        <v>8332.91</v>
      </c>
      <c r="X108">
        <v>40547</v>
      </c>
      <c r="Y108">
        <f>cleaneddata[[#This Row],[Unit Price]]-cleaneddata[[#This Row],[Discount]]</f>
        <v>179.93</v>
      </c>
      <c r="Z108" t="str">
        <f>_xlfn.IFS(cleaneddata[[#This Row],[Region]]="Central","Chris",cleaneddata[[#This Row],[Region]]="East","Erin",cleaneddata[[#This Row],[Region]]="South","Sam",cleaneddata[[#This Row],[Region]]="West","William")</f>
        <v>Sam</v>
      </c>
    </row>
    <row r="109" spans="1:26" x14ac:dyDescent="0.25">
      <c r="A109">
        <v>1527</v>
      </c>
      <c r="B109" t="s">
        <v>340</v>
      </c>
      <c r="C109" t="s">
        <v>27</v>
      </c>
      <c r="D109">
        <v>0.03</v>
      </c>
      <c r="E109">
        <v>30.98</v>
      </c>
      <c r="F109">
        <v>8.99</v>
      </c>
      <c r="G109" t="s">
        <v>89</v>
      </c>
      <c r="H109" t="s">
        <v>29</v>
      </c>
      <c r="I109" t="s">
        <v>50</v>
      </c>
      <c r="J109" t="s">
        <v>51</v>
      </c>
      <c r="K109" t="s">
        <v>44</v>
      </c>
      <c r="L109" t="s">
        <v>341</v>
      </c>
      <c r="M109">
        <v>0.57999999999999996</v>
      </c>
      <c r="N109" t="s">
        <v>34</v>
      </c>
      <c r="O109" t="s">
        <v>35</v>
      </c>
      <c r="P109" t="s">
        <v>166</v>
      </c>
      <c r="Q109" t="s">
        <v>342</v>
      </c>
      <c r="R109">
        <v>35601</v>
      </c>
      <c r="S109" s="1">
        <v>42013</v>
      </c>
      <c r="T109" s="1">
        <v>42015</v>
      </c>
      <c r="U109">
        <v>0.51</v>
      </c>
      <c r="V109">
        <v>5</v>
      </c>
      <c r="W109">
        <v>162.38999999999999</v>
      </c>
      <c r="X109">
        <v>86813</v>
      </c>
      <c r="Y109">
        <f>cleaneddata[[#This Row],[Unit Price]]-cleaneddata[[#This Row],[Discount]]</f>
        <v>30.95</v>
      </c>
      <c r="Z109" t="str">
        <f>_xlfn.IFS(cleaneddata[[#This Row],[Region]]="Central","Chris",cleaneddata[[#This Row],[Region]]="East","Erin",cleaneddata[[#This Row],[Region]]="South","Sam",cleaneddata[[#This Row],[Region]]="West","William")</f>
        <v>Sam</v>
      </c>
    </row>
    <row r="110" spans="1:26" x14ac:dyDescent="0.25">
      <c r="A110">
        <v>1528</v>
      </c>
      <c r="B110" t="s">
        <v>343</v>
      </c>
      <c r="C110" t="s">
        <v>27</v>
      </c>
      <c r="D110">
        <v>0.01</v>
      </c>
      <c r="E110">
        <v>525.98</v>
      </c>
      <c r="F110">
        <v>19.989999999999998</v>
      </c>
      <c r="G110" t="s">
        <v>40</v>
      </c>
      <c r="H110" t="s">
        <v>29</v>
      </c>
      <c r="I110" t="s">
        <v>50</v>
      </c>
      <c r="J110" t="s">
        <v>74</v>
      </c>
      <c r="K110" t="s">
        <v>75</v>
      </c>
      <c r="L110" t="s">
        <v>344</v>
      </c>
      <c r="M110">
        <v>0.37</v>
      </c>
      <c r="N110" t="s">
        <v>34</v>
      </c>
      <c r="O110" t="s">
        <v>35</v>
      </c>
      <c r="P110" t="s">
        <v>99</v>
      </c>
      <c r="Q110" t="s">
        <v>345</v>
      </c>
      <c r="R110">
        <v>27288</v>
      </c>
      <c r="S110" s="1">
        <v>42013</v>
      </c>
      <c r="T110" s="1">
        <v>42015</v>
      </c>
      <c r="U110">
        <v>-161.92400000000001</v>
      </c>
      <c r="V110">
        <v>9</v>
      </c>
      <c r="W110">
        <v>4920.8100000000004</v>
      </c>
      <c r="X110">
        <v>86813</v>
      </c>
      <c r="Y110">
        <f>cleaneddata[[#This Row],[Unit Price]]-cleaneddata[[#This Row],[Discount]]</f>
        <v>525.97</v>
      </c>
      <c r="Z110" t="str">
        <f>_xlfn.IFS(cleaneddata[[#This Row],[Region]]="Central","Chris",cleaneddata[[#This Row],[Region]]="East","Erin",cleaneddata[[#This Row],[Region]]="South","Sam",cleaneddata[[#This Row],[Region]]="West","William")</f>
        <v>Sam</v>
      </c>
    </row>
    <row r="111" spans="1:26" x14ac:dyDescent="0.25">
      <c r="A111">
        <v>3017</v>
      </c>
      <c r="B111" t="s">
        <v>346</v>
      </c>
      <c r="C111" t="s">
        <v>27</v>
      </c>
      <c r="D111">
        <v>0.01</v>
      </c>
      <c r="E111">
        <v>5.58</v>
      </c>
      <c r="F111">
        <v>5.3</v>
      </c>
      <c r="G111" t="s">
        <v>40</v>
      </c>
      <c r="H111" t="s">
        <v>96</v>
      </c>
      <c r="I111" t="s">
        <v>50</v>
      </c>
      <c r="J111" t="s">
        <v>347</v>
      </c>
      <c r="K111" t="s">
        <v>75</v>
      </c>
      <c r="L111" t="s">
        <v>348</v>
      </c>
      <c r="M111">
        <v>0.35</v>
      </c>
      <c r="N111" t="s">
        <v>34</v>
      </c>
      <c r="O111" t="s">
        <v>61</v>
      </c>
      <c r="P111" t="s">
        <v>92</v>
      </c>
      <c r="Q111" t="s">
        <v>349</v>
      </c>
      <c r="R111">
        <v>92024</v>
      </c>
      <c r="S111" s="1">
        <v>42013</v>
      </c>
      <c r="T111" s="1">
        <v>42014</v>
      </c>
      <c r="U111">
        <v>-7.25</v>
      </c>
      <c r="V111">
        <v>1</v>
      </c>
      <c r="W111">
        <v>11.16</v>
      </c>
      <c r="X111">
        <v>89071</v>
      </c>
      <c r="Y111">
        <f>cleaneddata[[#This Row],[Unit Price]]-cleaneddata[[#This Row],[Discount]]</f>
        <v>5.57</v>
      </c>
      <c r="Z111" t="str">
        <f>_xlfn.IFS(cleaneddata[[#This Row],[Region]]="Central","Chris",cleaneddata[[#This Row],[Region]]="East","Erin",cleaneddata[[#This Row],[Region]]="South","Sam",cleaneddata[[#This Row],[Region]]="West","William")</f>
        <v>William</v>
      </c>
    </row>
    <row r="112" spans="1:26" x14ac:dyDescent="0.25">
      <c r="A112">
        <v>3017</v>
      </c>
      <c r="B112" t="s">
        <v>346</v>
      </c>
      <c r="C112" t="s">
        <v>27</v>
      </c>
      <c r="D112">
        <v>0.03</v>
      </c>
      <c r="E112">
        <v>3.98</v>
      </c>
      <c r="F112">
        <v>0.7</v>
      </c>
      <c r="G112" t="s">
        <v>40</v>
      </c>
      <c r="H112" t="s">
        <v>96</v>
      </c>
      <c r="I112" t="s">
        <v>50</v>
      </c>
      <c r="J112" t="s">
        <v>51</v>
      </c>
      <c r="K112" t="s">
        <v>52</v>
      </c>
      <c r="L112" t="s">
        <v>350</v>
      </c>
      <c r="M112">
        <v>0.52</v>
      </c>
      <c r="N112" t="s">
        <v>34</v>
      </c>
      <c r="O112" t="s">
        <v>61</v>
      </c>
      <c r="P112" t="s">
        <v>92</v>
      </c>
      <c r="Q112" t="s">
        <v>349</v>
      </c>
      <c r="R112">
        <v>92024</v>
      </c>
      <c r="S112" s="1">
        <v>42013</v>
      </c>
      <c r="T112" s="1">
        <v>42014</v>
      </c>
      <c r="U112">
        <v>31.201799999999999</v>
      </c>
      <c r="V112">
        <v>11</v>
      </c>
      <c r="W112">
        <v>45.22</v>
      </c>
      <c r="X112">
        <v>89071</v>
      </c>
      <c r="Y112">
        <f>cleaneddata[[#This Row],[Unit Price]]-cleaneddata[[#This Row],[Discount]]</f>
        <v>3.95</v>
      </c>
      <c r="Z112" t="str">
        <f>_xlfn.IFS(cleaneddata[[#This Row],[Region]]="Central","Chris",cleaneddata[[#This Row],[Region]]="East","Erin",cleaneddata[[#This Row],[Region]]="South","Sam",cleaneddata[[#This Row],[Region]]="West","William")</f>
        <v>William</v>
      </c>
    </row>
    <row r="113" spans="1:26" x14ac:dyDescent="0.25">
      <c r="A113">
        <v>833</v>
      </c>
      <c r="B113" t="s">
        <v>351</v>
      </c>
      <c r="C113" t="s">
        <v>39</v>
      </c>
      <c r="D113">
        <v>0</v>
      </c>
      <c r="E113">
        <v>11.66</v>
      </c>
      <c r="F113">
        <v>8.99</v>
      </c>
      <c r="G113" t="s">
        <v>89</v>
      </c>
      <c r="H113" t="s">
        <v>96</v>
      </c>
      <c r="I113" t="s">
        <v>50</v>
      </c>
      <c r="J113" t="s">
        <v>51</v>
      </c>
      <c r="K113" t="s">
        <v>44</v>
      </c>
      <c r="L113" t="s">
        <v>352</v>
      </c>
      <c r="M113">
        <v>0.59</v>
      </c>
      <c r="N113" t="s">
        <v>34</v>
      </c>
      <c r="O113" t="s">
        <v>61</v>
      </c>
      <c r="P113" t="s">
        <v>92</v>
      </c>
      <c r="Q113" t="s">
        <v>353</v>
      </c>
      <c r="R113">
        <v>95020</v>
      </c>
      <c r="S113" s="1">
        <v>42013</v>
      </c>
      <c r="T113" s="1">
        <v>42015</v>
      </c>
      <c r="U113">
        <v>-203.67</v>
      </c>
      <c r="V113">
        <v>11</v>
      </c>
      <c r="W113">
        <v>138.51</v>
      </c>
      <c r="X113">
        <v>89770</v>
      </c>
      <c r="Y113">
        <f>cleaneddata[[#This Row],[Unit Price]]-cleaneddata[[#This Row],[Discount]]</f>
        <v>11.66</v>
      </c>
      <c r="Z113" t="str">
        <f>_xlfn.IFS(cleaneddata[[#This Row],[Region]]="Central","Chris",cleaneddata[[#This Row],[Region]]="East","Erin",cleaneddata[[#This Row],[Region]]="South","Sam",cleaneddata[[#This Row],[Region]]="West","William")</f>
        <v>William</v>
      </c>
    </row>
    <row r="114" spans="1:26" x14ac:dyDescent="0.25">
      <c r="A114">
        <v>358</v>
      </c>
      <c r="B114" t="s">
        <v>354</v>
      </c>
      <c r="C114" t="s">
        <v>49</v>
      </c>
      <c r="D114">
        <v>0.04</v>
      </c>
      <c r="E114">
        <v>125.99</v>
      </c>
      <c r="F114">
        <v>8.99</v>
      </c>
      <c r="G114" t="s">
        <v>40</v>
      </c>
      <c r="H114" t="s">
        <v>96</v>
      </c>
      <c r="I114" t="s">
        <v>42</v>
      </c>
      <c r="J114" t="s">
        <v>137</v>
      </c>
      <c r="K114" t="s">
        <v>75</v>
      </c>
      <c r="L114" t="s">
        <v>355</v>
      </c>
      <c r="M114">
        <v>0.59</v>
      </c>
      <c r="N114" t="s">
        <v>34</v>
      </c>
      <c r="O114" t="s">
        <v>113</v>
      </c>
      <c r="P114" t="s">
        <v>322</v>
      </c>
      <c r="Q114" t="s">
        <v>356</v>
      </c>
      <c r="R114">
        <v>19406</v>
      </c>
      <c r="S114" s="1">
        <v>42013</v>
      </c>
      <c r="T114" s="1">
        <v>42020</v>
      </c>
      <c r="U114">
        <v>-627.82191999999998</v>
      </c>
      <c r="V114">
        <v>1</v>
      </c>
      <c r="W114">
        <v>107.95</v>
      </c>
      <c r="X114">
        <v>91130</v>
      </c>
      <c r="Y114">
        <f>cleaneddata[[#This Row],[Unit Price]]-cleaneddata[[#This Row],[Discount]]</f>
        <v>125.94999999999999</v>
      </c>
      <c r="Z114" t="str">
        <f>_xlfn.IFS(cleaneddata[[#This Row],[Region]]="Central","Chris",cleaneddata[[#This Row],[Region]]="East","Erin",cleaneddata[[#This Row],[Region]]="South","Sam",cleaneddata[[#This Row],[Region]]="West","William")</f>
        <v>Erin</v>
      </c>
    </row>
    <row r="115" spans="1:26" x14ac:dyDescent="0.25">
      <c r="A115">
        <v>2555</v>
      </c>
      <c r="B115" t="s">
        <v>357</v>
      </c>
      <c r="C115" t="s">
        <v>49</v>
      </c>
      <c r="D115">
        <v>0.1</v>
      </c>
      <c r="E115">
        <v>2.6</v>
      </c>
      <c r="F115">
        <v>2.4</v>
      </c>
      <c r="G115" t="s">
        <v>40</v>
      </c>
      <c r="H115" t="s">
        <v>73</v>
      </c>
      <c r="I115" t="s">
        <v>50</v>
      </c>
      <c r="J115" t="s">
        <v>51</v>
      </c>
      <c r="K115" t="s">
        <v>52</v>
      </c>
      <c r="L115" t="s">
        <v>358</v>
      </c>
      <c r="M115">
        <v>0.57999999999999996</v>
      </c>
      <c r="N115" t="s">
        <v>34</v>
      </c>
      <c r="O115" t="s">
        <v>54</v>
      </c>
      <c r="P115" t="s">
        <v>359</v>
      </c>
      <c r="Q115" t="s">
        <v>360</v>
      </c>
      <c r="R115">
        <v>53711</v>
      </c>
      <c r="S115" s="1">
        <v>42013</v>
      </c>
      <c r="T115" s="1">
        <v>42018</v>
      </c>
      <c r="U115">
        <v>-88.04</v>
      </c>
      <c r="V115">
        <v>12</v>
      </c>
      <c r="W115">
        <v>30.1</v>
      </c>
      <c r="X115">
        <v>86527</v>
      </c>
      <c r="Y115">
        <f>cleaneddata[[#This Row],[Unit Price]]-cleaneddata[[#This Row],[Discount]]</f>
        <v>2.5</v>
      </c>
      <c r="Z115" t="str">
        <f>_xlfn.IFS(cleaneddata[[#This Row],[Region]]="Central","Chris",cleaneddata[[#This Row],[Region]]="East","Erin",cleaneddata[[#This Row],[Region]]="South","Sam",cleaneddata[[#This Row],[Region]]="West","William")</f>
        <v>Chris</v>
      </c>
    </row>
    <row r="116" spans="1:26" x14ac:dyDescent="0.25">
      <c r="A116">
        <v>1745</v>
      </c>
      <c r="B116" t="s">
        <v>361</v>
      </c>
      <c r="C116" t="s">
        <v>72</v>
      </c>
      <c r="D116">
        <v>0.02</v>
      </c>
      <c r="E116">
        <v>4.13</v>
      </c>
      <c r="F116">
        <v>6.89</v>
      </c>
      <c r="G116" t="s">
        <v>40</v>
      </c>
      <c r="H116" t="s">
        <v>73</v>
      </c>
      <c r="I116" t="s">
        <v>50</v>
      </c>
      <c r="J116" t="s">
        <v>154</v>
      </c>
      <c r="K116" t="s">
        <v>75</v>
      </c>
      <c r="L116" t="s">
        <v>362</v>
      </c>
      <c r="M116">
        <v>0.39</v>
      </c>
      <c r="N116" t="s">
        <v>34</v>
      </c>
      <c r="O116" t="s">
        <v>35</v>
      </c>
      <c r="P116" t="s">
        <v>77</v>
      </c>
      <c r="Q116" t="s">
        <v>363</v>
      </c>
      <c r="R116">
        <v>30305</v>
      </c>
      <c r="S116" s="1">
        <v>42013</v>
      </c>
      <c r="T116" s="1">
        <v>42014</v>
      </c>
      <c r="U116">
        <v>-51.737000000000002</v>
      </c>
      <c r="V116">
        <v>9</v>
      </c>
      <c r="W116">
        <v>45.87</v>
      </c>
      <c r="X116">
        <v>18561</v>
      </c>
      <c r="Y116">
        <f>cleaneddata[[#This Row],[Unit Price]]-cleaneddata[[#This Row],[Discount]]</f>
        <v>4.1100000000000003</v>
      </c>
      <c r="Z116" t="str">
        <f>_xlfn.IFS(cleaneddata[[#This Row],[Region]]="Central","Chris",cleaneddata[[#This Row],[Region]]="East","Erin",cleaneddata[[#This Row],[Region]]="South","Sam",cleaneddata[[#This Row],[Region]]="West","William")</f>
        <v>Sam</v>
      </c>
    </row>
    <row r="117" spans="1:26" x14ac:dyDescent="0.25">
      <c r="A117">
        <v>1749</v>
      </c>
      <c r="B117" t="s">
        <v>364</v>
      </c>
      <c r="C117" t="s">
        <v>72</v>
      </c>
      <c r="D117">
        <v>0.02</v>
      </c>
      <c r="E117">
        <v>4.13</v>
      </c>
      <c r="F117">
        <v>6.89</v>
      </c>
      <c r="G117" t="s">
        <v>40</v>
      </c>
      <c r="H117" t="s">
        <v>73</v>
      </c>
      <c r="I117" t="s">
        <v>50</v>
      </c>
      <c r="J117" t="s">
        <v>154</v>
      </c>
      <c r="K117" t="s">
        <v>75</v>
      </c>
      <c r="L117" t="s">
        <v>362</v>
      </c>
      <c r="M117">
        <v>0.39</v>
      </c>
      <c r="N117" t="s">
        <v>34</v>
      </c>
      <c r="O117" t="s">
        <v>54</v>
      </c>
      <c r="P117" t="s">
        <v>209</v>
      </c>
      <c r="Q117" t="s">
        <v>365</v>
      </c>
      <c r="R117">
        <v>73505</v>
      </c>
      <c r="S117" s="1">
        <v>42013</v>
      </c>
      <c r="T117" s="1">
        <v>42014</v>
      </c>
      <c r="U117">
        <v>-48.235999999999997</v>
      </c>
      <c r="V117">
        <v>2</v>
      </c>
      <c r="W117">
        <v>10.19</v>
      </c>
      <c r="X117">
        <v>87243</v>
      </c>
      <c r="Y117">
        <f>cleaneddata[[#This Row],[Unit Price]]-cleaneddata[[#This Row],[Discount]]</f>
        <v>4.1100000000000003</v>
      </c>
      <c r="Z117" t="str">
        <f>_xlfn.IFS(cleaneddata[[#This Row],[Region]]="Central","Chris",cleaneddata[[#This Row],[Region]]="East","Erin",cleaneddata[[#This Row],[Region]]="South","Sam",cleaneddata[[#This Row],[Region]]="West","William")</f>
        <v>Chris</v>
      </c>
    </row>
    <row r="118" spans="1:26" x14ac:dyDescent="0.25">
      <c r="A118">
        <v>2164</v>
      </c>
      <c r="B118" t="s">
        <v>366</v>
      </c>
      <c r="C118" t="s">
        <v>72</v>
      </c>
      <c r="D118">
        <v>0.01</v>
      </c>
      <c r="E118">
        <v>5.38</v>
      </c>
      <c r="F118">
        <v>7.57</v>
      </c>
      <c r="G118" t="s">
        <v>40</v>
      </c>
      <c r="H118" t="s">
        <v>29</v>
      </c>
      <c r="I118" t="s">
        <v>50</v>
      </c>
      <c r="J118" t="s">
        <v>74</v>
      </c>
      <c r="K118" t="s">
        <v>75</v>
      </c>
      <c r="L118" t="s">
        <v>367</v>
      </c>
      <c r="M118">
        <v>0.36</v>
      </c>
      <c r="N118" t="s">
        <v>34</v>
      </c>
      <c r="O118" t="s">
        <v>61</v>
      </c>
      <c r="P118" t="s">
        <v>92</v>
      </c>
      <c r="Q118" t="s">
        <v>368</v>
      </c>
      <c r="R118">
        <v>91104</v>
      </c>
      <c r="S118" s="1">
        <v>42013</v>
      </c>
      <c r="T118" s="1">
        <v>42014</v>
      </c>
      <c r="U118">
        <v>-66.779579999999996</v>
      </c>
      <c r="V118">
        <v>3</v>
      </c>
      <c r="W118">
        <v>18.68</v>
      </c>
      <c r="X118">
        <v>88794</v>
      </c>
      <c r="Y118">
        <f>cleaneddata[[#This Row],[Unit Price]]-cleaneddata[[#This Row],[Discount]]</f>
        <v>5.37</v>
      </c>
      <c r="Z118" t="str">
        <f>_xlfn.IFS(cleaneddata[[#This Row],[Region]]="Central","Chris",cleaneddata[[#This Row],[Region]]="East","Erin",cleaneddata[[#This Row],[Region]]="South","Sam",cleaneddata[[#This Row],[Region]]="West","William")</f>
        <v>William</v>
      </c>
    </row>
    <row r="119" spans="1:26" x14ac:dyDescent="0.25">
      <c r="A119">
        <v>2164</v>
      </c>
      <c r="B119" t="s">
        <v>366</v>
      </c>
      <c r="C119" t="s">
        <v>72</v>
      </c>
      <c r="D119">
        <v>0.05</v>
      </c>
      <c r="E119">
        <v>3.28</v>
      </c>
      <c r="F119">
        <v>3.97</v>
      </c>
      <c r="G119" t="s">
        <v>40</v>
      </c>
      <c r="H119" t="s">
        <v>29</v>
      </c>
      <c r="I119" t="s">
        <v>50</v>
      </c>
      <c r="J119" t="s">
        <v>51</v>
      </c>
      <c r="K119" t="s">
        <v>52</v>
      </c>
      <c r="L119" t="s">
        <v>369</v>
      </c>
      <c r="M119">
        <v>0.56000000000000005</v>
      </c>
      <c r="N119" t="s">
        <v>34</v>
      </c>
      <c r="O119" t="s">
        <v>61</v>
      </c>
      <c r="P119" t="s">
        <v>92</v>
      </c>
      <c r="Q119" t="s">
        <v>368</v>
      </c>
      <c r="R119">
        <v>91104</v>
      </c>
      <c r="S119" s="1">
        <v>42013</v>
      </c>
      <c r="T119" s="1">
        <v>42013</v>
      </c>
      <c r="U119">
        <v>-144.9188</v>
      </c>
      <c r="V119">
        <v>11</v>
      </c>
      <c r="W119">
        <v>36.299999999999997</v>
      </c>
      <c r="X119">
        <v>88794</v>
      </c>
      <c r="Y119">
        <f>cleaneddata[[#This Row],[Unit Price]]-cleaneddata[[#This Row],[Discount]]</f>
        <v>3.23</v>
      </c>
      <c r="Z119" t="str">
        <f>_xlfn.IFS(cleaneddata[[#This Row],[Region]]="Central","Chris",cleaneddata[[#This Row],[Region]]="East","Erin",cleaneddata[[#This Row],[Region]]="South","Sam",cleaneddata[[#This Row],[Region]]="West","William")</f>
        <v>William</v>
      </c>
    </row>
    <row r="120" spans="1:26" x14ac:dyDescent="0.25">
      <c r="A120">
        <v>2165</v>
      </c>
      <c r="B120" t="s">
        <v>370</v>
      </c>
      <c r="C120" t="s">
        <v>72</v>
      </c>
      <c r="D120">
        <v>0.09</v>
      </c>
      <c r="E120">
        <v>2.78</v>
      </c>
      <c r="F120">
        <v>0.97</v>
      </c>
      <c r="G120" t="s">
        <v>40</v>
      </c>
      <c r="H120" t="s">
        <v>29</v>
      </c>
      <c r="I120" t="s">
        <v>50</v>
      </c>
      <c r="J120" t="s">
        <v>51</v>
      </c>
      <c r="K120" t="s">
        <v>52</v>
      </c>
      <c r="L120" t="s">
        <v>371</v>
      </c>
      <c r="M120">
        <v>0.59</v>
      </c>
      <c r="N120" t="s">
        <v>34</v>
      </c>
      <c r="O120" t="s">
        <v>113</v>
      </c>
      <c r="P120" t="s">
        <v>333</v>
      </c>
      <c r="Q120" t="s">
        <v>372</v>
      </c>
      <c r="R120">
        <v>4330</v>
      </c>
      <c r="S120" s="1">
        <v>42013</v>
      </c>
      <c r="T120" s="1">
        <v>42015</v>
      </c>
      <c r="U120">
        <v>-5.0716000000000001</v>
      </c>
      <c r="V120">
        <v>6</v>
      </c>
      <c r="W120">
        <v>16.03</v>
      </c>
      <c r="X120">
        <v>88794</v>
      </c>
      <c r="Y120">
        <f>cleaneddata[[#This Row],[Unit Price]]-cleaneddata[[#This Row],[Discount]]</f>
        <v>2.69</v>
      </c>
      <c r="Z120" t="str">
        <f>_xlfn.IFS(cleaneddata[[#This Row],[Region]]="Central","Chris",cleaneddata[[#This Row],[Region]]="East","Erin",cleaneddata[[#This Row],[Region]]="South","Sam",cleaneddata[[#This Row],[Region]]="West","William")</f>
        <v>Erin</v>
      </c>
    </row>
    <row r="121" spans="1:26" x14ac:dyDescent="0.25">
      <c r="A121">
        <v>3331</v>
      </c>
      <c r="B121" t="s">
        <v>230</v>
      </c>
      <c r="C121" t="s">
        <v>72</v>
      </c>
      <c r="D121">
        <v>0.02</v>
      </c>
      <c r="E121">
        <v>4</v>
      </c>
      <c r="F121">
        <v>1.3</v>
      </c>
      <c r="G121" t="s">
        <v>40</v>
      </c>
      <c r="H121" t="s">
        <v>96</v>
      </c>
      <c r="I121" t="s">
        <v>50</v>
      </c>
      <c r="J121" t="s">
        <v>90</v>
      </c>
      <c r="K121" t="s">
        <v>52</v>
      </c>
      <c r="L121" t="s">
        <v>373</v>
      </c>
      <c r="M121">
        <v>0.37</v>
      </c>
      <c r="N121" t="s">
        <v>34</v>
      </c>
      <c r="O121" t="s">
        <v>35</v>
      </c>
      <c r="P121" t="s">
        <v>125</v>
      </c>
      <c r="Q121" t="s">
        <v>232</v>
      </c>
      <c r="R121">
        <v>32174</v>
      </c>
      <c r="S121" s="1">
        <v>42013</v>
      </c>
      <c r="T121" s="1">
        <v>42013</v>
      </c>
      <c r="U121">
        <v>-23.295999999999999</v>
      </c>
      <c r="V121">
        <v>12</v>
      </c>
      <c r="W121">
        <v>50.71</v>
      </c>
      <c r="X121">
        <v>86284</v>
      </c>
      <c r="Y121">
        <f>cleaneddata[[#This Row],[Unit Price]]-cleaneddata[[#This Row],[Discount]]</f>
        <v>3.98</v>
      </c>
      <c r="Z121" t="str">
        <f>_xlfn.IFS(cleaneddata[[#This Row],[Region]]="Central","Chris",cleaneddata[[#This Row],[Region]]="East","Erin",cleaneddata[[#This Row],[Region]]="South","Sam",cleaneddata[[#This Row],[Region]]="West","William")</f>
        <v>Sam</v>
      </c>
    </row>
    <row r="122" spans="1:26" x14ac:dyDescent="0.25">
      <c r="A122">
        <v>894</v>
      </c>
      <c r="B122" t="s">
        <v>374</v>
      </c>
      <c r="C122" t="s">
        <v>27</v>
      </c>
      <c r="D122">
        <v>0.01</v>
      </c>
      <c r="E122">
        <v>8.34</v>
      </c>
      <c r="F122">
        <v>0.96</v>
      </c>
      <c r="G122" t="s">
        <v>40</v>
      </c>
      <c r="H122" t="s">
        <v>96</v>
      </c>
      <c r="I122" t="s">
        <v>30</v>
      </c>
      <c r="J122" t="s">
        <v>128</v>
      </c>
      <c r="K122" t="s">
        <v>52</v>
      </c>
      <c r="L122" t="s">
        <v>375</v>
      </c>
      <c r="M122">
        <v>0.43</v>
      </c>
      <c r="N122" t="s">
        <v>34</v>
      </c>
      <c r="O122" t="s">
        <v>113</v>
      </c>
      <c r="P122" t="s">
        <v>376</v>
      </c>
      <c r="Q122" t="s">
        <v>68</v>
      </c>
      <c r="R122">
        <v>20024</v>
      </c>
      <c r="S122" s="1">
        <v>42014</v>
      </c>
      <c r="T122" s="1">
        <v>42016</v>
      </c>
      <c r="U122">
        <v>29.332000000000001</v>
      </c>
      <c r="V122">
        <v>24</v>
      </c>
      <c r="W122">
        <v>199.12</v>
      </c>
      <c r="X122">
        <v>14596</v>
      </c>
      <c r="Y122">
        <f>cleaneddata[[#This Row],[Unit Price]]-cleaneddata[[#This Row],[Discount]]</f>
        <v>8.33</v>
      </c>
      <c r="Z122" t="str">
        <f>_xlfn.IFS(cleaneddata[[#This Row],[Region]]="Central","Chris",cleaneddata[[#This Row],[Region]]="East","Erin",cleaneddata[[#This Row],[Region]]="South","Sam",cleaneddata[[#This Row],[Region]]="West","William")</f>
        <v>Erin</v>
      </c>
    </row>
    <row r="123" spans="1:26" x14ac:dyDescent="0.25">
      <c r="A123">
        <v>894</v>
      </c>
      <c r="B123" t="s">
        <v>374</v>
      </c>
      <c r="C123" t="s">
        <v>27</v>
      </c>
      <c r="D123">
        <v>0.06</v>
      </c>
      <c r="E123">
        <v>3.28</v>
      </c>
      <c r="F123">
        <v>3.97</v>
      </c>
      <c r="G123" t="s">
        <v>40</v>
      </c>
      <c r="H123" t="s">
        <v>96</v>
      </c>
      <c r="I123" t="s">
        <v>50</v>
      </c>
      <c r="J123" t="s">
        <v>51</v>
      </c>
      <c r="K123" t="s">
        <v>52</v>
      </c>
      <c r="L123" t="s">
        <v>369</v>
      </c>
      <c r="M123">
        <v>0.56000000000000005</v>
      </c>
      <c r="N123" t="s">
        <v>34</v>
      </c>
      <c r="O123" t="s">
        <v>113</v>
      </c>
      <c r="P123" t="s">
        <v>376</v>
      </c>
      <c r="Q123" t="s">
        <v>68</v>
      </c>
      <c r="R123">
        <v>20024</v>
      </c>
      <c r="S123" s="1">
        <v>42014</v>
      </c>
      <c r="T123" s="1">
        <v>42015</v>
      </c>
      <c r="U123">
        <v>-86</v>
      </c>
      <c r="V123">
        <v>19</v>
      </c>
      <c r="W123">
        <v>63.14</v>
      </c>
      <c r="X123">
        <v>14596</v>
      </c>
      <c r="Y123">
        <f>cleaneddata[[#This Row],[Unit Price]]-cleaneddata[[#This Row],[Discount]]</f>
        <v>3.2199999999999998</v>
      </c>
      <c r="Z123" t="str">
        <f>_xlfn.IFS(cleaneddata[[#This Row],[Region]]="Central","Chris",cleaneddata[[#This Row],[Region]]="East","Erin",cleaneddata[[#This Row],[Region]]="South","Sam",cleaneddata[[#This Row],[Region]]="West","William")</f>
        <v>Erin</v>
      </c>
    </row>
    <row r="124" spans="1:26" x14ac:dyDescent="0.25">
      <c r="A124">
        <v>896</v>
      </c>
      <c r="B124" t="s">
        <v>377</v>
      </c>
      <c r="C124" t="s">
        <v>27</v>
      </c>
      <c r="D124">
        <v>0.01</v>
      </c>
      <c r="E124">
        <v>8.34</v>
      </c>
      <c r="F124">
        <v>0.96</v>
      </c>
      <c r="G124" t="s">
        <v>40</v>
      </c>
      <c r="H124" t="s">
        <v>96</v>
      </c>
      <c r="I124" t="s">
        <v>30</v>
      </c>
      <c r="J124" t="s">
        <v>128</v>
      </c>
      <c r="K124" t="s">
        <v>52</v>
      </c>
      <c r="L124" t="s">
        <v>375</v>
      </c>
      <c r="M124">
        <v>0.43</v>
      </c>
      <c r="N124" t="s">
        <v>34</v>
      </c>
      <c r="O124" t="s">
        <v>54</v>
      </c>
      <c r="P124" t="s">
        <v>189</v>
      </c>
      <c r="Q124" t="s">
        <v>378</v>
      </c>
      <c r="R124">
        <v>76201</v>
      </c>
      <c r="S124" s="1">
        <v>42014</v>
      </c>
      <c r="T124" s="1">
        <v>42016</v>
      </c>
      <c r="U124">
        <v>34.348199999999999</v>
      </c>
      <c r="V124">
        <v>6</v>
      </c>
      <c r="W124">
        <v>49.78</v>
      </c>
      <c r="X124">
        <v>90166</v>
      </c>
      <c r="Y124">
        <f>cleaneddata[[#This Row],[Unit Price]]-cleaneddata[[#This Row],[Discount]]</f>
        <v>8.33</v>
      </c>
      <c r="Z124" t="str">
        <f>_xlfn.IFS(cleaneddata[[#This Row],[Region]]="Central","Chris",cleaneddata[[#This Row],[Region]]="East","Erin",cleaneddata[[#This Row],[Region]]="South","Sam",cleaneddata[[#This Row],[Region]]="West","William")</f>
        <v>Chris</v>
      </c>
    </row>
    <row r="125" spans="1:26" x14ac:dyDescent="0.25">
      <c r="A125">
        <v>896</v>
      </c>
      <c r="B125" t="s">
        <v>377</v>
      </c>
      <c r="C125" t="s">
        <v>27</v>
      </c>
      <c r="D125">
        <v>0.06</v>
      </c>
      <c r="E125">
        <v>3.28</v>
      </c>
      <c r="F125">
        <v>3.97</v>
      </c>
      <c r="G125" t="s">
        <v>40</v>
      </c>
      <c r="H125" t="s">
        <v>96</v>
      </c>
      <c r="I125" t="s">
        <v>50</v>
      </c>
      <c r="J125" t="s">
        <v>51</v>
      </c>
      <c r="K125" t="s">
        <v>52</v>
      </c>
      <c r="L125" t="s">
        <v>369</v>
      </c>
      <c r="M125">
        <v>0.56000000000000005</v>
      </c>
      <c r="N125" t="s">
        <v>34</v>
      </c>
      <c r="O125" t="s">
        <v>54</v>
      </c>
      <c r="P125" t="s">
        <v>189</v>
      </c>
      <c r="Q125" t="s">
        <v>378</v>
      </c>
      <c r="R125">
        <v>76201</v>
      </c>
      <c r="S125" s="1">
        <v>42014</v>
      </c>
      <c r="T125" s="1">
        <v>42015</v>
      </c>
      <c r="U125">
        <v>-66.650000000000006</v>
      </c>
      <c r="V125">
        <v>5</v>
      </c>
      <c r="W125">
        <v>16.62</v>
      </c>
      <c r="X125">
        <v>90166</v>
      </c>
      <c r="Y125">
        <f>cleaneddata[[#This Row],[Unit Price]]-cleaneddata[[#This Row],[Discount]]</f>
        <v>3.2199999999999998</v>
      </c>
      <c r="Z125" t="str">
        <f>_xlfn.IFS(cleaneddata[[#This Row],[Region]]="Central","Chris",cleaneddata[[#This Row],[Region]]="East","Erin",cleaneddata[[#This Row],[Region]]="South","Sam",cleaneddata[[#This Row],[Region]]="West","William")</f>
        <v>Chris</v>
      </c>
    </row>
    <row r="126" spans="1:26" x14ac:dyDescent="0.25">
      <c r="A126">
        <v>1976</v>
      </c>
      <c r="B126" t="s">
        <v>379</v>
      </c>
      <c r="C126" t="s">
        <v>27</v>
      </c>
      <c r="D126">
        <v>0.05</v>
      </c>
      <c r="E126">
        <v>70.98</v>
      </c>
      <c r="F126">
        <v>46.74</v>
      </c>
      <c r="G126" t="s">
        <v>28</v>
      </c>
      <c r="H126" t="s">
        <v>41</v>
      </c>
      <c r="I126" t="s">
        <v>30</v>
      </c>
      <c r="J126" t="s">
        <v>119</v>
      </c>
      <c r="K126" t="s">
        <v>32</v>
      </c>
      <c r="L126" t="s">
        <v>380</v>
      </c>
      <c r="M126">
        <v>0.56000000000000005</v>
      </c>
      <c r="N126" t="s">
        <v>34</v>
      </c>
      <c r="O126" t="s">
        <v>54</v>
      </c>
      <c r="P126" t="s">
        <v>291</v>
      </c>
      <c r="Q126" t="s">
        <v>381</v>
      </c>
      <c r="R126">
        <v>48823</v>
      </c>
      <c r="S126" s="1">
        <v>42014</v>
      </c>
      <c r="T126" s="1">
        <v>42015</v>
      </c>
      <c r="U126">
        <v>-850.65239999999994</v>
      </c>
      <c r="V126">
        <v>8</v>
      </c>
      <c r="W126">
        <v>551.51</v>
      </c>
      <c r="X126">
        <v>89039</v>
      </c>
      <c r="Y126">
        <f>cleaneddata[[#This Row],[Unit Price]]-cleaneddata[[#This Row],[Discount]]</f>
        <v>70.930000000000007</v>
      </c>
      <c r="Z126" t="str">
        <f>_xlfn.IFS(cleaneddata[[#This Row],[Region]]="Central","Chris",cleaneddata[[#This Row],[Region]]="East","Erin",cleaneddata[[#This Row],[Region]]="South","Sam",cleaneddata[[#This Row],[Region]]="West","William")</f>
        <v>Chris</v>
      </c>
    </row>
    <row r="127" spans="1:26" x14ac:dyDescent="0.25">
      <c r="A127">
        <v>1976</v>
      </c>
      <c r="B127" t="s">
        <v>379</v>
      </c>
      <c r="C127" t="s">
        <v>27</v>
      </c>
      <c r="D127">
        <v>0.05</v>
      </c>
      <c r="E127">
        <v>11.55</v>
      </c>
      <c r="F127">
        <v>2.36</v>
      </c>
      <c r="G127" t="s">
        <v>40</v>
      </c>
      <c r="H127" t="s">
        <v>41</v>
      </c>
      <c r="I127" t="s">
        <v>50</v>
      </c>
      <c r="J127" t="s">
        <v>51</v>
      </c>
      <c r="K127" t="s">
        <v>52</v>
      </c>
      <c r="L127" t="s">
        <v>382</v>
      </c>
      <c r="M127">
        <v>0.55000000000000004</v>
      </c>
      <c r="N127" t="s">
        <v>34</v>
      </c>
      <c r="O127" t="s">
        <v>54</v>
      </c>
      <c r="P127" t="s">
        <v>291</v>
      </c>
      <c r="Q127" t="s">
        <v>381</v>
      </c>
      <c r="R127">
        <v>48823</v>
      </c>
      <c r="S127" s="1">
        <v>42014</v>
      </c>
      <c r="T127" s="1">
        <v>42016</v>
      </c>
      <c r="U127">
        <v>98.525099999999995</v>
      </c>
      <c r="V127">
        <v>12</v>
      </c>
      <c r="W127">
        <v>142.79</v>
      </c>
      <c r="X127">
        <v>89039</v>
      </c>
      <c r="Y127">
        <f>cleaneddata[[#This Row],[Unit Price]]-cleaneddata[[#This Row],[Discount]]</f>
        <v>11.5</v>
      </c>
      <c r="Z127" t="str">
        <f>_xlfn.IFS(cleaneddata[[#This Row],[Region]]="Central","Chris",cleaneddata[[#This Row],[Region]]="East","Erin",cleaneddata[[#This Row],[Region]]="South","Sam",cleaneddata[[#This Row],[Region]]="West","William")</f>
        <v>Chris</v>
      </c>
    </row>
    <row r="128" spans="1:26" x14ac:dyDescent="0.25">
      <c r="A128">
        <v>2418</v>
      </c>
      <c r="B128" t="s">
        <v>242</v>
      </c>
      <c r="C128" t="s">
        <v>39</v>
      </c>
      <c r="D128">
        <v>0.1</v>
      </c>
      <c r="E128">
        <v>599.99</v>
      </c>
      <c r="F128">
        <v>24.49</v>
      </c>
      <c r="G128" t="s">
        <v>40</v>
      </c>
      <c r="H128" t="s">
        <v>41</v>
      </c>
      <c r="I128" t="s">
        <v>42</v>
      </c>
      <c r="J128" t="s">
        <v>65</v>
      </c>
      <c r="K128" t="s">
        <v>66</v>
      </c>
      <c r="L128" t="s">
        <v>383</v>
      </c>
      <c r="M128">
        <v>0.5</v>
      </c>
      <c r="N128" t="s">
        <v>34</v>
      </c>
      <c r="O128" t="s">
        <v>35</v>
      </c>
      <c r="P128" t="s">
        <v>244</v>
      </c>
      <c r="Q128" t="s">
        <v>245</v>
      </c>
      <c r="R128">
        <v>23805</v>
      </c>
      <c r="S128" s="1">
        <v>42014</v>
      </c>
      <c r="T128" s="1">
        <v>42015</v>
      </c>
      <c r="U128">
        <v>-343.12599999999998</v>
      </c>
      <c r="V128">
        <v>11</v>
      </c>
      <c r="W128">
        <v>6355.69</v>
      </c>
      <c r="X128">
        <v>86753</v>
      </c>
      <c r="Y128">
        <f>cleaneddata[[#This Row],[Unit Price]]-cleaneddata[[#This Row],[Discount]]</f>
        <v>599.89</v>
      </c>
      <c r="Z128" t="str">
        <f>_xlfn.IFS(cleaneddata[[#This Row],[Region]]="Central","Chris",cleaneddata[[#This Row],[Region]]="East","Erin",cleaneddata[[#This Row],[Region]]="South","Sam",cleaneddata[[#This Row],[Region]]="West","William")</f>
        <v>Sam</v>
      </c>
    </row>
    <row r="129" spans="1:26" x14ac:dyDescent="0.25">
      <c r="A129">
        <v>2418</v>
      </c>
      <c r="B129" t="s">
        <v>242</v>
      </c>
      <c r="C129" t="s">
        <v>39</v>
      </c>
      <c r="D129">
        <v>0.06</v>
      </c>
      <c r="E129">
        <v>2.78</v>
      </c>
      <c r="F129">
        <v>1.25</v>
      </c>
      <c r="G129" t="s">
        <v>40</v>
      </c>
      <c r="H129" t="s">
        <v>41</v>
      </c>
      <c r="I129" t="s">
        <v>50</v>
      </c>
      <c r="J129" t="s">
        <v>51</v>
      </c>
      <c r="K129" t="s">
        <v>52</v>
      </c>
      <c r="L129" t="s">
        <v>384</v>
      </c>
      <c r="M129">
        <v>0.59</v>
      </c>
      <c r="N129" t="s">
        <v>34</v>
      </c>
      <c r="O129" t="s">
        <v>35</v>
      </c>
      <c r="P129" t="s">
        <v>244</v>
      </c>
      <c r="Q129" t="s">
        <v>245</v>
      </c>
      <c r="R129">
        <v>23805</v>
      </c>
      <c r="S129" s="1">
        <v>42014</v>
      </c>
      <c r="T129" s="1">
        <v>42016</v>
      </c>
      <c r="U129">
        <v>66.36</v>
      </c>
      <c r="V129">
        <v>10</v>
      </c>
      <c r="W129">
        <v>28.09</v>
      </c>
      <c r="X129">
        <v>86753</v>
      </c>
      <c r="Y129">
        <f>cleaneddata[[#This Row],[Unit Price]]-cleaneddata[[#This Row],[Discount]]</f>
        <v>2.7199999999999998</v>
      </c>
      <c r="Z129" t="str">
        <f>_xlfn.IFS(cleaneddata[[#This Row],[Region]]="Central","Chris",cleaneddata[[#This Row],[Region]]="East","Erin",cleaneddata[[#This Row],[Region]]="South","Sam",cleaneddata[[#This Row],[Region]]="West","William")</f>
        <v>Sam</v>
      </c>
    </row>
    <row r="130" spans="1:26" x14ac:dyDescent="0.25">
      <c r="A130">
        <v>2132</v>
      </c>
      <c r="B130" t="s">
        <v>385</v>
      </c>
      <c r="C130" t="s">
        <v>49</v>
      </c>
      <c r="D130">
        <v>0.05</v>
      </c>
      <c r="E130">
        <v>30.42</v>
      </c>
      <c r="F130">
        <v>8.65</v>
      </c>
      <c r="G130" t="s">
        <v>89</v>
      </c>
      <c r="H130" t="s">
        <v>73</v>
      </c>
      <c r="I130" t="s">
        <v>42</v>
      </c>
      <c r="J130" t="s">
        <v>43</v>
      </c>
      <c r="K130" t="s">
        <v>75</v>
      </c>
      <c r="L130" t="s">
        <v>386</v>
      </c>
      <c r="M130">
        <v>0.74</v>
      </c>
      <c r="N130" t="s">
        <v>34</v>
      </c>
      <c r="O130" t="s">
        <v>54</v>
      </c>
      <c r="P130" t="s">
        <v>82</v>
      </c>
      <c r="Q130" t="s">
        <v>387</v>
      </c>
      <c r="R130">
        <v>63042</v>
      </c>
      <c r="S130" s="1">
        <v>42014</v>
      </c>
      <c r="T130" s="1">
        <v>42018</v>
      </c>
      <c r="U130">
        <v>-191.2576</v>
      </c>
      <c r="V130">
        <v>11</v>
      </c>
      <c r="W130">
        <v>334.44</v>
      </c>
      <c r="X130">
        <v>90078</v>
      </c>
      <c r="Y130">
        <f>cleaneddata[[#This Row],[Unit Price]]-cleaneddata[[#This Row],[Discount]]</f>
        <v>30.37</v>
      </c>
      <c r="Z130" t="str">
        <f>_xlfn.IFS(cleaneddata[[#This Row],[Region]]="Central","Chris",cleaneddata[[#This Row],[Region]]="East","Erin",cleaneddata[[#This Row],[Region]]="South","Sam",cleaneddata[[#This Row],[Region]]="West","William")</f>
        <v>Chris</v>
      </c>
    </row>
    <row r="131" spans="1:26" x14ac:dyDescent="0.25">
      <c r="A131">
        <v>2346</v>
      </c>
      <c r="B131" t="s">
        <v>388</v>
      </c>
      <c r="C131" t="s">
        <v>49</v>
      </c>
      <c r="D131">
        <v>0.03</v>
      </c>
      <c r="E131">
        <v>297.64</v>
      </c>
      <c r="F131">
        <v>14.7</v>
      </c>
      <c r="G131" t="s">
        <v>28</v>
      </c>
      <c r="H131" t="s">
        <v>96</v>
      </c>
      <c r="I131" t="s">
        <v>42</v>
      </c>
      <c r="J131" t="s">
        <v>58</v>
      </c>
      <c r="K131" t="s">
        <v>59</v>
      </c>
      <c r="L131" t="s">
        <v>389</v>
      </c>
      <c r="M131">
        <v>0.56999999999999995</v>
      </c>
      <c r="N131" t="s">
        <v>34</v>
      </c>
      <c r="O131" t="s">
        <v>35</v>
      </c>
      <c r="P131" t="s">
        <v>390</v>
      </c>
      <c r="Q131" t="s">
        <v>391</v>
      </c>
      <c r="R131">
        <v>40258</v>
      </c>
      <c r="S131" s="1">
        <v>42014</v>
      </c>
      <c r="T131" s="1">
        <v>42019</v>
      </c>
      <c r="U131">
        <v>-48.972000000000001</v>
      </c>
      <c r="V131">
        <v>12</v>
      </c>
      <c r="W131">
        <v>3707.05</v>
      </c>
      <c r="X131">
        <v>89503</v>
      </c>
      <c r="Y131">
        <f>cleaneddata[[#This Row],[Unit Price]]-cleaneddata[[#This Row],[Discount]]</f>
        <v>297.61</v>
      </c>
      <c r="Z131" t="str">
        <f>_xlfn.IFS(cleaneddata[[#This Row],[Region]]="Central","Chris",cleaneddata[[#This Row],[Region]]="East","Erin",cleaneddata[[#This Row],[Region]]="South","Sam",cleaneddata[[#This Row],[Region]]="West","William")</f>
        <v>Sam</v>
      </c>
    </row>
    <row r="132" spans="1:26" x14ac:dyDescent="0.25">
      <c r="A132">
        <v>2797</v>
      </c>
      <c r="B132" t="s">
        <v>392</v>
      </c>
      <c r="C132" t="s">
        <v>118</v>
      </c>
      <c r="D132">
        <v>0</v>
      </c>
      <c r="E132">
        <v>5.0199999999999996</v>
      </c>
      <c r="F132">
        <v>5.14</v>
      </c>
      <c r="G132" t="s">
        <v>40</v>
      </c>
      <c r="H132" t="s">
        <v>41</v>
      </c>
      <c r="I132" t="s">
        <v>42</v>
      </c>
      <c r="J132" t="s">
        <v>43</v>
      </c>
      <c r="K132" t="s">
        <v>44</v>
      </c>
      <c r="L132" t="s">
        <v>393</v>
      </c>
      <c r="M132">
        <v>0.79</v>
      </c>
      <c r="N132" t="s">
        <v>34</v>
      </c>
      <c r="O132" t="s">
        <v>113</v>
      </c>
      <c r="P132" t="s">
        <v>322</v>
      </c>
      <c r="Q132" t="s">
        <v>394</v>
      </c>
      <c r="R132">
        <v>15122</v>
      </c>
      <c r="S132" s="1">
        <v>42014</v>
      </c>
      <c r="T132" s="1">
        <v>42015</v>
      </c>
      <c r="U132">
        <v>-159.30279999999999</v>
      </c>
      <c r="V132">
        <v>8</v>
      </c>
      <c r="W132">
        <v>43.94</v>
      </c>
      <c r="X132">
        <v>87552</v>
      </c>
      <c r="Y132">
        <f>cleaneddata[[#This Row],[Unit Price]]-cleaneddata[[#This Row],[Discount]]</f>
        <v>5.0199999999999996</v>
      </c>
      <c r="Z132" t="str">
        <f>_xlfn.IFS(cleaneddata[[#This Row],[Region]]="Central","Chris",cleaneddata[[#This Row],[Region]]="East","Erin",cleaneddata[[#This Row],[Region]]="South","Sam",cleaneddata[[#This Row],[Region]]="West","William")</f>
        <v>Erin</v>
      </c>
    </row>
    <row r="133" spans="1:26" x14ac:dyDescent="0.25">
      <c r="A133">
        <v>194</v>
      </c>
      <c r="B133" t="s">
        <v>395</v>
      </c>
      <c r="C133" t="s">
        <v>72</v>
      </c>
      <c r="D133">
        <v>0.02</v>
      </c>
      <c r="E133">
        <v>6.48</v>
      </c>
      <c r="F133">
        <v>9.17</v>
      </c>
      <c r="G133" t="s">
        <v>40</v>
      </c>
      <c r="H133" t="s">
        <v>96</v>
      </c>
      <c r="I133" t="s">
        <v>50</v>
      </c>
      <c r="J133" t="s">
        <v>90</v>
      </c>
      <c r="K133" t="s">
        <v>75</v>
      </c>
      <c r="L133" t="s">
        <v>396</v>
      </c>
      <c r="M133">
        <v>0.37</v>
      </c>
      <c r="N133" t="s">
        <v>34</v>
      </c>
      <c r="O133" t="s">
        <v>61</v>
      </c>
      <c r="P133" t="s">
        <v>148</v>
      </c>
      <c r="Q133" t="s">
        <v>397</v>
      </c>
      <c r="R133">
        <v>84043</v>
      </c>
      <c r="S133" s="1">
        <v>42014</v>
      </c>
      <c r="T133" s="1">
        <v>42015</v>
      </c>
      <c r="U133">
        <v>-105.68519999999999</v>
      </c>
      <c r="V133">
        <v>4</v>
      </c>
      <c r="W133">
        <v>28.2</v>
      </c>
      <c r="X133">
        <v>90431</v>
      </c>
      <c r="Y133">
        <f>cleaneddata[[#This Row],[Unit Price]]-cleaneddata[[#This Row],[Discount]]</f>
        <v>6.4600000000000009</v>
      </c>
      <c r="Z133" t="str">
        <f>_xlfn.IFS(cleaneddata[[#This Row],[Region]]="Central","Chris",cleaneddata[[#This Row],[Region]]="East","Erin",cleaneddata[[#This Row],[Region]]="South","Sam",cleaneddata[[#This Row],[Region]]="West","William")</f>
        <v>William</v>
      </c>
    </row>
    <row r="134" spans="1:26" x14ac:dyDescent="0.25">
      <c r="A134">
        <v>947</v>
      </c>
      <c r="B134" t="s">
        <v>398</v>
      </c>
      <c r="C134" t="s">
        <v>27</v>
      </c>
      <c r="D134">
        <v>0.08</v>
      </c>
      <c r="E134">
        <v>14.2</v>
      </c>
      <c r="F134">
        <v>5.3</v>
      </c>
      <c r="G134" t="s">
        <v>89</v>
      </c>
      <c r="H134" t="s">
        <v>73</v>
      </c>
      <c r="I134" t="s">
        <v>30</v>
      </c>
      <c r="J134" t="s">
        <v>128</v>
      </c>
      <c r="K134" t="s">
        <v>52</v>
      </c>
      <c r="L134" t="s">
        <v>290</v>
      </c>
      <c r="M134">
        <v>0.46</v>
      </c>
      <c r="N134" t="s">
        <v>34</v>
      </c>
      <c r="O134" t="s">
        <v>113</v>
      </c>
      <c r="P134" t="s">
        <v>399</v>
      </c>
      <c r="Q134" t="s">
        <v>400</v>
      </c>
      <c r="R134">
        <v>7002</v>
      </c>
      <c r="S134" s="1">
        <v>42015</v>
      </c>
      <c r="T134" s="1">
        <v>42017</v>
      </c>
      <c r="U134">
        <v>27.23</v>
      </c>
      <c r="V134">
        <v>5</v>
      </c>
      <c r="W134">
        <v>72.11</v>
      </c>
      <c r="X134">
        <v>86565</v>
      </c>
      <c r="Y134">
        <f>cleaneddata[[#This Row],[Unit Price]]-cleaneddata[[#This Row],[Discount]]</f>
        <v>14.12</v>
      </c>
      <c r="Z134" t="str">
        <f>_xlfn.IFS(cleaneddata[[#This Row],[Region]]="Central","Chris",cleaneddata[[#This Row],[Region]]="East","Erin",cleaneddata[[#This Row],[Region]]="South","Sam",cleaneddata[[#This Row],[Region]]="West","William")</f>
        <v>Erin</v>
      </c>
    </row>
    <row r="135" spans="1:26" x14ac:dyDescent="0.25">
      <c r="A135">
        <v>166</v>
      </c>
      <c r="B135" t="s">
        <v>401</v>
      </c>
      <c r="C135" t="s">
        <v>49</v>
      </c>
      <c r="D135">
        <v>0.08</v>
      </c>
      <c r="E135">
        <v>399.98</v>
      </c>
      <c r="F135">
        <v>12.06</v>
      </c>
      <c r="G135" t="s">
        <v>28</v>
      </c>
      <c r="H135" t="s">
        <v>41</v>
      </c>
      <c r="I135" t="s">
        <v>42</v>
      </c>
      <c r="J135" t="s">
        <v>58</v>
      </c>
      <c r="K135" t="s">
        <v>32</v>
      </c>
      <c r="L135" t="s">
        <v>185</v>
      </c>
      <c r="M135">
        <v>0.56000000000000005</v>
      </c>
      <c r="N135" t="s">
        <v>34</v>
      </c>
      <c r="O135" t="s">
        <v>35</v>
      </c>
      <c r="P135" t="s">
        <v>402</v>
      </c>
      <c r="Q135" t="s">
        <v>403</v>
      </c>
      <c r="R135">
        <v>37087</v>
      </c>
      <c r="S135" s="1">
        <v>42015</v>
      </c>
      <c r="T135" s="1">
        <v>42022</v>
      </c>
      <c r="U135">
        <v>28.514099999999999</v>
      </c>
      <c r="V135">
        <v>5</v>
      </c>
      <c r="W135">
        <v>1839.91</v>
      </c>
      <c r="X135">
        <v>89426</v>
      </c>
      <c r="Y135">
        <f>cleaneddata[[#This Row],[Unit Price]]-cleaneddata[[#This Row],[Discount]]</f>
        <v>399.90000000000003</v>
      </c>
      <c r="Z135" t="str">
        <f>_xlfn.IFS(cleaneddata[[#This Row],[Region]]="Central","Chris",cleaneddata[[#This Row],[Region]]="East","Erin",cleaneddata[[#This Row],[Region]]="South","Sam",cleaneddata[[#This Row],[Region]]="West","William")</f>
        <v>Sam</v>
      </c>
    </row>
    <row r="136" spans="1:26" x14ac:dyDescent="0.25">
      <c r="A136">
        <v>466</v>
      </c>
      <c r="B136" t="s">
        <v>404</v>
      </c>
      <c r="C136" t="s">
        <v>72</v>
      </c>
      <c r="D136">
        <v>0.08</v>
      </c>
      <c r="E136">
        <v>297.64</v>
      </c>
      <c r="F136">
        <v>14.7</v>
      </c>
      <c r="G136" t="s">
        <v>28</v>
      </c>
      <c r="H136" t="s">
        <v>29</v>
      </c>
      <c r="I136" t="s">
        <v>42</v>
      </c>
      <c r="J136" t="s">
        <v>58</v>
      </c>
      <c r="K136" t="s">
        <v>59</v>
      </c>
      <c r="L136" t="s">
        <v>389</v>
      </c>
      <c r="M136">
        <v>0.56999999999999995</v>
      </c>
      <c r="N136" t="s">
        <v>34</v>
      </c>
      <c r="O136" t="s">
        <v>113</v>
      </c>
      <c r="P136" t="s">
        <v>405</v>
      </c>
      <c r="Q136" t="s">
        <v>406</v>
      </c>
      <c r="R136">
        <v>2019</v>
      </c>
      <c r="S136" s="1">
        <v>42015</v>
      </c>
      <c r="T136" s="1">
        <v>42015</v>
      </c>
      <c r="U136">
        <v>496.79680000000002</v>
      </c>
      <c r="V136">
        <v>5</v>
      </c>
      <c r="W136">
        <v>1132.8399999999999</v>
      </c>
      <c r="X136">
        <v>88060</v>
      </c>
      <c r="Y136">
        <f>cleaneddata[[#This Row],[Unit Price]]-cleaneddata[[#This Row],[Discount]]</f>
        <v>297.56</v>
      </c>
      <c r="Z136" t="str">
        <f>_xlfn.IFS(cleaneddata[[#This Row],[Region]]="Central","Chris",cleaneddata[[#This Row],[Region]]="East","Erin",cleaneddata[[#This Row],[Region]]="South","Sam",cleaneddata[[#This Row],[Region]]="West","William")</f>
        <v>Erin</v>
      </c>
    </row>
    <row r="137" spans="1:26" x14ac:dyDescent="0.25">
      <c r="A137">
        <v>467</v>
      </c>
      <c r="B137" t="s">
        <v>407</v>
      </c>
      <c r="C137" t="s">
        <v>72</v>
      </c>
      <c r="D137">
        <v>0.02</v>
      </c>
      <c r="E137">
        <v>12.99</v>
      </c>
      <c r="F137">
        <v>14.37</v>
      </c>
      <c r="G137" t="s">
        <v>40</v>
      </c>
      <c r="H137" t="s">
        <v>29</v>
      </c>
      <c r="I137" t="s">
        <v>30</v>
      </c>
      <c r="J137" t="s">
        <v>128</v>
      </c>
      <c r="K137" t="s">
        <v>66</v>
      </c>
      <c r="L137" t="s">
        <v>408</v>
      </c>
      <c r="M137">
        <v>0.73</v>
      </c>
      <c r="N137" t="s">
        <v>34</v>
      </c>
      <c r="O137" t="s">
        <v>113</v>
      </c>
      <c r="P137" t="s">
        <v>405</v>
      </c>
      <c r="Q137" t="s">
        <v>409</v>
      </c>
      <c r="R137">
        <v>1915</v>
      </c>
      <c r="S137" s="1">
        <v>42015</v>
      </c>
      <c r="T137" s="1">
        <v>42016</v>
      </c>
      <c r="U137">
        <v>-556.80960000000005</v>
      </c>
      <c r="V137">
        <v>11</v>
      </c>
      <c r="W137">
        <v>143.63</v>
      </c>
      <c r="X137">
        <v>88060</v>
      </c>
      <c r="Y137">
        <f>cleaneddata[[#This Row],[Unit Price]]-cleaneddata[[#This Row],[Discount]]</f>
        <v>12.97</v>
      </c>
      <c r="Z137" t="str">
        <f>_xlfn.IFS(cleaneddata[[#This Row],[Region]]="Central","Chris",cleaneddata[[#This Row],[Region]]="East","Erin",cleaneddata[[#This Row],[Region]]="South","Sam",cleaneddata[[#This Row],[Region]]="West","William")</f>
        <v>Erin</v>
      </c>
    </row>
    <row r="138" spans="1:26" x14ac:dyDescent="0.25">
      <c r="A138">
        <v>468</v>
      </c>
      <c r="B138" t="s">
        <v>410</v>
      </c>
      <c r="C138" t="s">
        <v>72</v>
      </c>
      <c r="D138">
        <v>0.06</v>
      </c>
      <c r="E138">
        <v>14.42</v>
      </c>
      <c r="F138">
        <v>6.75</v>
      </c>
      <c r="G138" t="s">
        <v>40</v>
      </c>
      <c r="H138" t="s">
        <v>29</v>
      </c>
      <c r="I138" t="s">
        <v>50</v>
      </c>
      <c r="J138" t="s">
        <v>97</v>
      </c>
      <c r="K138" t="s">
        <v>146</v>
      </c>
      <c r="L138" t="s">
        <v>411</v>
      </c>
      <c r="M138">
        <v>0.52</v>
      </c>
      <c r="N138" t="s">
        <v>34</v>
      </c>
      <c r="O138" t="s">
        <v>113</v>
      </c>
      <c r="P138" t="s">
        <v>405</v>
      </c>
      <c r="Q138" t="s">
        <v>412</v>
      </c>
      <c r="R138">
        <v>2341</v>
      </c>
      <c r="S138" s="1">
        <v>42015</v>
      </c>
      <c r="T138" s="1">
        <v>42016</v>
      </c>
      <c r="U138">
        <v>-27.738800000000001</v>
      </c>
      <c r="V138">
        <v>5</v>
      </c>
      <c r="W138">
        <v>73.040000000000006</v>
      </c>
      <c r="X138">
        <v>88060</v>
      </c>
      <c r="Y138">
        <f>cleaneddata[[#This Row],[Unit Price]]-cleaneddata[[#This Row],[Discount]]</f>
        <v>14.36</v>
      </c>
      <c r="Z138" t="str">
        <f>_xlfn.IFS(cleaneddata[[#This Row],[Region]]="Central","Chris",cleaneddata[[#This Row],[Region]]="East","Erin",cleaneddata[[#This Row],[Region]]="South","Sam",cleaneddata[[#This Row],[Region]]="West","William")</f>
        <v>Erin</v>
      </c>
    </row>
    <row r="139" spans="1:26" x14ac:dyDescent="0.25">
      <c r="A139">
        <v>469</v>
      </c>
      <c r="B139" t="s">
        <v>413</v>
      </c>
      <c r="C139" t="s">
        <v>72</v>
      </c>
      <c r="D139">
        <v>0.05</v>
      </c>
      <c r="E139">
        <v>4.1399999999999997</v>
      </c>
      <c r="F139">
        <v>6.6</v>
      </c>
      <c r="G139" t="s">
        <v>89</v>
      </c>
      <c r="H139" t="s">
        <v>29</v>
      </c>
      <c r="I139" t="s">
        <v>30</v>
      </c>
      <c r="J139" t="s">
        <v>128</v>
      </c>
      <c r="K139" t="s">
        <v>75</v>
      </c>
      <c r="L139" t="s">
        <v>414</v>
      </c>
      <c r="M139">
        <v>0.49</v>
      </c>
      <c r="N139" t="s">
        <v>34</v>
      </c>
      <c r="O139" t="s">
        <v>113</v>
      </c>
      <c r="P139" t="s">
        <v>399</v>
      </c>
      <c r="Q139" t="s">
        <v>415</v>
      </c>
      <c r="R139">
        <v>7506</v>
      </c>
      <c r="S139" s="1">
        <v>42015</v>
      </c>
      <c r="T139" s="1">
        <v>42017</v>
      </c>
      <c r="U139">
        <v>-128.68719999999999</v>
      </c>
      <c r="V139">
        <v>7</v>
      </c>
      <c r="W139">
        <v>33.35</v>
      </c>
      <c r="X139">
        <v>88060</v>
      </c>
      <c r="Y139">
        <f>cleaneddata[[#This Row],[Unit Price]]-cleaneddata[[#This Row],[Discount]]</f>
        <v>4.09</v>
      </c>
      <c r="Z139" t="str">
        <f>_xlfn.IFS(cleaneddata[[#This Row],[Region]]="Central","Chris",cleaneddata[[#This Row],[Region]]="East","Erin",cleaneddata[[#This Row],[Region]]="South","Sam",cleaneddata[[#This Row],[Region]]="West","William")</f>
        <v>Erin</v>
      </c>
    </row>
    <row r="140" spans="1:26" x14ac:dyDescent="0.25">
      <c r="A140">
        <v>470</v>
      </c>
      <c r="B140" t="s">
        <v>416</v>
      </c>
      <c r="C140" t="s">
        <v>72</v>
      </c>
      <c r="D140">
        <v>0.03</v>
      </c>
      <c r="E140">
        <v>11.34</v>
      </c>
      <c r="F140">
        <v>5.01</v>
      </c>
      <c r="G140" t="s">
        <v>40</v>
      </c>
      <c r="H140" t="s">
        <v>29</v>
      </c>
      <c r="I140" t="s">
        <v>50</v>
      </c>
      <c r="J140" t="s">
        <v>90</v>
      </c>
      <c r="K140" t="s">
        <v>75</v>
      </c>
      <c r="L140" t="s">
        <v>417</v>
      </c>
      <c r="M140">
        <v>0.36</v>
      </c>
      <c r="N140" t="s">
        <v>34</v>
      </c>
      <c r="O140" t="s">
        <v>113</v>
      </c>
      <c r="P140" t="s">
        <v>399</v>
      </c>
      <c r="Q140" t="s">
        <v>418</v>
      </c>
      <c r="R140">
        <v>8601</v>
      </c>
      <c r="S140" s="1">
        <v>42015</v>
      </c>
      <c r="T140" s="1">
        <v>42015</v>
      </c>
      <c r="U140">
        <v>23.2028</v>
      </c>
      <c r="V140">
        <v>5</v>
      </c>
      <c r="W140">
        <v>60.24</v>
      </c>
      <c r="X140">
        <v>88060</v>
      </c>
      <c r="Y140">
        <f>cleaneddata[[#This Row],[Unit Price]]-cleaneddata[[#This Row],[Discount]]</f>
        <v>11.31</v>
      </c>
      <c r="Z140" t="str">
        <f>_xlfn.IFS(cleaneddata[[#This Row],[Region]]="Central","Chris",cleaneddata[[#This Row],[Region]]="East","Erin",cleaneddata[[#This Row],[Region]]="South","Sam",cleaneddata[[#This Row],[Region]]="West","William")</f>
        <v>Erin</v>
      </c>
    </row>
    <row r="141" spans="1:26" x14ac:dyDescent="0.25">
      <c r="A141">
        <v>2776</v>
      </c>
      <c r="B141" t="s">
        <v>419</v>
      </c>
      <c r="C141" t="s">
        <v>27</v>
      </c>
      <c r="D141">
        <v>0.03</v>
      </c>
      <c r="E141">
        <v>350.98</v>
      </c>
      <c r="F141">
        <v>30</v>
      </c>
      <c r="G141" t="s">
        <v>28</v>
      </c>
      <c r="H141" t="s">
        <v>41</v>
      </c>
      <c r="I141" t="s">
        <v>30</v>
      </c>
      <c r="J141" t="s">
        <v>111</v>
      </c>
      <c r="K141" t="s">
        <v>59</v>
      </c>
      <c r="L141" t="s">
        <v>193</v>
      </c>
      <c r="M141">
        <v>0.61</v>
      </c>
      <c r="N141" t="s">
        <v>34</v>
      </c>
      <c r="O141" t="s">
        <v>113</v>
      </c>
      <c r="P141" t="s">
        <v>420</v>
      </c>
      <c r="Q141" t="s">
        <v>421</v>
      </c>
      <c r="R141">
        <v>20877</v>
      </c>
      <c r="S141" s="1">
        <v>42016</v>
      </c>
      <c r="T141" s="1">
        <v>42019</v>
      </c>
      <c r="U141">
        <v>2692.4421000000002</v>
      </c>
      <c r="V141">
        <v>11</v>
      </c>
      <c r="W141">
        <v>3902.09</v>
      </c>
      <c r="X141">
        <v>91228</v>
      </c>
      <c r="Y141">
        <f>cleaneddata[[#This Row],[Unit Price]]-cleaneddata[[#This Row],[Discount]]</f>
        <v>350.95000000000005</v>
      </c>
      <c r="Z141" t="str">
        <f>_xlfn.IFS(cleaneddata[[#This Row],[Region]]="Central","Chris",cleaneddata[[#This Row],[Region]]="East","Erin",cleaneddata[[#This Row],[Region]]="South","Sam",cleaneddata[[#This Row],[Region]]="West","William")</f>
        <v>Erin</v>
      </c>
    </row>
    <row r="142" spans="1:26" x14ac:dyDescent="0.25">
      <c r="A142">
        <v>2776</v>
      </c>
      <c r="B142" t="s">
        <v>419</v>
      </c>
      <c r="C142" t="s">
        <v>27</v>
      </c>
      <c r="D142">
        <v>0.04</v>
      </c>
      <c r="E142">
        <v>1.68</v>
      </c>
      <c r="F142">
        <v>1</v>
      </c>
      <c r="G142" t="s">
        <v>40</v>
      </c>
      <c r="H142" t="s">
        <v>41</v>
      </c>
      <c r="I142" t="s">
        <v>50</v>
      </c>
      <c r="J142" t="s">
        <v>51</v>
      </c>
      <c r="K142" t="s">
        <v>52</v>
      </c>
      <c r="L142" t="s">
        <v>422</v>
      </c>
      <c r="M142">
        <v>0.35</v>
      </c>
      <c r="N142" t="s">
        <v>34</v>
      </c>
      <c r="O142" t="s">
        <v>113</v>
      </c>
      <c r="P142" t="s">
        <v>420</v>
      </c>
      <c r="Q142" t="s">
        <v>421</v>
      </c>
      <c r="R142">
        <v>20877</v>
      </c>
      <c r="S142" s="1">
        <v>42016</v>
      </c>
      <c r="T142" s="1">
        <v>42018</v>
      </c>
      <c r="U142">
        <v>2.0672000000000001</v>
      </c>
      <c r="V142">
        <v>8</v>
      </c>
      <c r="W142">
        <v>14.18</v>
      </c>
      <c r="X142">
        <v>91228</v>
      </c>
      <c r="Y142">
        <f>cleaneddata[[#This Row],[Unit Price]]-cleaneddata[[#This Row],[Discount]]</f>
        <v>1.64</v>
      </c>
      <c r="Z142" t="str">
        <f>_xlfn.IFS(cleaneddata[[#This Row],[Region]]="Central","Chris",cleaneddata[[#This Row],[Region]]="East","Erin",cleaneddata[[#This Row],[Region]]="South","Sam",cleaneddata[[#This Row],[Region]]="West","William")</f>
        <v>Erin</v>
      </c>
    </row>
    <row r="143" spans="1:26" x14ac:dyDescent="0.25">
      <c r="A143">
        <v>120</v>
      </c>
      <c r="B143" t="s">
        <v>423</v>
      </c>
      <c r="C143" t="s">
        <v>39</v>
      </c>
      <c r="D143">
        <v>0.05</v>
      </c>
      <c r="E143">
        <v>6.3</v>
      </c>
      <c r="F143">
        <v>0.5</v>
      </c>
      <c r="G143" t="s">
        <v>40</v>
      </c>
      <c r="H143" t="s">
        <v>96</v>
      </c>
      <c r="I143" t="s">
        <v>50</v>
      </c>
      <c r="J143" t="s">
        <v>154</v>
      </c>
      <c r="K143" t="s">
        <v>75</v>
      </c>
      <c r="L143" t="s">
        <v>424</v>
      </c>
      <c r="M143">
        <v>0.39</v>
      </c>
      <c r="N143" t="s">
        <v>34</v>
      </c>
      <c r="O143" t="s">
        <v>61</v>
      </c>
      <c r="P143" t="s">
        <v>148</v>
      </c>
      <c r="Q143" t="s">
        <v>183</v>
      </c>
      <c r="R143">
        <v>84041</v>
      </c>
      <c r="S143" s="1">
        <v>42016</v>
      </c>
      <c r="T143" s="1">
        <v>42017</v>
      </c>
      <c r="U143">
        <v>41.296500000000002</v>
      </c>
      <c r="V143">
        <v>10</v>
      </c>
      <c r="W143">
        <v>59.85</v>
      </c>
      <c r="X143">
        <v>86520</v>
      </c>
      <c r="Y143">
        <f>cleaneddata[[#This Row],[Unit Price]]-cleaneddata[[#This Row],[Discount]]</f>
        <v>6.25</v>
      </c>
      <c r="Z143" t="str">
        <f>_xlfn.IFS(cleaneddata[[#This Row],[Region]]="Central","Chris",cleaneddata[[#This Row],[Region]]="East","Erin",cleaneddata[[#This Row],[Region]]="South","Sam",cleaneddata[[#This Row],[Region]]="West","William")</f>
        <v>William</v>
      </c>
    </row>
    <row r="144" spans="1:26" x14ac:dyDescent="0.25">
      <c r="A144">
        <v>120</v>
      </c>
      <c r="B144" t="s">
        <v>423</v>
      </c>
      <c r="C144" t="s">
        <v>39</v>
      </c>
      <c r="D144">
        <v>0.09</v>
      </c>
      <c r="E144">
        <v>205.99</v>
      </c>
      <c r="F144">
        <v>3</v>
      </c>
      <c r="G144" t="s">
        <v>89</v>
      </c>
      <c r="H144" t="s">
        <v>96</v>
      </c>
      <c r="I144" t="s">
        <v>42</v>
      </c>
      <c r="J144" t="s">
        <v>137</v>
      </c>
      <c r="K144" t="s">
        <v>75</v>
      </c>
      <c r="L144" t="s">
        <v>425</v>
      </c>
      <c r="M144">
        <v>0.57999999999999996</v>
      </c>
      <c r="N144" t="s">
        <v>34</v>
      </c>
      <c r="O144" t="s">
        <v>61</v>
      </c>
      <c r="P144" t="s">
        <v>148</v>
      </c>
      <c r="Q144" t="s">
        <v>183</v>
      </c>
      <c r="R144">
        <v>84041</v>
      </c>
      <c r="S144" s="1">
        <v>42016</v>
      </c>
      <c r="T144" s="1">
        <v>42018</v>
      </c>
      <c r="U144">
        <v>1179.0237</v>
      </c>
      <c r="V144">
        <v>10</v>
      </c>
      <c r="W144">
        <v>1708.73</v>
      </c>
      <c r="X144">
        <v>86520</v>
      </c>
      <c r="Y144">
        <f>cleaneddata[[#This Row],[Unit Price]]-cleaneddata[[#This Row],[Discount]]</f>
        <v>205.9</v>
      </c>
      <c r="Z144" t="str">
        <f>_xlfn.IFS(cleaneddata[[#This Row],[Region]]="Central","Chris",cleaneddata[[#This Row],[Region]]="East","Erin",cleaneddata[[#This Row],[Region]]="South","Sam",cleaneddata[[#This Row],[Region]]="West","William")</f>
        <v>William</v>
      </c>
    </row>
    <row r="145" spans="1:26" x14ac:dyDescent="0.25">
      <c r="A145">
        <v>898</v>
      </c>
      <c r="B145" t="s">
        <v>426</v>
      </c>
      <c r="C145" t="s">
        <v>39</v>
      </c>
      <c r="D145">
        <v>0.04</v>
      </c>
      <c r="E145">
        <v>90.97</v>
      </c>
      <c r="F145">
        <v>28</v>
      </c>
      <c r="G145" t="s">
        <v>28</v>
      </c>
      <c r="H145" t="s">
        <v>29</v>
      </c>
      <c r="I145" t="s">
        <v>42</v>
      </c>
      <c r="J145" t="s">
        <v>58</v>
      </c>
      <c r="K145" t="s">
        <v>59</v>
      </c>
      <c r="L145" t="s">
        <v>427</v>
      </c>
      <c r="M145">
        <v>0.38</v>
      </c>
      <c r="N145" t="s">
        <v>34</v>
      </c>
      <c r="O145" t="s">
        <v>113</v>
      </c>
      <c r="P145" t="s">
        <v>114</v>
      </c>
      <c r="Q145" t="s">
        <v>115</v>
      </c>
      <c r="R145">
        <v>10039</v>
      </c>
      <c r="S145" s="1">
        <v>42016</v>
      </c>
      <c r="T145" s="1">
        <v>42017</v>
      </c>
      <c r="U145">
        <v>-173.09520000000001</v>
      </c>
      <c r="V145">
        <v>6</v>
      </c>
      <c r="W145">
        <v>573.30999999999995</v>
      </c>
      <c r="X145">
        <v>33635</v>
      </c>
      <c r="Y145">
        <f>cleaneddata[[#This Row],[Unit Price]]-cleaneddata[[#This Row],[Discount]]</f>
        <v>90.929999999999993</v>
      </c>
      <c r="Z145" t="str">
        <f>_xlfn.IFS(cleaneddata[[#This Row],[Region]]="Central","Chris",cleaneddata[[#This Row],[Region]]="East","Erin",cleaneddata[[#This Row],[Region]]="South","Sam",cleaneddata[[#This Row],[Region]]="West","William")</f>
        <v>Erin</v>
      </c>
    </row>
    <row r="146" spans="1:26" x14ac:dyDescent="0.25">
      <c r="A146">
        <v>898</v>
      </c>
      <c r="B146" t="s">
        <v>426</v>
      </c>
      <c r="C146" t="s">
        <v>39</v>
      </c>
      <c r="D146">
        <v>7.0000000000000007E-2</v>
      </c>
      <c r="E146">
        <v>20.34</v>
      </c>
      <c r="F146">
        <v>35</v>
      </c>
      <c r="G146" t="s">
        <v>40</v>
      </c>
      <c r="H146" t="s">
        <v>29</v>
      </c>
      <c r="I146" t="s">
        <v>50</v>
      </c>
      <c r="J146" t="s">
        <v>80</v>
      </c>
      <c r="K146" t="s">
        <v>66</v>
      </c>
      <c r="L146" t="s">
        <v>262</v>
      </c>
      <c r="M146">
        <v>0.84</v>
      </c>
      <c r="N146" t="s">
        <v>34</v>
      </c>
      <c r="O146" t="s">
        <v>113</v>
      </c>
      <c r="P146" t="s">
        <v>114</v>
      </c>
      <c r="Q146" t="s">
        <v>115</v>
      </c>
      <c r="R146">
        <v>10039</v>
      </c>
      <c r="S146" s="1">
        <v>42016</v>
      </c>
      <c r="T146" s="1">
        <v>42017</v>
      </c>
      <c r="U146">
        <v>-96.16</v>
      </c>
      <c r="V146">
        <v>5</v>
      </c>
      <c r="W146">
        <v>140.22999999999999</v>
      </c>
      <c r="X146">
        <v>33635</v>
      </c>
      <c r="Y146">
        <f>cleaneddata[[#This Row],[Unit Price]]-cleaneddata[[#This Row],[Discount]]</f>
        <v>20.27</v>
      </c>
      <c r="Z146" t="str">
        <f>_xlfn.IFS(cleaneddata[[#This Row],[Region]]="Central","Chris",cleaneddata[[#This Row],[Region]]="East","Erin",cleaneddata[[#This Row],[Region]]="South","Sam",cleaneddata[[#This Row],[Region]]="West","William")</f>
        <v>Erin</v>
      </c>
    </row>
    <row r="147" spans="1:26" x14ac:dyDescent="0.25">
      <c r="A147">
        <v>899</v>
      </c>
      <c r="B147" t="s">
        <v>428</v>
      </c>
      <c r="C147" t="s">
        <v>39</v>
      </c>
      <c r="D147">
        <v>0.04</v>
      </c>
      <c r="E147">
        <v>90.97</v>
      </c>
      <c r="F147">
        <v>28</v>
      </c>
      <c r="G147" t="s">
        <v>28</v>
      </c>
      <c r="H147" t="s">
        <v>29</v>
      </c>
      <c r="I147" t="s">
        <v>42</v>
      </c>
      <c r="J147" t="s">
        <v>58</v>
      </c>
      <c r="K147" t="s">
        <v>59</v>
      </c>
      <c r="L147" t="s">
        <v>427</v>
      </c>
      <c r="M147">
        <v>0.38</v>
      </c>
      <c r="N147" t="s">
        <v>34</v>
      </c>
      <c r="O147" t="s">
        <v>113</v>
      </c>
      <c r="P147" t="s">
        <v>322</v>
      </c>
      <c r="Q147" t="s">
        <v>429</v>
      </c>
      <c r="R147">
        <v>16602</v>
      </c>
      <c r="S147" s="1">
        <v>42016</v>
      </c>
      <c r="T147" s="1">
        <v>42017</v>
      </c>
      <c r="U147">
        <v>-173.09520000000001</v>
      </c>
      <c r="V147">
        <v>2</v>
      </c>
      <c r="W147">
        <v>191.1</v>
      </c>
      <c r="X147">
        <v>86263</v>
      </c>
      <c r="Y147">
        <f>cleaneddata[[#This Row],[Unit Price]]-cleaneddata[[#This Row],[Discount]]</f>
        <v>90.929999999999993</v>
      </c>
      <c r="Z147" t="str">
        <f>_xlfn.IFS(cleaneddata[[#This Row],[Region]]="Central","Chris",cleaneddata[[#This Row],[Region]]="East","Erin",cleaneddata[[#This Row],[Region]]="South","Sam",cleaneddata[[#This Row],[Region]]="West","William")</f>
        <v>Erin</v>
      </c>
    </row>
    <row r="148" spans="1:26" x14ac:dyDescent="0.25">
      <c r="A148">
        <v>899</v>
      </c>
      <c r="B148" t="s">
        <v>428</v>
      </c>
      <c r="C148" t="s">
        <v>39</v>
      </c>
      <c r="D148">
        <v>7.0000000000000007E-2</v>
      </c>
      <c r="E148">
        <v>20.34</v>
      </c>
      <c r="F148">
        <v>35</v>
      </c>
      <c r="G148" t="s">
        <v>40</v>
      </c>
      <c r="H148" t="s">
        <v>29</v>
      </c>
      <c r="I148" t="s">
        <v>50</v>
      </c>
      <c r="J148" t="s">
        <v>80</v>
      </c>
      <c r="K148" t="s">
        <v>66</v>
      </c>
      <c r="L148" t="s">
        <v>262</v>
      </c>
      <c r="M148">
        <v>0.84</v>
      </c>
      <c r="N148" t="s">
        <v>34</v>
      </c>
      <c r="O148" t="s">
        <v>113</v>
      </c>
      <c r="P148" t="s">
        <v>322</v>
      </c>
      <c r="Q148" t="s">
        <v>429</v>
      </c>
      <c r="R148">
        <v>16602</v>
      </c>
      <c r="S148" s="1">
        <v>42016</v>
      </c>
      <c r="T148" s="1">
        <v>42017</v>
      </c>
      <c r="U148">
        <v>-96.16</v>
      </c>
      <c r="V148">
        <v>1</v>
      </c>
      <c r="W148">
        <v>28.05</v>
      </c>
      <c r="X148">
        <v>86263</v>
      </c>
      <c r="Y148">
        <f>cleaneddata[[#This Row],[Unit Price]]-cleaneddata[[#This Row],[Discount]]</f>
        <v>20.27</v>
      </c>
      <c r="Z148" t="str">
        <f>_xlfn.IFS(cleaneddata[[#This Row],[Region]]="Central","Chris",cleaneddata[[#This Row],[Region]]="East","Erin",cleaneddata[[#This Row],[Region]]="South","Sam",cleaneddata[[#This Row],[Region]]="West","William")</f>
        <v>Erin</v>
      </c>
    </row>
    <row r="149" spans="1:26" x14ac:dyDescent="0.25">
      <c r="A149">
        <v>1636</v>
      </c>
      <c r="B149" t="s">
        <v>430</v>
      </c>
      <c r="C149" t="s">
        <v>39</v>
      </c>
      <c r="D149">
        <v>0.04</v>
      </c>
      <c r="E149">
        <v>136.97999999999999</v>
      </c>
      <c r="F149">
        <v>24.49</v>
      </c>
      <c r="G149" t="s">
        <v>89</v>
      </c>
      <c r="H149" t="s">
        <v>73</v>
      </c>
      <c r="I149" t="s">
        <v>30</v>
      </c>
      <c r="J149" t="s">
        <v>128</v>
      </c>
      <c r="K149" t="s">
        <v>66</v>
      </c>
      <c r="L149" t="s">
        <v>431</v>
      </c>
      <c r="M149">
        <v>0.59</v>
      </c>
      <c r="N149" t="s">
        <v>34</v>
      </c>
      <c r="O149" t="s">
        <v>61</v>
      </c>
      <c r="P149" t="s">
        <v>92</v>
      </c>
      <c r="Q149" t="s">
        <v>432</v>
      </c>
      <c r="R149">
        <v>93905</v>
      </c>
      <c r="S149" s="1">
        <v>42016</v>
      </c>
      <c r="T149" s="1">
        <v>42018</v>
      </c>
      <c r="U149">
        <v>1127.5497</v>
      </c>
      <c r="V149">
        <v>12</v>
      </c>
      <c r="W149">
        <v>1634.13</v>
      </c>
      <c r="X149">
        <v>89706</v>
      </c>
      <c r="Y149">
        <f>cleaneddata[[#This Row],[Unit Price]]-cleaneddata[[#This Row],[Discount]]</f>
        <v>136.94</v>
      </c>
      <c r="Z149" t="str">
        <f>_xlfn.IFS(cleaneddata[[#This Row],[Region]]="Central","Chris",cleaneddata[[#This Row],[Region]]="East","Erin",cleaneddata[[#This Row],[Region]]="South","Sam",cleaneddata[[#This Row],[Region]]="West","William")</f>
        <v>William</v>
      </c>
    </row>
    <row r="150" spans="1:26" x14ac:dyDescent="0.25">
      <c r="A150">
        <v>823</v>
      </c>
      <c r="B150" t="s">
        <v>433</v>
      </c>
      <c r="C150" t="s">
        <v>49</v>
      </c>
      <c r="D150">
        <v>0.04</v>
      </c>
      <c r="E150">
        <v>6.24</v>
      </c>
      <c r="F150">
        <v>5.22</v>
      </c>
      <c r="G150" t="s">
        <v>40</v>
      </c>
      <c r="H150" t="s">
        <v>29</v>
      </c>
      <c r="I150" t="s">
        <v>30</v>
      </c>
      <c r="J150" t="s">
        <v>128</v>
      </c>
      <c r="K150" t="s">
        <v>75</v>
      </c>
      <c r="L150" t="s">
        <v>434</v>
      </c>
      <c r="M150">
        <v>0.6</v>
      </c>
      <c r="N150" t="s">
        <v>34</v>
      </c>
      <c r="O150" t="s">
        <v>35</v>
      </c>
      <c r="P150" t="s">
        <v>402</v>
      </c>
      <c r="Q150" t="s">
        <v>435</v>
      </c>
      <c r="R150">
        <v>37167</v>
      </c>
      <c r="S150" s="1">
        <v>42016</v>
      </c>
      <c r="T150" s="1">
        <v>42021</v>
      </c>
      <c r="U150">
        <v>4.3808999999999996</v>
      </c>
      <c r="V150">
        <v>13</v>
      </c>
      <c r="W150">
        <v>80.23</v>
      </c>
      <c r="X150">
        <v>89257</v>
      </c>
      <c r="Y150">
        <f>cleaneddata[[#This Row],[Unit Price]]-cleaneddata[[#This Row],[Discount]]</f>
        <v>6.2</v>
      </c>
      <c r="Z150" t="str">
        <f>_xlfn.IFS(cleaneddata[[#This Row],[Region]]="Central","Chris",cleaneddata[[#This Row],[Region]]="East","Erin",cleaneddata[[#This Row],[Region]]="South","Sam",cleaneddata[[#This Row],[Region]]="West","William")</f>
        <v>Sam</v>
      </c>
    </row>
    <row r="151" spans="1:26" x14ac:dyDescent="0.25">
      <c r="A151">
        <v>824</v>
      </c>
      <c r="B151" t="s">
        <v>436</v>
      </c>
      <c r="C151" t="s">
        <v>49</v>
      </c>
      <c r="D151">
        <v>0.09</v>
      </c>
      <c r="E151">
        <v>260.98</v>
      </c>
      <c r="F151">
        <v>41.91</v>
      </c>
      <c r="G151" t="s">
        <v>28</v>
      </c>
      <c r="H151" t="s">
        <v>29</v>
      </c>
      <c r="I151" t="s">
        <v>30</v>
      </c>
      <c r="J151" t="s">
        <v>119</v>
      </c>
      <c r="K151" t="s">
        <v>32</v>
      </c>
      <c r="L151" t="s">
        <v>437</v>
      </c>
      <c r="M151">
        <v>0.59</v>
      </c>
      <c r="N151" t="s">
        <v>34</v>
      </c>
      <c r="O151" t="s">
        <v>35</v>
      </c>
      <c r="P151" t="s">
        <v>402</v>
      </c>
      <c r="Q151" t="s">
        <v>438</v>
      </c>
      <c r="R151">
        <v>37174</v>
      </c>
      <c r="S151" s="1">
        <v>42016</v>
      </c>
      <c r="T151" s="1">
        <v>42023</v>
      </c>
      <c r="U151">
        <v>-100.744</v>
      </c>
      <c r="V151">
        <v>8</v>
      </c>
      <c r="W151">
        <v>2044.9</v>
      </c>
      <c r="X151">
        <v>89257</v>
      </c>
      <c r="Y151">
        <f>cleaneddata[[#This Row],[Unit Price]]-cleaneddata[[#This Row],[Discount]]</f>
        <v>260.89000000000004</v>
      </c>
      <c r="Z151" t="str">
        <f>_xlfn.IFS(cleaneddata[[#This Row],[Region]]="Central","Chris",cleaneddata[[#This Row],[Region]]="East","Erin",cleaneddata[[#This Row],[Region]]="South","Sam",cleaneddata[[#This Row],[Region]]="West","William")</f>
        <v>Sam</v>
      </c>
    </row>
    <row r="152" spans="1:26" x14ac:dyDescent="0.25">
      <c r="A152">
        <v>1424</v>
      </c>
      <c r="B152" t="s">
        <v>439</v>
      </c>
      <c r="C152" t="s">
        <v>49</v>
      </c>
      <c r="D152">
        <v>0.05</v>
      </c>
      <c r="E152">
        <v>350.99</v>
      </c>
      <c r="F152">
        <v>39</v>
      </c>
      <c r="G152" t="s">
        <v>28</v>
      </c>
      <c r="H152" t="s">
        <v>73</v>
      </c>
      <c r="I152" t="s">
        <v>30</v>
      </c>
      <c r="J152" t="s">
        <v>111</v>
      </c>
      <c r="K152" t="s">
        <v>59</v>
      </c>
      <c r="L152" t="s">
        <v>440</v>
      </c>
      <c r="M152">
        <v>0.55000000000000004</v>
      </c>
      <c r="N152" t="s">
        <v>34</v>
      </c>
      <c r="O152" t="s">
        <v>61</v>
      </c>
      <c r="P152" t="s">
        <v>62</v>
      </c>
      <c r="Q152" t="s">
        <v>441</v>
      </c>
      <c r="R152">
        <v>80112</v>
      </c>
      <c r="S152" s="1">
        <v>42016</v>
      </c>
      <c r="T152" s="1">
        <v>42018</v>
      </c>
      <c r="U152">
        <v>451.28039999999999</v>
      </c>
      <c r="V152">
        <v>3</v>
      </c>
      <c r="W152">
        <v>1020.08</v>
      </c>
      <c r="X152">
        <v>89448</v>
      </c>
      <c r="Y152">
        <f>cleaneddata[[#This Row],[Unit Price]]-cleaneddata[[#This Row],[Discount]]</f>
        <v>350.94</v>
      </c>
      <c r="Z152" t="str">
        <f>_xlfn.IFS(cleaneddata[[#This Row],[Region]]="Central","Chris",cleaneddata[[#This Row],[Region]]="East","Erin",cleaneddata[[#This Row],[Region]]="South","Sam",cleaneddata[[#This Row],[Region]]="West","William")</f>
        <v>William</v>
      </c>
    </row>
    <row r="153" spans="1:26" x14ac:dyDescent="0.25">
      <c r="A153">
        <v>1424</v>
      </c>
      <c r="B153" t="s">
        <v>439</v>
      </c>
      <c r="C153" t="s">
        <v>49</v>
      </c>
      <c r="D153">
        <v>0</v>
      </c>
      <c r="E153">
        <v>8.74</v>
      </c>
      <c r="F153">
        <v>1.39</v>
      </c>
      <c r="G153" t="s">
        <v>40</v>
      </c>
      <c r="H153" t="s">
        <v>73</v>
      </c>
      <c r="I153" t="s">
        <v>50</v>
      </c>
      <c r="J153" t="s">
        <v>347</v>
      </c>
      <c r="K153" t="s">
        <v>75</v>
      </c>
      <c r="L153" t="s">
        <v>442</v>
      </c>
      <c r="M153">
        <v>0.38</v>
      </c>
      <c r="N153" t="s">
        <v>34</v>
      </c>
      <c r="O153" t="s">
        <v>61</v>
      </c>
      <c r="P153" t="s">
        <v>62</v>
      </c>
      <c r="Q153" t="s">
        <v>441</v>
      </c>
      <c r="R153">
        <v>80112</v>
      </c>
      <c r="S153" s="1">
        <v>42016</v>
      </c>
      <c r="T153" s="1">
        <v>42020</v>
      </c>
      <c r="U153">
        <v>44.988</v>
      </c>
      <c r="V153">
        <v>7</v>
      </c>
      <c r="W153">
        <v>65.2</v>
      </c>
      <c r="X153">
        <v>89448</v>
      </c>
      <c r="Y153">
        <f>cleaneddata[[#This Row],[Unit Price]]-cleaneddata[[#This Row],[Discount]]</f>
        <v>8.74</v>
      </c>
      <c r="Z153" t="str">
        <f>_xlfn.IFS(cleaneddata[[#This Row],[Region]]="Central","Chris",cleaneddata[[#This Row],[Region]]="East","Erin",cleaneddata[[#This Row],[Region]]="South","Sam",cleaneddata[[#This Row],[Region]]="West","William")</f>
        <v>William</v>
      </c>
    </row>
    <row r="154" spans="1:26" x14ac:dyDescent="0.25">
      <c r="A154">
        <v>1424</v>
      </c>
      <c r="B154" t="s">
        <v>439</v>
      </c>
      <c r="C154" t="s">
        <v>49</v>
      </c>
      <c r="D154">
        <v>0.02</v>
      </c>
      <c r="E154">
        <v>1.98</v>
      </c>
      <c r="F154">
        <v>0.7</v>
      </c>
      <c r="G154" t="s">
        <v>40</v>
      </c>
      <c r="H154" t="s">
        <v>73</v>
      </c>
      <c r="I154" t="s">
        <v>50</v>
      </c>
      <c r="J154" t="s">
        <v>178</v>
      </c>
      <c r="K154" t="s">
        <v>52</v>
      </c>
      <c r="L154" t="s">
        <v>443</v>
      </c>
      <c r="M154">
        <v>0.83</v>
      </c>
      <c r="N154" t="s">
        <v>34</v>
      </c>
      <c r="O154" t="s">
        <v>61</v>
      </c>
      <c r="P154" t="s">
        <v>62</v>
      </c>
      <c r="Q154" t="s">
        <v>441</v>
      </c>
      <c r="R154">
        <v>80112</v>
      </c>
      <c r="S154" s="1">
        <v>42016</v>
      </c>
      <c r="T154" s="1">
        <v>42020</v>
      </c>
      <c r="U154">
        <v>-20.732800000000001</v>
      </c>
      <c r="V154">
        <v>11</v>
      </c>
      <c r="W154">
        <v>22.59</v>
      </c>
      <c r="X154">
        <v>89448</v>
      </c>
      <c r="Y154">
        <f>cleaneddata[[#This Row],[Unit Price]]-cleaneddata[[#This Row],[Discount]]</f>
        <v>1.96</v>
      </c>
      <c r="Z154" t="str">
        <f>_xlfn.IFS(cleaneddata[[#This Row],[Region]]="Central","Chris",cleaneddata[[#This Row],[Region]]="East","Erin",cleaneddata[[#This Row],[Region]]="South","Sam",cleaneddata[[#This Row],[Region]]="West","William")</f>
        <v>William</v>
      </c>
    </row>
    <row r="155" spans="1:26" x14ac:dyDescent="0.25">
      <c r="A155">
        <v>2715</v>
      </c>
      <c r="B155" t="s">
        <v>444</v>
      </c>
      <c r="C155" t="s">
        <v>49</v>
      </c>
      <c r="D155">
        <v>0.01</v>
      </c>
      <c r="E155">
        <v>29.89</v>
      </c>
      <c r="F155">
        <v>1.99</v>
      </c>
      <c r="G155" t="s">
        <v>40</v>
      </c>
      <c r="H155" t="s">
        <v>96</v>
      </c>
      <c r="I155" t="s">
        <v>42</v>
      </c>
      <c r="J155" t="s">
        <v>43</v>
      </c>
      <c r="K155" t="s">
        <v>44</v>
      </c>
      <c r="L155" t="s">
        <v>445</v>
      </c>
      <c r="M155">
        <v>0.5</v>
      </c>
      <c r="N155" t="s">
        <v>34</v>
      </c>
      <c r="O155" t="s">
        <v>54</v>
      </c>
      <c r="P155" t="s">
        <v>291</v>
      </c>
      <c r="Q155" t="s">
        <v>446</v>
      </c>
      <c r="R155">
        <v>48911</v>
      </c>
      <c r="S155" s="1">
        <v>42016</v>
      </c>
      <c r="T155" s="1">
        <v>42020</v>
      </c>
      <c r="U155">
        <v>-74.64</v>
      </c>
      <c r="V155">
        <v>1</v>
      </c>
      <c r="W155">
        <v>31.96</v>
      </c>
      <c r="X155">
        <v>88702</v>
      </c>
      <c r="Y155">
        <f>cleaneddata[[#This Row],[Unit Price]]-cleaneddata[[#This Row],[Discount]]</f>
        <v>29.88</v>
      </c>
      <c r="Z155" t="str">
        <f>_xlfn.IFS(cleaneddata[[#This Row],[Region]]="Central","Chris",cleaneddata[[#This Row],[Region]]="East","Erin",cleaneddata[[#This Row],[Region]]="South","Sam",cleaneddata[[#This Row],[Region]]="West","William")</f>
        <v>Chris</v>
      </c>
    </row>
    <row r="156" spans="1:26" x14ac:dyDescent="0.25">
      <c r="A156">
        <v>2069</v>
      </c>
      <c r="B156" t="s">
        <v>447</v>
      </c>
      <c r="C156" t="s">
        <v>118</v>
      </c>
      <c r="D156">
        <v>0.1</v>
      </c>
      <c r="E156">
        <v>40.98</v>
      </c>
      <c r="F156">
        <v>6.5</v>
      </c>
      <c r="G156" t="s">
        <v>40</v>
      </c>
      <c r="H156" t="s">
        <v>41</v>
      </c>
      <c r="I156" t="s">
        <v>42</v>
      </c>
      <c r="J156" t="s">
        <v>43</v>
      </c>
      <c r="K156" t="s">
        <v>75</v>
      </c>
      <c r="L156" t="s">
        <v>448</v>
      </c>
      <c r="M156">
        <v>0.74</v>
      </c>
      <c r="N156" t="s">
        <v>34</v>
      </c>
      <c r="O156" t="s">
        <v>35</v>
      </c>
      <c r="P156" t="s">
        <v>390</v>
      </c>
      <c r="Q156" t="s">
        <v>449</v>
      </c>
      <c r="R156">
        <v>41075</v>
      </c>
      <c r="S156" s="1">
        <v>42016</v>
      </c>
      <c r="T156" s="1">
        <v>42018</v>
      </c>
      <c r="U156">
        <v>66.852000000000004</v>
      </c>
      <c r="V156">
        <v>3</v>
      </c>
      <c r="W156">
        <v>120.34</v>
      </c>
      <c r="X156">
        <v>88554</v>
      </c>
      <c r="Y156">
        <f>cleaneddata[[#This Row],[Unit Price]]-cleaneddata[[#This Row],[Discount]]</f>
        <v>40.879999999999995</v>
      </c>
      <c r="Z156" t="str">
        <f>_xlfn.IFS(cleaneddata[[#This Row],[Region]]="Central","Chris",cleaneddata[[#This Row],[Region]]="East","Erin",cleaneddata[[#This Row],[Region]]="South","Sam",cleaneddata[[#This Row],[Region]]="West","William")</f>
        <v>Sam</v>
      </c>
    </row>
    <row r="157" spans="1:26" x14ac:dyDescent="0.25">
      <c r="A157">
        <v>750</v>
      </c>
      <c r="B157" t="s">
        <v>450</v>
      </c>
      <c r="C157" t="s">
        <v>72</v>
      </c>
      <c r="D157">
        <v>0.09</v>
      </c>
      <c r="E157">
        <v>27.75</v>
      </c>
      <c r="F157">
        <v>19.989999999999998</v>
      </c>
      <c r="G157" t="s">
        <v>40</v>
      </c>
      <c r="H157" t="s">
        <v>96</v>
      </c>
      <c r="I157" t="s">
        <v>50</v>
      </c>
      <c r="J157" t="s">
        <v>80</v>
      </c>
      <c r="K157" t="s">
        <v>75</v>
      </c>
      <c r="L157" t="s">
        <v>451</v>
      </c>
      <c r="M157">
        <v>0.67</v>
      </c>
      <c r="N157" t="s">
        <v>34</v>
      </c>
      <c r="O157" t="s">
        <v>35</v>
      </c>
      <c r="P157" t="s">
        <v>390</v>
      </c>
      <c r="Q157" t="s">
        <v>452</v>
      </c>
      <c r="R157">
        <v>41042</v>
      </c>
      <c r="S157" s="1">
        <v>42016</v>
      </c>
      <c r="T157" s="1">
        <v>42017</v>
      </c>
      <c r="U157">
        <v>-224.64400000000001</v>
      </c>
      <c r="V157">
        <v>10</v>
      </c>
      <c r="W157">
        <v>257.52</v>
      </c>
      <c r="X157">
        <v>91200</v>
      </c>
      <c r="Y157">
        <f>cleaneddata[[#This Row],[Unit Price]]-cleaneddata[[#This Row],[Discount]]</f>
        <v>27.66</v>
      </c>
      <c r="Z157" t="str">
        <f>_xlfn.IFS(cleaneddata[[#This Row],[Region]]="Central","Chris",cleaneddata[[#This Row],[Region]]="East","Erin",cleaneddata[[#This Row],[Region]]="South","Sam",cleaneddata[[#This Row],[Region]]="West","William")</f>
        <v>Sam</v>
      </c>
    </row>
    <row r="158" spans="1:26" x14ac:dyDescent="0.25">
      <c r="A158">
        <v>2489</v>
      </c>
      <c r="B158" t="s">
        <v>453</v>
      </c>
      <c r="C158" t="s">
        <v>72</v>
      </c>
      <c r="D158">
        <v>7.0000000000000007E-2</v>
      </c>
      <c r="E158">
        <v>65.989999999999995</v>
      </c>
      <c r="F158">
        <v>8.8000000000000007</v>
      </c>
      <c r="G158" t="s">
        <v>40</v>
      </c>
      <c r="H158" t="s">
        <v>73</v>
      </c>
      <c r="I158" t="s">
        <v>42</v>
      </c>
      <c r="J158" t="s">
        <v>137</v>
      </c>
      <c r="K158" t="s">
        <v>75</v>
      </c>
      <c r="L158" t="s">
        <v>454</v>
      </c>
      <c r="M158">
        <v>0.57999999999999996</v>
      </c>
      <c r="N158" t="s">
        <v>34</v>
      </c>
      <c r="O158" t="s">
        <v>61</v>
      </c>
      <c r="P158" t="s">
        <v>92</v>
      </c>
      <c r="Q158" t="s">
        <v>455</v>
      </c>
      <c r="R158">
        <v>94521</v>
      </c>
      <c r="S158" s="1">
        <v>42016</v>
      </c>
      <c r="T158" s="1">
        <v>42016</v>
      </c>
      <c r="U158">
        <v>109.836</v>
      </c>
      <c r="V158">
        <v>9</v>
      </c>
      <c r="W158">
        <v>471.66</v>
      </c>
      <c r="X158">
        <v>86886</v>
      </c>
      <c r="Y158">
        <f>cleaneddata[[#This Row],[Unit Price]]-cleaneddata[[#This Row],[Discount]]</f>
        <v>65.92</v>
      </c>
      <c r="Z158" t="str">
        <f>_xlfn.IFS(cleaneddata[[#This Row],[Region]]="Central","Chris",cleaneddata[[#This Row],[Region]]="East","Erin",cleaneddata[[#This Row],[Region]]="South","Sam",cleaneddata[[#This Row],[Region]]="West","William")</f>
        <v>William</v>
      </c>
    </row>
    <row r="159" spans="1:26" x14ac:dyDescent="0.25">
      <c r="A159">
        <v>2490</v>
      </c>
      <c r="B159" t="s">
        <v>456</v>
      </c>
      <c r="C159" t="s">
        <v>72</v>
      </c>
      <c r="D159">
        <v>0</v>
      </c>
      <c r="E159">
        <v>10.01</v>
      </c>
      <c r="F159">
        <v>1.99</v>
      </c>
      <c r="G159" t="s">
        <v>89</v>
      </c>
      <c r="H159" t="s">
        <v>73</v>
      </c>
      <c r="I159" t="s">
        <v>42</v>
      </c>
      <c r="J159" t="s">
        <v>43</v>
      </c>
      <c r="K159" t="s">
        <v>44</v>
      </c>
      <c r="L159" t="s">
        <v>457</v>
      </c>
      <c r="M159">
        <v>0.41</v>
      </c>
      <c r="N159" t="s">
        <v>34</v>
      </c>
      <c r="O159" t="s">
        <v>61</v>
      </c>
      <c r="P159" t="s">
        <v>92</v>
      </c>
      <c r="Q159" t="s">
        <v>458</v>
      </c>
      <c r="R159">
        <v>92627</v>
      </c>
      <c r="S159" s="1">
        <v>42016</v>
      </c>
      <c r="T159" s="1">
        <v>42018</v>
      </c>
      <c r="U159">
        <v>82.703400000000002</v>
      </c>
      <c r="V159">
        <v>11</v>
      </c>
      <c r="W159">
        <v>119.86</v>
      </c>
      <c r="X159">
        <v>86886</v>
      </c>
      <c r="Y159">
        <f>cleaneddata[[#This Row],[Unit Price]]-cleaneddata[[#This Row],[Discount]]</f>
        <v>10.01</v>
      </c>
      <c r="Z159" t="str">
        <f>_xlfn.IFS(cleaneddata[[#This Row],[Region]]="Central","Chris",cleaneddata[[#This Row],[Region]]="East","Erin",cleaneddata[[#This Row],[Region]]="South","Sam",cleaneddata[[#This Row],[Region]]="West","William")</f>
        <v>William</v>
      </c>
    </row>
    <row r="160" spans="1:26" x14ac:dyDescent="0.25">
      <c r="A160">
        <v>2491</v>
      </c>
      <c r="B160" t="s">
        <v>459</v>
      </c>
      <c r="C160" t="s">
        <v>72</v>
      </c>
      <c r="D160">
        <v>7.0000000000000007E-2</v>
      </c>
      <c r="E160">
        <v>65.989999999999995</v>
      </c>
      <c r="F160">
        <v>8.8000000000000007</v>
      </c>
      <c r="G160" t="s">
        <v>40</v>
      </c>
      <c r="H160" t="s">
        <v>73</v>
      </c>
      <c r="I160" t="s">
        <v>42</v>
      </c>
      <c r="J160" t="s">
        <v>137</v>
      </c>
      <c r="K160" t="s">
        <v>75</v>
      </c>
      <c r="L160" t="s">
        <v>454</v>
      </c>
      <c r="M160">
        <v>0.57999999999999996</v>
      </c>
      <c r="N160" t="s">
        <v>34</v>
      </c>
      <c r="O160" t="s">
        <v>61</v>
      </c>
      <c r="P160" t="s">
        <v>92</v>
      </c>
      <c r="Q160" t="s">
        <v>102</v>
      </c>
      <c r="R160">
        <v>90045</v>
      </c>
      <c r="S160" s="1">
        <v>42016</v>
      </c>
      <c r="T160" s="1">
        <v>42016</v>
      </c>
      <c r="U160">
        <v>109.836</v>
      </c>
      <c r="V160">
        <v>37</v>
      </c>
      <c r="W160">
        <v>1939.03</v>
      </c>
      <c r="X160">
        <v>23877</v>
      </c>
      <c r="Y160">
        <f>cleaneddata[[#This Row],[Unit Price]]-cleaneddata[[#This Row],[Discount]]</f>
        <v>65.92</v>
      </c>
      <c r="Z160" t="str">
        <f>_xlfn.IFS(cleaneddata[[#This Row],[Region]]="Central","Chris",cleaneddata[[#This Row],[Region]]="East","Erin",cleaneddata[[#This Row],[Region]]="South","Sam",cleaneddata[[#This Row],[Region]]="West","William")</f>
        <v>William</v>
      </c>
    </row>
    <row r="161" spans="1:26" x14ac:dyDescent="0.25">
      <c r="A161">
        <v>2491</v>
      </c>
      <c r="B161" t="s">
        <v>459</v>
      </c>
      <c r="C161" t="s">
        <v>72</v>
      </c>
      <c r="D161">
        <v>0</v>
      </c>
      <c r="E161">
        <v>10.01</v>
      </c>
      <c r="F161">
        <v>1.99</v>
      </c>
      <c r="G161" t="s">
        <v>89</v>
      </c>
      <c r="H161" t="s">
        <v>73</v>
      </c>
      <c r="I161" t="s">
        <v>42</v>
      </c>
      <c r="J161" t="s">
        <v>43</v>
      </c>
      <c r="K161" t="s">
        <v>44</v>
      </c>
      <c r="L161" t="s">
        <v>457</v>
      </c>
      <c r="M161">
        <v>0.41</v>
      </c>
      <c r="N161" t="s">
        <v>34</v>
      </c>
      <c r="O161" t="s">
        <v>61</v>
      </c>
      <c r="P161" t="s">
        <v>92</v>
      </c>
      <c r="Q161" t="s">
        <v>102</v>
      </c>
      <c r="R161">
        <v>90045</v>
      </c>
      <c r="S161" s="1">
        <v>42016</v>
      </c>
      <c r="T161" s="1">
        <v>42018</v>
      </c>
      <c r="U161">
        <v>128.03</v>
      </c>
      <c r="V161">
        <v>42</v>
      </c>
      <c r="W161">
        <v>457.63</v>
      </c>
      <c r="X161">
        <v>23877</v>
      </c>
      <c r="Y161">
        <f>cleaneddata[[#This Row],[Unit Price]]-cleaneddata[[#This Row],[Discount]]</f>
        <v>10.01</v>
      </c>
      <c r="Z161" t="str">
        <f>_xlfn.IFS(cleaneddata[[#This Row],[Region]]="Central","Chris",cleaneddata[[#This Row],[Region]]="East","Erin",cleaneddata[[#This Row],[Region]]="South","Sam",cleaneddata[[#This Row],[Region]]="West","William")</f>
        <v>William</v>
      </c>
    </row>
    <row r="162" spans="1:26" x14ac:dyDescent="0.25">
      <c r="A162">
        <v>2338</v>
      </c>
      <c r="B162" t="s">
        <v>460</v>
      </c>
      <c r="C162" t="s">
        <v>27</v>
      </c>
      <c r="D162">
        <v>0.06</v>
      </c>
      <c r="E162">
        <v>2.08</v>
      </c>
      <c r="F162">
        <v>5.33</v>
      </c>
      <c r="G162" t="s">
        <v>40</v>
      </c>
      <c r="H162" t="s">
        <v>73</v>
      </c>
      <c r="I162" t="s">
        <v>30</v>
      </c>
      <c r="J162" t="s">
        <v>128</v>
      </c>
      <c r="K162" t="s">
        <v>75</v>
      </c>
      <c r="L162" t="s">
        <v>461</v>
      </c>
      <c r="M162">
        <v>0.43</v>
      </c>
      <c r="N162" t="s">
        <v>34</v>
      </c>
      <c r="O162" t="s">
        <v>113</v>
      </c>
      <c r="P162" t="s">
        <v>420</v>
      </c>
      <c r="Q162" t="s">
        <v>462</v>
      </c>
      <c r="R162">
        <v>20740</v>
      </c>
      <c r="S162" s="1">
        <v>42017</v>
      </c>
      <c r="T162" s="1">
        <v>42017</v>
      </c>
      <c r="U162">
        <v>-82.559200000000004</v>
      </c>
      <c r="V162">
        <v>4</v>
      </c>
      <c r="W162">
        <v>9.23</v>
      </c>
      <c r="X162">
        <v>91480</v>
      </c>
      <c r="Y162">
        <f>cleaneddata[[#This Row],[Unit Price]]-cleaneddata[[#This Row],[Discount]]</f>
        <v>2.02</v>
      </c>
      <c r="Z162" t="str">
        <f>_xlfn.IFS(cleaneddata[[#This Row],[Region]]="Central","Chris",cleaneddata[[#This Row],[Region]]="East","Erin",cleaneddata[[#This Row],[Region]]="South","Sam",cleaneddata[[#This Row],[Region]]="West","William")</f>
        <v>Erin</v>
      </c>
    </row>
    <row r="163" spans="1:26" x14ac:dyDescent="0.25">
      <c r="A163">
        <v>510</v>
      </c>
      <c r="B163" t="s">
        <v>463</v>
      </c>
      <c r="C163" t="s">
        <v>49</v>
      </c>
      <c r="D163">
        <v>0.02</v>
      </c>
      <c r="E163">
        <v>48.04</v>
      </c>
      <c r="F163">
        <v>5.09</v>
      </c>
      <c r="G163" t="s">
        <v>40</v>
      </c>
      <c r="H163" t="s">
        <v>96</v>
      </c>
      <c r="I163" t="s">
        <v>50</v>
      </c>
      <c r="J163" t="s">
        <v>90</v>
      </c>
      <c r="K163" t="s">
        <v>75</v>
      </c>
      <c r="L163" t="s">
        <v>464</v>
      </c>
      <c r="M163">
        <v>0.37</v>
      </c>
      <c r="N163" t="s">
        <v>34</v>
      </c>
      <c r="O163" t="s">
        <v>61</v>
      </c>
      <c r="P163" t="s">
        <v>92</v>
      </c>
      <c r="Q163" t="s">
        <v>465</v>
      </c>
      <c r="R163">
        <v>95336</v>
      </c>
      <c r="S163" s="1">
        <v>42017</v>
      </c>
      <c r="T163" s="1">
        <v>42017</v>
      </c>
      <c r="U163">
        <v>105.2526</v>
      </c>
      <c r="V163">
        <v>3</v>
      </c>
      <c r="W163">
        <v>152.54</v>
      </c>
      <c r="X163">
        <v>90058</v>
      </c>
      <c r="Y163">
        <f>cleaneddata[[#This Row],[Unit Price]]-cleaneddata[[#This Row],[Discount]]</f>
        <v>48.019999999999996</v>
      </c>
      <c r="Z163" t="str">
        <f>_xlfn.IFS(cleaneddata[[#This Row],[Region]]="Central","Chris",cleaneddata[[#This Row],[Region]]="East","Erin",cleaneddata[[#This Row],[Region]]="South","Sam",cleaneddata[[#This Row],[Region]]="West","William")</f>
        <v>William</v>
      </c>
    </row>
    <row r="164" spans="1:26" x14ac:dyDescent="0.25">
      <c r="A164">
        <v>570</v>
      </c>
      <c r="B164" t="s">
        <v>466</v>
      </c>
      <c r="C164" t="s">
        <v>49</v>
      </c>
      <c r="D164">
        <v>0.06</v>
      </c>
      <c r="E164">
        <v>7.99</v>
      </c>
      <c r="F164">
        <v>5.03</v>
      </c>
      <c r="G164" t="s">
        <v>40</v>
      </c>
      <c r="H164" t="s">
        <v>41</v>
      </c>
      <c r="I164" t="s">
        <v>42</v>
      </c>
      <c r="J164" t="s">
        <v>137</v>
      </c>
      <c r="K164" t="s">
        <v>146</v>
      </c>
      <c r="L164" t="s">
        <v>467</v>
      </c>
      <c r="M164">
        <v>0.6</v>
      </c>
      <c r="N164" t="s">
        <v>34</v>
      </c>
      <c r="O164" t="s">
        <v>61</v>
      </c>
      <c r="P164" t="s">
        <v>298</v>
      </c>
      <c r="Q164" t="s">
        <v>468</v>
      </c>
      <c r="R164">
        <v>89015</v>
      </c>
      <c r="S164" s="1">
        <v>42017</v>
      </c>
      <c r="T164" s="1">
        <v>42017</v>
      </c>
      <c r="U164">
        <v>-122.133</v>
      </c>
      <c r="V164">
        <v>10</v>
      </c>
      <c r="W164">
        <v>65.739999999999995</v>
      </c>
      <c r="X164">
        <v>88881</v>
      </c>
      <c r="Y164">
        <f>cleaneddata[[#This Row],[Unit Price]]-cleaneddata[[#This Row],[Discount]]</f>
        <v>7.9300000000000006</v>
      </c>
      <c r="Z164" t="str">
        <f>_xlfn.IFS(cleaneddata[[#This Row],[Region]]="Central","Chris",cleaneddata[[#This Row],[Region]]="East","Erin",cleaneddata[[#This Row],[Region]]="South","Sam",cleaneddata[[#This Row],[Region]]="West","William")</f>
        <v>William</v>
      </c>
    </row>
    <row r="165" spans="1:26" x14ac:dyDescent="0.25">
      <c r="A165">
        <v>576</v>
      </c>
      <c r="B165" t="s">
        <v>469</v>
      </c>
      <c r="C165" t="s">
        <v>49</v>
      </c>
      <c r="D165">
        <v>0.06</v>
      </c>
      <c r="E165">
        <v>4.4800000000000004</v>
      </c>
      <c r="F165">
        <v>49</v>
      </c>
      <c r="G165" t="s">
        <v>40</v>
      </c>
      <c r="H165" t="s">
        <v>96</v>
      </c>
      <c r="I165" t="s">
        <v>50</v>
      </c>
      <c r="J165" t="s">
        <v>97</v>
      </c>
      <c r="K165" t="s">
        <v>66</v>
      </c>
      <c r="L165" t="s">
        <v>470</v>
      </c>
      <c r="M165">
        <v>0.6</v>
      </c>
      <c r="N165" t="s">
        <v>34</v>
      </c>
      <c r="O165" t="s">
        <v>61</v>
      </c>
      <c r="P165" t="s">
        <v>92</v>
      </c>
      <c r="Q165" t="s">
        <v>471</v>
      </c>
      <c r="R165">
        <v>91767</v>
      </c>
      <c r="S165" s="1">
        <v>42017</v>
      </c>
      <c r="T165" s="1">
        <v>42021</v>
      </c>
      <c r="U165">
        <v>-566</v>
      </c>
      <c r="V165">
        <v>4</v>
      </c>
      <c r="W165">
        <v>32.6</v>
      </c>
      <c r="X165">
        <v>88645</v>
      </c>
      <c r="Y165">
        <f>cleaneddata[[#This Row],[Unit Price]]-cleaneddata[[#This Row],[Discount]]</f>
        <v>4.4200000000000008</v>
      </c>
      <c r="Z165" t="str">
        <f>_xlfn.IFS(cleaneddata[[#This Row],[Region]]="Central","Chris",cleaneddata[[#This Row],[Region]]="East","Erin",cleaneddata[[#This Row],[Region]]="South","Sam",cleaneddata[[#This Row],[Region]]="West","William")</f>
        <v>William</v>
      </c>
    </row>
    <row r="166" spans="1:26" x14ac:dyDescent="0.25">
      <c r="A166">
        <v>2369</v>
      </c>
      <c r="B166" t="s">
        <v>472</v>
      </c>
      <c r="C166" t="s">
        <v>49</v>
      </c>
      <c r="D166">
        <v>7.0000000000000007E-2</v>
      </c>
      <c r="E166">
        <v>5.98</v>
      </c>
      <c r="F166">
        <v>5.79</v>
      </c>
      <c r="G166" t="s">
        <v>40</v>
      </c>
      <c r="H166" t="s">
        <v>41</v>
      </c>
      <c r="I166" t="s">
        <v>50</v>
      </c>
      <c r="J166" t="s">
        <v>90</v>
      </c>
      <c r="K166" t="s">
        <v>75</v>
      </c>
      <c r="L166" t="s">
        <v>473</v>
      </c>
      <c r="M166">
        <v>0.36</v>
      </c>
      <c r="N166" t="s">
        <v>34</v>
      </c>
      <c r="O166" t="s">
        <v>35</v>
      </c>
      <c r="P166" t="s">
        <v>125</v>
      </c>
      <c r="Q166" t="s">
        <v>474</v>
      </c>
      <c r="R166">
        <v>33024</v>
      </c>
      <c r="S166" s="1">
        <v>42017</v>
      </c>
      <c r="T166" s="1">
        <v>42019</v>
      </c>
      <c r="U166">
        <v>-41.972700000000003</v>
      </c>
      <c r="V166">
        <v>13</v>
      </c>
      <c r="W166">
        <v>77.42</v>
      </c>
      <c r="X166">
        <v>90408</v>
      </c>
      <c r="Y166">
        <f>cleaneddata[[#This Row],[Unit Price]]-cleaneddata[[#This Row],[Discount]]</f>
        <v>5.91</v>
      </c>
      <c r="Z166" t="str">
        <f>_xlfn.IFS(cleaneddata[[#This Row],[Region]]="Central","Chris",cleaneddata[[#This Row],[Region]]="East","Erin",cleaneddata[[#This Row],[Region]]="South","Sam",cleaneddata[[#This Row],[Region]]="West","William")</f>
        <v>Sam</v>
      </c>
    </row>
    <row r="167" spans="1:26" x14ac:dyDescent="0.25">
      <c r="A167">
        <v>3340</v>
      </c>
      <c r="B167" t="s">
        <v>475</v>
      </c>
      <c r="C167" t="s">
        <v>118</v>
      </c>
      <c r="D167">
        <v>0.08</v>
      </c>
      <c r="E167">
        <v>125.99</v>
      </c>
      <c r="F167">
        <v>4.2</v>
      </c>
      <c r="G167" t="s">
        <v>40</v>
      </c>
      <c r="H167" t="s">
        <v>41</v>
      </c>
      <c r="I167" t="s">
        <v>42</v>
      </c>
      <c r="J167" t="s">
        <v>137</v>
      </c>
      <c r="K167" t="s">
        <v>75</v>
      </c>
      <c r="L167" t="s">
        <v>476</v>
      </c>
      <c r="M167">
        <v>0.56999999999999995</v>
      </c>
      <c r="N167" t="s">
        <v>34</v>
      </c>
      <c r="O167" t="s">
        <v>61</v>
      </c>
      <c r="P167" t="s">
        <v>141</v>
      </c>
      <c r="Q167" t="s">
        <v>477</v>
      </c>
      <c r="R167">
        <v>97060</v>
      </c>
      <c r="S167" s="1">
        <v>42017</v>
      </c>
      <c r="T167" s="1">
        <v>42018</v>
      </c>
      <c r="U167">
        <v>989.81190000000004</v>
      </c>
      <c r="V167">
        <v>14</v>
      </c>
      <c r="W167">
        <v>1434.51</v>
      </c>
      <c r="X167">
        <v>85980</v>
      </c>
      <c r="Y167">
        <f>cleaneddata[[#This Row],[Unit Price]]-cleaneddata[[#This Row],[Discount]]</f>
        <v>125.91</v>
      </c>
      <c r="Z167" t="str">
        <f>_xlfn.IFS(cleaneddata[[#This Row],[Region]]="Central","Chris",cleaneddata[[#This Row],[Region]]="East","Erin",cleaneddata[[#This Row],[Region]]="South","Sam",cleaneddata[[#This Row],[Region]]="West","William")</f>
        <v>William</v>
      </c>
    </row>
    <row r="168" spans="1:26" x14ac:dyDescent="0.25">
      <c r="A168">
        <v>772</v>
      </c>
      <c r="B168" t="s">
        <v>478</v>
      </c>
      <c r="C168" t="s">
        <v>27</v>
      </c>
      <c r="D168">
        <v>0.08</v>
      </c>
      <c r="E168">
        <v>7.77</v>
      </c>
      <c r="F168">
        <v>9.23</v>
      </c>
      <c r="G168" t="s">
        <v>40</v>
      </c>
      <c r="H168" t="s">
        <v>29</v>
      </c>
      <c r="I168" t="s">
        <v>50</v>
      </c>
      <c r="J168" t="s">
        <v>97</v>
      </c>
      <c r="K168" t="s">
        <v>75</v>
      </c>
      <c r="L168" t="s">
        <v>479</v>
      </c>
      <c r="M168">
        <v>0.57999999999999996</v>
      </c>
      <c r="N168" t="s">
        <v>34</v>
      </c>
      <c r="O168" t="s">
        <v>113</v>
      </c>
      <c r="P168" t="s">
        <v>322</v>
      </c>
      <c r="Q168" t="s">
        <v>480</v>
      </c>
      <c r="R168">
        <v>18103</v>
      </c>
      <c r="S168" s="1">
        <v>42018</v>
      </c>
      <c r="T168" s="1">
        <v>42020</v>
      </c>
      <c r="U168">
        <v>-209.25</v>
      </c>
      <c r="V168">
        <v>7</v>
      </c>
      <c r="W168">
        <v>56.44</v>
      </c>
      <c r="X168">
        <v>88666</v>
      </c>
      <c r="Y168">
        <f>cleaneddata[[#This Row],[Unit Price]]-cleaneddata[[#This Row],[Discount]]</f>
        <v>7.6899999999999995</v>
      </c>
      <c r="Z168" t="str">
        <f>_xlfn.IFS(cleaneddata[[#This Row],[Region]]="Central","Chris",cleaneddata[[#This Row],[Region]]="East","Erin",cleaneddata[[#This Row],[Region]]="South","Sam",cleaneddata[[#This Row],[Region]]="West","William")</f>
        <v>Erin</v>
      </c>
    </row>
    <row r="169" spans="1:26" x14ac:dyDescent="0.25">
      <c r="A169">
        <v>772</v>
      </c>
      <c r="B169" t="s">
        <v>478</v>
      </c>
      <c r="C169" t="s">
        <v>27</v>
      </c>
      <c r="D169">
        <v>0.1</v>
      </c>
      <c r="E169">
        <v>18.97</v>
      </c>
      <c r="F169">
        <v>9.5399999999999991</v>
      </c>
      <c r="G169" t="s">
        <v>89</v>
      </c>
      <c r="H169" t="s">
        <v>29</v>
      </c>
      <c r="I169" t="s">
        <v>50</v>
      </c>
      <c r="J169" t="s">
        <v>90</v>
      </c>
      <c r="K169" t="s">
        <v>75</v>
      </c>
      <c r="L169" t="s">
        <v>481</v>
      </c>
      <c r="M169">
        <v>0.37</v>
      </c>
      <c r="N169" t="s">
        <v>34</v>
      </c>
      <c r="O169" t="s">
        <v>113</v>
      </c>
      <c r="P169" t="s">
        <v>322</v>
      </c>
      <c r="Q169" t="s">
        <v>480</v>
      </c>
      <c r="R169">
        <v>18103</v>
      </c>
      <c r="S169" s="1">
        <v>42018</v>
      </c>
      <c r="T169" s="1">
        <v>42020</v>
      </c>
      <c r="U169">
        <v>-9.1636000000000006</v>
      </c>
      <c r="V169">
        <v>3</v>
      </c>
      <c r="W169">
        <v>56.73</v>
      </c>
      <c r="X169">
        <v>88666</v>
      </c>
      <c r="Y169">
        <f>cleaneddata[[#This Row],[Unit Price]]-cleaneddata[[#This Row],[Discount]]</f>
        <v>18.869999999999997</v>
      </c>
      <c r="Z169" t="str">
        <f>_xlfn.IFS(cleaneddata[[#This Row],[Region]]="Central","Chris",cleaneddata[[#This Row],[Region]]="East","Erin",cleaneddata[[#This Row],[Region]]="South","Sam",cleaneddata[[#This Row],[Region]]="West","William")</f>
        <v>Erin</v>
      </c>
    </row>
    <row r="170" spans="1:26" x14ac:dyDescent="0.25">
      <c r="A170">
        <v>1636</v>
      </c>
      <c r="B170" t="s">
        <v>430</v>
      </c>
      <c r="C170" t="s">
        <v>27</v>
      </c>
      <c r="D170">
        <v>0.08</v>
      </c>
      <c r="E170">
        <v>115.99</v>
      </c>
      <c r="F170">
        <v>56.14</v>
      </c>
      <c r="G170" t="s">
        <v>28</v>
      </c>
      <c r="H170" t="s">
        <v>73</v>
      </c>
      <c r="I170" t="s">
        <v>42</v>
      </c>
      <c r="J170" t="s">
        <v>58</v>
      </c>
      <c r="K170" t="s">
        <v>59</v>
      </c>
      <c r="L170" t="s">
        <v>482</v>
      </c>
      <c r="M170">
        <v>0.4</v>
      </c>
      <c r="N170" t="s">
        <v>34</v>
      </c>
      <c r="O170" t="s">
        <v>61</v>
      </c>
      <c r="P170" t="s">
        <v>92</v>
      </c>
      <c r="Q170" t="s">
        <v>432</v>
      </c>
      <c r="R170">
        <v>93905</v>
      </c>
      <c r="S170" s="1">
        <v>42018</v>
      </c>
      <c r="T170" s="1">
        <v>42020</v>
      </c>
      <c r="U170">
        <v>-272.860884</v>
      </c>
      <c r="V170">
        <v>5</v>
      </c>
      <c r="W170">
        <v>562.92999999999995</v>
      </c>
      <c r="X170">
        <v>89704</v>
      </c>
      <c r="Y170">
        <f>cleaneddata[[#This Row],[Unit Price]]-cleaneddata[[#This Row],[Discount]]</f>
        <v>115.91</v>
      </c>
      <c r="Z170" t="str">
        <f>_xlfn.IFS(cleaneddata[[#This Row],[Region]]="Central","Chris",cleaneddata[[#This Row],[Region]]="East","Erin",cleaneddata[[#This Row],[Region]]="South","Sam",cleaneddata[[#This Row],[Region]]="West","William")</f>
        <v>William</v>
      </c>
    </row>
    <row r="171" spans="1:26" x14ac:dyDescent="0.25">
      <c r="A171">
        <v>1636</v>
      </c>
      <c r="B171" t="s">
        <v>430</v>
      </c>
      <c r="C171" t="s">
        <v>27</v>
      </c>
      <c r="D171">
        <v>0.08</v>
      </c>
      <c r="E171">
        <v>4.28</v>
      </c>
      <c r="F171">
        <v>0.94</v>
      </c>
      <c r="G171" t="s">
        <v>40</v>
      </c>
      <c r="H171" t="s">
        <v>73</v>
      </c>
      <c r="I171" t="s">
        <v>50</v>
      </c>
      <c r="J171" t="s">
        <v>51</v>
      </c>
      <c r="K171" t="s">
        <v>52</v>
      </c>
      <c r="L171" t="s">
        <v>483</v>
      </c>
      <c r="M171">
        <v>0.56000000000000005</v>
      </c>
      <c r="N171" t="s">
        <v>34</v>
      </c>
      <c r="O171" t="s">
        <v>61</v>
      </c>
      <c r="P171" t="s">
        <v>92</v>
      </c>
      <c r="Q171" t="s">
        <v>432</v>
      </c>
      <c r="R171">
        <v>93905</v>
      </c>
      <c r="S171" s="1">
        <v>42018</v>
      </c>
      <c r="T171" s="1">
        <v>42021</v>
      </c>
      <c r="U171">
        <v>10.5792</v>
      </c>
      <c r="V171">
        <v>7</v>
      </c>
      <c r="W171">
        <v>29.18</v>
      </c>
      <c r="X171">
        <v>89704</v>
      </c>
      <c r="Y171">
        <f>cleaneddata[[#This Row],[Unit Price]]-cleaneddata[[#This Row],[Discount]]</f>
        <v>4.2</v>
      </c>
      <c r="Z171" t="str">
        <f>_xlfn.IFS(cleaneddata[[#This Row],[Region]]="Central","Chris",cleaneddata[[#This Row],[Region]]="East","Erin",cleaneddata[[#This Row],[Region]]="South","Sam",cleaneddata[[#This Row],[Region]]="West","William")</f>
        <v>William</v>
      </c>
    </row>
    <row r="172" spans="1:26" x14ac:dyDescent="0.25">
      <c r="A172">
        <v>463</v>
      </c>
      <c r="B172" t="s">
        <v>484</v>
      </c>
      <c r="C172" t="s">
        <v>49</v>
      </c>
      <c r="D172">
        <v>7.0000000000000007E-2</v>
      </c>
      <c r="E172">
        <v>165.2</v>
      </c>
      <c r="F172">
        <v>19.989999999999998</v>
      </c>
      <c r="G172" t="s">
        <v>40</v>
      </c>
      <c r="H172" t="s">
        <v>29</v>
      </c>
      <c r="I172" t="s">
        <v>50</v>
      </c>
      <c r="J172" t="s">
        <v>80</v>
      </c>
      <c r="K172" t="s">
        <v>75</v>
      </c>
      <c r="L172" t="s">
        <v>485</v>
      </c>
      <c r="M172">
        <v>0.59</v>
      </c>
      <c r="N172" t="s">
        <v>34</v>
      </c>
      <c r="O172" t="s">
        <v>61</v>
      </c>
      <c r="P172" t="s">
        <v>92</v>
      </c>
      <c r="Q172" t="s">
        <v>486</v>
      </c>
      <c r="R172">
        <v>90069</v>
      </c>
      <c r="S172" s="1">
        <v>42018</v>
      </c>
      <c r="T172" s="1">
        <v>42020</v>
      </c>
      <c r="U172">
        <v>521.69000000000005</v>
      </c>
      <c r="V172">
        <v>7</v>
      </c>
      <c r="W172">
        <v>1081.54</v>
      </c>
      <c r="X172">
        <v>88061</v>
      </c>
      <c r="Y172">
        <f>cleaneddata[[#This Row],[Unit Price]]-cleaneddata[[#This Row],[Discount]]</f>
        <v>165.13</v>
      </c>
      <c r="Z172" t="str">
        <f>_xlfn.IFS(cleaneddata[[#This Row],[Region]]="Central","Chris",cleaneddata[[#This Row],[Region]]="East","Erin",cleaneddata[[#This Row],[Region]]="South","Sam",cleaneddata[[#This Row],[Region]]="West","William")</f>
        <v>William</v>
      </c>
    </row>
    <row r="173" spans="1:26" x14ac:dyDescent="0.25">
      <c r="A173">
        <v>3064</v>
      </c>
      <c r="B173" t="s">
        <v>487</v>
      </c>
      <c r="C173" t="s">
        <v>49</v>
      </c>
      <c r="D173">
        <v>0.03</v>
      </c>
      <c r="E173">
        <v>6.45</v>
      </c>
      <c r="F173">
        <v>1.34</v>
      </c>
      <c r="G173" t="s">
        <v>40</v>
      </c>
      <c r="H173" t="s">
        <v>41</v>
      </c>
      <c r="I173" t="s">
        <v>50</v>
      </c>
      <c r="J173" t="s">
        <v>90</v>
      </c>
      <c r="K173" t="s">
        <v>52</v>
      </c>
      <c r="L173" t="s">
        <v>488</v>
      </c>
      <c r="M173">
        <v>0.36</v>
      </c>
      <c r="N173" t="s">
        <v>34</v>
      </c>
      <c r="O173" t="s">
        <v>61</v>
      </c>
      <c r="P173" t="s">
        <v>68</v>
      </c>
      <c r="Q173" t="s">
        <v>489</v>
      </c>
      <c r="R173">
        <v>98503</v>
      </c>
      <c r="S173" s="1">
        <v>42018</v>
      </c>
      <c r="T173" s="1">
        <v>42023</v>
      </c>
      <c r="U173">
        <v>39.129899999999999</v>
      </c>
      <c r="V173">
        <v>9</v>
      </c>
      <c r="W173">
        <v>56.71</v>
      </c>
      <c r="X173">
        <v>88448</v>
      </c>
      <c r="Y173">
        <f>cleaneddata[[#This Row],[Unit Price]]-cleaneddata[[#This Row],[Discount]]</f>
        <v>6.42</v>
      </c>
      <c r="Z173" t="str">
        <f>_xlfn.IFS(cleaneddata[[#This Row],[Region]]="Central","Chris",cleaneddata[[#This Row],[Region]]="East","Erin",cleaneddata[[#This Row],[Region]]="South","Sam",cleaneddata[[#This Row],[Region]]="West","William")</f>
        <v>William</v>
      </c>
    </row>
    <row r="174" spans="1:26" x14ac:dyDescent="0.25">
      <c r="A174">
        <v>3148</v>
      </c>
      <c r="B174" t="s">
        <v>490</v>
      </c>
      <c r="C174" t="s">
        <v>118</v>
      </c>
      <c r="D174">
        <v>0.06</v>
      </c>
      <c r="E174">
        <v>19.989999999999998</v>
      </c>
      <c r="F174">
        <v>11.17</v>
      </c>
      <c r="G174" t="s">
        <v>40</v>
      </c>
      <c r="H174" t="s">
        <v>96</v>
      </c>
      <c r="I174" t="s">
        <v>30</v>
      </c>
      <c r="J174" t="s">
        <v>128</v>
      </c>
      <c r="K174" t="s">
        <v>66</v>
      </c>
      <c r="L174" t="s">
        <v>491</v>
      </c>
      <c r="M174">
        <v>0.6</v>
      </c>
      <c r="N174" t="s">
        <v>34</v>
      </c>
      <c r="O174" t="s">
        <v>61</v>
      </c>
      <c r="P174" t="s">
        <v>492</v>
      </c>
      <c r="Q174" t="s">
        <v>493</v>
      </c>
      <c r="R174">
        <v>83854</v>
      </c>
      <c r="S174" s="1">
        <v>42018</v>
      </c>
      <c r="T174" s="1">
        <v>42018</v>
      </c>
      <c r="U174">
        <v>-66.823599999999999</v>
      </c>
      <c r="V174">
        <v>7</v>
      </c>
      <c r="W174">
        <v>139.49</v>
      </c>
      <c r="X174">
        <v>89716</v>
      </c>
      <c r="Y174">
        <f>cleaneddata[[#This Row],[Unit Price]]-cleaneddata[[#This Row],[Discount]]</f>
        <v>19.93</v>
      </c>
      <c r="Z174" t="str">
        <f>_xlfn.IFS(cleaneddata[[#This Row],[Region]]="Central","Chris",cleaneddata[[#This Row],[Region]]="East","Erin",cleaneddata[[#This Row],[Region]]="South","Sam",cleaneddata[[#This Row],[Region]]="West","William")</f>
        <v>William</v>
      </c>
    </row>
    <row r="175" spans="1:26" x14ac:dyDescent="0.25">
      <c r="A175">
        <v>3149</v>
      </c>
      <c r="B175" t="s">
        <v>494</v>
      </c>
      <c r="C175" t="s">
        <v>118</v>
      </c>
      <c r="D175">
        <v>0.06</v>
      </c>
      <c r="E175">
        <v>320.98</v>
      </c>
      <c r="F175">
        <v>58.95</v>
      </c>
      <c r="G175" t="s">
        <v>28</v>
      </c>
      <c r="H175" t="s">
        <v>96</v>
      </c>
      <c r="I175" t="s">
        <v>30</v>
      </c>
      <c r="J175" t="s">
        <v>111</v>
      </c>
      <c r="K175" t="s">
        <v>59</v>
      </c>
      <c r="L175" t="s">
        <v>495</v>
      </c>
      <c r="M175">
        <v>0.56999999999999995</v>
      </c>
      <c r="N175" t="s">
        <v>34</v>
      </c>
      <c r="O175" t="s">
        <v>61</v>
      </c>
      <c r="P175" t="s">
        <v>492</v>
      </c>
      <c r="Q175" t="s">
        <v>496</v>
      </c>
      <c r="R175">
        <v>83440</v>
      </c>
      <c r="S175" s="1">
        <v>42018</v>
      </c>
      <c r="T175" s="1">
        <v>42020</v>
      </c>
      <c r="U175">
        <v>971.62199999999996</v>
      </c>
      <c r="V175">
        <v>6</v>
      </c>
      <c r="W175">
        <v>1952.43</v>
      </c>
      <c r="X175">
        <v>89716</v>
      </c>
      <c r="Y175">
        <f>cleaneddata[[#This Row],[Unit Price]]-cleaneddata[[#This Row],[Discount]]</f>
        <v>320.92</v>
      </c>
      <c r="Z175" t="str">
        <f>_xlfn.IFS(cleaneddata[[#This Row],[Region]]="Central","Chris",cleaneddata[[#This Row],[Region]]="East","Erin",cleaneddata[[#This Row],[Region]]="South","Sam",cleaneddata[[#This Row],[Region]]="West","William")</f>
        <v>William</v>
      </c>
    </row>
    <row r="176" spans="1:26" x14ac:dyDescent="0.25">
      <c r="A176">
        <v>2820</v>
      </c>
      <c r="B176" t="s">
        <v>497</v>
      </c>
      <c r="C176" t="s">
        <v>72</v>
      </c>
      <c r="D176">
        <v>0.1</v>
      </c>
      <c r="E176">
        <v>22.01</v>
      </c>
      <c r="F176">
        <v>5.53</v>
      </c>
      <c r="G176" t="s">
        <v>40</v>
      </c>
      <c r="H176" t="s">
        <v>73</v>
      </c>
      <c r="I176" t="s">
        <v>50</v>
      </c>
      <c r="J176" t="s">
        <v>51</v>
      </c>
      <c r="K176" t="s">
        <v>44</v>
      </c>
      <c r="L176" t="s">
        <v>498</v>
      </c>
      <c r="M176">
        <v>0.59</v>
      </c>
      <c r="N176" t="s">
        <v>34</v>
      </c>
      <c r="O176" t="s">
        <v>54</v>
      </c>
      <c r="P176" t="s">
        <v>82</v>
      </c>
      <c r="Q176" t="s">
        <v>499</v>
      </c>
      <c r="R176">
        <v>63129</v>
      </c>
      <c r="S176" s="1">
        <v>42018</v>
      </c>
      <c r="T176" s="1">
        <v>42019</v>
      </c>
      <c r="U176">
        <v>31.59</v>
      </c>
      <c r="V176">
        <v>14</v>
      </c>
      <c r="W176">
        <v>281.75</v>
      </c>
      <c r="X176">
        <v>87900</v>
      </c>
      <c r="Y176">
        <f>cleaneddata[[#This Row],[Unit Price]]-cleaneddata[[#This Row],[Discount]]</f>
        <v>21.91</v>
      </c>
      <c r="Z176" t="str">
        <f>_xlfn.IFS(cleaneddata[[#This Row],[Region]]="Central","Chris",cleaneddata[[#This Row],[Region]]="East","Erin",cleaneddata[[#This Row],[Region]]="South","Sam",cleaneddata[[#This Row],[Region]]="West","William")</f>
        <v>Chris</v>
      </c>
    </row>
    <row r="177" spans="1:26" x14ac:dyDescent="0.25">
      <c r="A177">
        <v>3225</v>
      </c>
      <c r="B177" t="s">
        <v>500</v>
      </c>
      <c r="C177" t="s">
        <v>72</v>
      </c>
      <c r="D177">
        <v>0.1</v>
      </c>
      <c r="E177">
        <v>208.16</v>
      </c>
      <c r="F177">
        <v>68.02</v>
      </c>
      <c r="G177" t="s">
        <v>28</v>
      </c>
      <c r="H177" t="s">
        <v>29</v>
      </c>
      <c r="I177" t="s">
        <v>50</v>
      </c>
      <c r="J177" t="s">
        <v>97</v>
      </c>
      <c r="K177" t="s">
        <v>59</v>
      </c>
      <c r="L177" t="s">
        <v>501</v>
      </c>
      <c r="M177">
        <v>0.57999999999999996</v>
      </c>
      <c r="N177" t="s">
        <v>34</v>
      </c>
      <c r="O177" t="s">
        <v>35</v>
      </c>
      <c r="P177" t="s">
        <v>402</v>
      </c>
      <c r="Q177" t="s">
        <v>502</v>
      </c>
      <c r="R177">
        <v>38138</v>
      </c>
      <c r="S177" s="1">
        <v>42018</v>
      </c>
      <c r="T177" s="1">
        <v>42018</v>
      </c>
      <c r="U177">
        <v>-137.52199999999999</v>
      </c>
      <c r="V177">
        <v>4</v>
      </c>
      <c r="W177">
        <v>768.81</v>
      </c>
      <c r="X177">
        <v>86507</v>
      </c>
      <c r="Y177">
        <f>cleaneddata[[#This Row],[Unit Price]]-cleaneddata[[#This Row],[Discount]]</f>
        <v>208.06</v>
      </c>
      <c r="Z177" t="str">
        <f>_xlfn.IFS(cleaneddata[[#This Row],[Region]]="Central","Chris",cleaneddata[[#This Row],[Region]]="East","Erin",cleaneddata[[#This Row],[Region]]="South","Sam",cleaneddata[[#This Row],[Region]]="West","William")</f>
        <v>Sam</v>
      </c>
    </row>
    <row r="178" spans="1:26" x14ac:dyDescent="0.25">
      <c r="A178">
        <v>3226</v>
      </c>
      <c r="B178" t="s">
        <v>503</v>
      </c>
      <c r="C178" t="s">
        <v>72</v>
      </c>
      <c r="D178">
        <v>7.0000000000000007E-2</v>
      </c>
      <c r="E178">
        <v>90.48</v>
      </c>
      <c r="F178">
        <v>19.989999999999998</v>
      </c>
      <c r="G178" t="s">
        <v>40</v>
      </c>
      <c r="H178" t="s">
        <v>29</v>
      </c>
      <c r="I178" t="s">
        <v>50</v>
      </c>
      <c r="J178" t="s">
        <v>347</v>
      </c>
      <c r="K178" t="s">
        <v>75</v>
      </c>
      <c r="L178" t="s">
        <v>504</v>
      </c>
      <c r="M178">
        <v>0.4</v>
      </c>
      <c r="N178" t="s">
        <v>34</v>
      </c>
      <c r="O178" t="s">
        <v>35</v>
      </c>
      <c r="P178" t="s">
        <v>402</v>
      </c>
      <c r="Q178" t="s">
        <v>505</v>
      </c>
      <c r="R178">
        <v>37075</v>
      </c>
      <c r="S178" s="1">
        <v>42018</v>
      </c>
      <c r="T178" s="1">
        <v>42019</v>
      </c>
      <c r="U178">
        <v>-11.816000000000001</v>
      </c>
      <c r="V178">
        <v>2</v>
      </c>
      <c r="W178">
        <v>183.39</v>
      </c>
      <c r="X178">
        <v>86507</v>
      </c>
      <c r="Y178">
        <f>cleaneddata[[#This Row],[Unit Price]]-cleaneddata[[#This Row],[Discount]]</f>
        <v>90.410000000000011</v>
      </c>
      <c r="Z178" t="str">
        <f>_xlfn.IFS(cleaneddata[[#This Row],[Region]]="Central","Chris",cleaneddata[[#This Row],[Region]]="East","Erin",cleaneddata[[#This Row],[Region]]="South","Sam",cleaneddata[[#This Row],[Region]]="West","William")</f>
        <v>Sam</v>
      </c>
    </row>
    <row r="179" spans="1:26" x14ac:dyDescent="0.25">
      <c r="A179">
        <v>3226</v>
      </c>
      <c r="B179" t="s">
        <v>503</v>
      </c>
      <c r="C179" t="s">
        <v>72</v>
      </c>
      <c r="D179">
        <v>0.01</v>
      </c>
      <c r="E179">
        <v>9.48</v>
      </c>
      <c r="F179">
        <v>7.29</v>
      </c>
      <c r="G179" t="s">
        <v>89</v>
      </c>
      <c r="H179" t="s">
        <v>29</v>
      </c>
      <c r="I179" t="s">
        <v>30</v>
      </c>
      <c r="J179" t="s">
        <v>128</v>
      </c>
      <c r="K179" t="s">
        <v>44</v>
      </c>
      <c r="L179" t="s">
        <v>506</v>
      </c>
      <c r="M179">
        <v>0.45</v>
      </c>
      <c r="N179" t="s">
        <v>34</v>
      </c>
      <c r="O179" t="s">
        <v>35</v>
      </c>
      <c r="P179" t="s">
        <v>402</v>
      </c>
      <c r="Q179" t="s">
        <v>505</v>
      </c>
      <c r="R179">
        <v>37075</v>
      </c>
      <c r="S179" s="1">
        <v>42018</v>
      </c>
      <c r="T179" s="1">
        <v>42020</v>
      </c>
      <c r="U179">
        <v>238.93379999999999</v>
      </c>
      <c r="V179">
        <v>1</v>
      </c>
      <c r="W179">
        <v>12.9</v>
      </c>
      <c r="X179">
        <v>86507</v>
      </c>
      <c r="Y179">
        <f>cleaneddata[[#This Row],[Unit Price]]-cleaneddata[[#This Row],[Discount]]</f>
        <v>9.4700000000000006</v>
      </c>
      <c r="Z179" t="str">
        <f>_xlfn.IFS(cleaneddata[[#This Row],[Region]]="Central","Chris",cleaneddata[[#This Row],[Region]]="East","Erin",cleaneddata[[#This Row],[Region]]="South","Sam",cleaneddata[[#This Row],[Region]]="West","William")</f>
        <v>Sam</v>
      </c>
    </row>
    <row r="180" spans="1:26" x14ac:dyDescent="0.25">
      <c r="A180">
        <v>3226</v>
      </c>
      <c r="B180" t="s">
        <v>503</v>
      </c>
      <c r="C180" t="s">
        <v>72</v>
      </c>
      <c r="D180">
        <v>0.02</v>
      </c>
      <c r="E180">
        <v>4.28</v>
      </c>
      <c r="F180">
        <v>0.94</v>
      </c>
      <c r="G180" t="s">
        <v>40</v>
      </c>
      <c r="H180" t="s">
        <v>29</v>
      </c>
      <c r="I180" t="s">
        <v>50</v>
      </c>
      <c r="J180" t="s">
        <v>51</v>
      </c>
      <c r="K180" t="s">
        <v>52</v>
      </c>
      <c r="L180" t="s">
        <v>483</v>
      </c>
      <c r="M180">
        <v>0.56000000000000005</v>
      </c>
      <c r="N180" t="s">
        <v>34</v>
      </c>
      <c r="O180" t="s">
        <v>35</v>
      </c>
      <c r="P180" t="s">
        <v>402</v>
      </c>
      <c r="Q180" t="s">
        <v>505</v>
      </c>
      <c r="R180">
        <v>37075</v>
      </c>
      <c r="S180" s="1">
        <v>42018</v>
      </c>
      <c r="T180" s="1">
        <v>42019</v>
      </c>
      <c r="U180">
        <v>-105.126</v>
      </c>
      <c r="V180">
        <v>4</v>
      </c>
      <c r="W180">
        <v>17.89</v>
      </c>
      <c r="X180">
        <v>86507</v>
      </c>
      <c r="Y180">
        <f>cleaneddata[[#This Row],[Unit Price]]-cleaneddata[[#This Row],[Discount]]</f>
        <v>4.2600000000000007</v>
      </c>
      <c r="Z180" t="str">
        <f>_xlfn.IFS(cleaneddata[[#This Row],[Region]]="Central","Chris",cleaneddata[[#This Row],[Region]]="East","Erin",cleaneddata[[#This Row],[Region]]="South","Sam",cleaneddata[[#This Row],[Region]]="West","William")</f>
        <v>Sam</v>
      </c>
    </row>
    <row r="181" spans="1:26" x14ac:dyDescent="0.25">
      <c r="A181">
        <v>152</v>
      </c>
      <c r="B181" t="s">
        <v>507</v>
      </c>
      <c r="C181" t="s">
        <v>27</v>
      </c>
      <c r="D181">
        <v>0.09</v>
      </c>
      <c r="E181">
        <v>2.88</v>
      </c>
      <c r="F181">
        <v>0.7</v>
      </c>
      <c r="G181" t="s">
        <v>40</v>
      </c>
      <c r="H181" t="s">
        <v>41</v>
      </c>
      <c r="I181" t="s">
        <v>50</v>
      </c>
      <c r="J181" t="s">
        <v>51</v>
      </c>
      <c r="K181" t="s">
        <v>52</v>
      </c>
      <c r="L181" t="s">
        <v>508</v>
      </c>
      <c r="M181">
        <v>0.56000000000000005</v>
      </c>
      <c r="N181" t="s">
        <v>34</v>
      </c>
      <c r="O181" t="s">
        <v>35</v>
      </c>
      <c r="P181" t="s">
        <v>402</v>
      </c>
      <c r="Q181" t="s">
        <v>509</v>
      </c>
      <c r="R181">
        <v>37918</v>
      </c>
      <c r="S181" s="1">
        <v>42019</v>
      </c>
      <c r="T181" s="1">
        <v>42020</v>
      </c>
      <c r="U181">
        <v>-172.71799999999999</v>
      </c>
      <c r="V181">
        <v>2</v>
      </c>
      <c r="W181">
        <v>5.5</v>
      </c>
      <c r="X181">
        <v>89520</v>
      </c>
      <c r="Y181">
        <f>cleaneddata[[#This Row],[Unit Price]]-cleaneddata[[#This Row],[Discount]]</f>
        <v>2.79</v>
      </c>
      <c r="Z181" t="str">
        <f>_xlfn.IFS(cleaneddata[[#This Row],[Region]]="Central","Chris",cleaneddata[[#This Row],[Region]]="East","Erin",cleaneddata[[#This Row],[Region]]="South","Sam",cleaneddata[[#This Row],[Region]]="West","William")</f>
        <v>Sam</v>
      </c>
    </row>
    <row r="182" spans="1:26" x14ac:dyDescent="0.25">
      <c r="A182">
        <v>2791</v>
      </c>
      <c r="B182" t="s">
        <v>510</v>
      </c>
      <c r="C182" t="s">
        <v>27</v>
      </c>
      <c r="D182">
        <v>0.09</v>
      </c>
      <c r="E182">
        <v>2.88</v>
      </c>
      <c r="F182">
        <v>0.7</v>
      </c>
      <c r="G182" t="s">
        <v>40</v>
      </c>
      <c r="H182" t="s">
        <v>96</v>
      </c>
      <c r="I182" t="s">
        <v>50</v>
      </c>
      <c r="J182" t="s">
        <v>51</v>
      </c>
      <c r="K182" t="s">
        <v>52</v>
      </c>
      <c r="L182" t="s">
        <v>511</v>
      </c>
      <c r="M182">
        <v>0.56000000000000005</v>
      </c>
      <c r="N182" t="s">
        <v>34</v>
      </c>
      <c r="O182" t="s">
        <v>54</v>
      </c>
      <c r="P182" t="s">
        <v>291</v>
      </c>
      <c r="Q182" t="s">
        <v>512</v>
      </c>
      <c r="R182">
        <v>48071</v>
      </c>
      <c r="S182" s="1">
        <v>42019</v>
      </c>
      <c r="T182" s="1">
        <v>42019</v>
      </c>
      <c r="U182">
        <v>4.8499999999999996</v>
      </c>
      <c r="V182">
        <v>7</v>
      </c>
      <c r="W182">
        <v>19.29</v>
      </c>
      <c r="X182">
        <v>88758</v>
      </c>
      <c r="Y182">
        <f>cleaneddata[[#This Row],[Unit Price]]-cleaneddata[[#This Row],[Discount]]</f>
        <v>2.79</v>
      </c>
      <c r="Z182" t="str">
        <f>_xlfn.IFS(cleaneddata[[#This Row],[Region]]="Central","Chris",cleaneddata[[#This Row],[Region]]="East","Erin",cleaneddata[[#This Row],[Region]]="South","Sam",cleaneddata[[#This Row],[Region]]="West","William")</f>
        <v>Chris</v>
      </c>
    </row>
    <row r="183" spans="1:26" x14ac:dyDescent="0.25">
      <c r="A183">
        <v>428</v>
      </c>
      <c r="B183" t="s">
        <v>513</v>
      </c>
      <c r="C183" t="s">
        <v>39</v>
      </c>
      <c r="D183">
        <v>0.02</v>
      </c>
      <c r="E183">
        <v>15.28</v>
      </c>
      <c r="F183">
        <v>1.99</v>
      </c>
      <c r="G183" t="s">
        <v>40</v>
      </c>
      <c r="H183" t="s">
        <v>96</v>
      </c>
      <c r="I183" t="s">
        <v>42</v>
      </c>
      <c r="J183" t="s">
        <v>43</v>
      </c>
      <c r="K183" t="s">
        <v>44</v>
      </c>
      <c r="L183" t="s">
        <v>514</v>
      </c>
      <c r="M183">
        <v>0.42</v>
      </c>
      <c r="N183" t="s">
        <v>34</v>
      </c>
      <c r="O183" t="s">
        <v>61</v>
      </c>
      <c r="P183" t="s">
        <v>298</v>
      </c>
      <c r="Q183" t="s">
        <v>515</v>
      </c>
      <c r="R183">
        <v>89701</v>
      </c>
      <c r="S183" s="1">
        <v>42019</v>
      </c>
      <c r="T183" s="1">
        <v>42020</v>
      </c>
      <c r="U183">
        <v>163.1574</v>
      </c>
      <c r="V183">
        <v>15</v>
      </c>
      <c r="W183">
        <v>236.46</v>
      </c>
      <c r="X183">
        <v>88479</v>
      </c>
      <c r="Y183">
        <f>cleaneddata[[#This Row],[Unit Price]]-cleaneddata[[#This Row],[Discount]]</f>
        <v>15.26</v>
      </c>
      <c r="Z183" t="str">
        <f>_xlfn.IFS(cleaneddata[[#This Row],[Region]]="Central","Chris",cleaneddata[[#This Row],[Region]]="East","Erin",cleaneddata[[#This Row],[Region]]="South","Sam",cleaneddata[[#This Row],[Region]]="West","William")</f>
        <v>William</v>
      </c>
    </row>
    <row r="184" spans="1:26" x14ac:dyDescent="0.25">
      <c r="A184">
        <v>428</v>
      </c>
      <c r="B184" t="s">
        <v>513</v>
      </c>
      <c r="C184" t="s">
        <v>39</v>
      </c>
      <c r="D184">
        <v>0</v>
      </c>
      <c r="E184">
        <v>85.99</v>
      </c>
      <c r="F184">
        <v>3.3</v>
      </c>
      <c r="G184" t="s">
        <v>40</v>
      </c>
      <c r="H184" t="s">
        <v>96</v>
      </c>
      <c r="I184" t="s">
        <v>42</v>
      </c>
      <c r="J184" t="s">
        <v>137</v>
      </c>
      <c r="K184" t="s">
        <v>44</v>
      </c>
      <c r="L184" t="s">
        <v>516</v>
      </c>
      <c r="M184">
        <v>0.37</v>
      </c>
      <c r="N184" t="s">
        <v>34</v>
      </c>
      <c r="O184" t="s">
        <v>61</v>
      </c>
      <c r="P184" t="s">
        <v>298</v>
      </c>
      <c r="Q184" t="s">
        <v>515</v>
      </c>
      <c r="R184">
        <v>89701</v>
      </c>
      <c r="S184" s="1">
        <v>42019</v>
      </c>
      <c r="T184" s="1">
        <v>42020</v>
      </c>
      <c r="U184">
        <v>-302.22500000000002</v>
      </c>
      <c r="V184">
        <v>1</v>
      </c>
      <c r="W184">
        <v>73.819999999999993</v>
      </c>
      <c r="X184">
        <v>88479</v>
      </c>
      <c r="Y184">
        <f>cleaneddata[[#This Row],[Unit Price]]-cleaneddata[[#This Row],[Discount]]</f>
        <v>85.99</v>
      </c>
      <c r="Z184" t="str">
        <f>_xlfn.IFS(cleaneddata[[#This Row],[Region]]="Central","Chris",cleaneddata[[#This Row],[Region]]="East","Erin",cleaneddata[[#This Row],[Region]]="South","Sam",cleaneddata[[#This Row],[Region]]="West","William")</f>
        <v>William</v>
      </c>
    </row>
    <row r="185" spans="1:26" x14ac:dyDescent="0.25">
      <c r="A185">
        <v>1212</v>
      </c>
      <c r="B185" t="s">
        <v>517</v>
      </c>
      <c r="C185" t="s">
        <v>39</v>
      </c>
      <c r="D185">
        <v>0.08</v>
      </c>
      <c r="E185">
        <v>4.91</v>
      </c>
      <c r="F185">
        <v>4.97</v>
      </c>
      <c r="G185" t="s">
        <v>40</v>
      </c>
      <c r="H185" t="s">
        <v>96</v>
      </c>
      <c r="I185" t="s">
        <v>50</v>
      </c>
      <c r="J185" t="s">
        <v>74</v>
      </c>
      <c r="K185" t="s">
        <v>75</v>
      </c>
      <c r="L185" t="s">
        <v>518</v>
      </c>
      <c r="M185">
        <v>0.38</v>
      </c>
      <c r="N185" t="s">
        <v>34</v>
      </c>
      <c r="O185" t="s">
        <v>54</v>
      </c>
      <c r="P185" t="s">
        <v>55</v>
      </c>
      <c r="Q185" t="s">
        <v>519</v>
      </c>
      <c r="R185">
        <v>46404</v>
      </c>
      <c r="S185" s="1">
        <v>42019</v>
      </c>
      <c r="T185" s="1">
        <v>42020</v>
      </c>
      <c r="U185">
        <v>-99.762500000000003</v>
      </c>
      <c r="V185">
        <v>12</v>
      </c>
      <c r="W185">
        <v>58.95</v>
      </c>
      <c r="X185">
        <v>88600</v>
      </c>
      <c r="Y185">
        <f>cleaneddata[[#This Row],[Unit Price]]-cleaneddata[[#This Row],[Discount]]</f>
        <v>4.83</v>
      </c>
      <c r="Z185" t="str">
        <f>_xlfn.IFS(cleaneddata[[#This Row],[Region]]="Central","Chris",cleaneddata[[#This Row],[Region]]="East","Erin",cleaneddata[[#This Row],[Region]]="South","Sam",cleaneddata[[#This Row],[Region]]="West","William")</f>
        <v>Chris</v>
      </c>
    </row>
    <row r="186" spans="1:26" x14ac:dyDescent="0.25">
      <c r="A186">
        <v>1212</v>
      </c>
      <c r="B186" t="s">
        <v>517</v>
      </c>
      <c r="C186" t="s">
        <v>39</v>
      </c>
      <c r="D186">
        <v>0.01</v>
      </c>
      <c r="E186">
        <v>3499.99</v>
      </c>
      <c r="F186">
        <v>24.49</v>
      </c>
      <c r="G186" t="s">
        <v>40</v>
      </c>
      <c r="H186" t="s">
        <v>96</v>
      </c>
      <c r="I186" t="s">
        <v>42</v>
      </c>
      <c r="J186" t="s">
        <v>65</v>
      </c>
      <c r="K186" t="s">
        <v>66</v>
      </c>
      <c r="L186" t="s">
        <v>520</v>
      </c>
      <c r="M186">
        <v>0.37</v>
      </c>
      <c r="N186" t="s">
        <v>34</v>
      </c>
      <c r="O186" t="s">
        <v>54</v>
      </c>
      <c r="P186" t="s">
        <v>55</v>
      </c>
      <c r="Q186" t="s">
        <v>519</v>
      </c>
      <c r="R186">
        <v>46404</v>
      </c>
      <c r="S186" s="1">
        <v>42019</v>
      </c>
      <c r="T186" s="1">
        <v>42020</v>
      </c>
      <c r="U186">
        <v>-3061.82</v>
      </c>
      <c r="V186">
        <v>1</v>
      </c>
      <c r="W186">
        <v>3672.89</v>
      </c>
      <c r="X186">
        <v>88600</v>
      </c>
      <c r="Y186">
        <f>cleaneddata[[#This Row],[Unit Price]]-cleaneddata[[#This Row],[Discount]]</f>
        <v>3499.9799999999996</v>
      </c>
      <c r="Z186" t="str">
        <f>_xlfn.IFS(cleaneddata[[#This Row],[Region]]="Central","Chris",cleaneddata[[#This Row],[Region]]="East","Erin",cleaneddata[[#This Row],[Region]]="South","Sam",cleaneddata[[#This Row],[Region]]="West","William")</f>
        <v>Chris</v>
      </c>
    </row>
    <row r="187" spans="1:26" x14ac:dyDescent="0.25">
      <c r="A187">
        <v>1213</v>
      </c>
      <c r="B187" t="s">
        <v>521</v>
      </c>
      <c r="C187" t="s">
        <v>39</v>
      </c>
      <c r="D187">
        <v>0.03</v>
      </c>
      <c r="E187">
        <v>5.84</v>
      </c>
      <c r="F187">
        <v>1.2</v>
      </c>
      <c r="G187" t="s">
        <v>40</v>
      </c>
      <c r="H187" t="s">
        <v>96</v>
      </c>
      <c r="I187" t="s">
        <v>50</v>
      </c>
      <c r="J187" t="s">
        <v>51</v>
      </c>
      <c r="K187" t="s">
        <v>52</v>
      </c>
      <c r="L187" t="s">
        <v>70</v>
      </c>
      <c r="M187">
        <v>0.55000000000000004</v>
      </c>
      <c r="N187" t="s">
        <v>34</v>
      </c>
      <c r="O187" t="s">
        <v>54</v>
      </c>
      <c r="P187" t="s">
        <v>55</v>
      </c>
      <c r="Q187" t="s">
        <v>522</v>
      </c>
      <c r="R187">
        <v>46530</v>
      </c>
      <c r="S187" s="1">
        <v>42019</v>
      </c>
      <c r="T187" s="1">
        <v>42021</v>
      </c>
      <c r="U187">
        <v>-0.01</v>
      </c>
      <c r="V187">
        <v>2</v>
      </c>
      <c r="W187">
        <v>11.74</v>
      </c>
      <c r="X187">
        <v>88600</v>
      </c>
      <c r="Y187">
        <f>cleaneddata[[#This Row],[Unit Price]]-cleaneddata[[#This Row],[Discount]]</f>
        <v>5.81</v>
      </c>
      <c r="Z187" t="str">
        <f>_xlfn.IFS(cleaneddata[[#This Row],[Region]]="Central","Chris",cleaneddata[[#This Row],[Region]]="East","Erin",cleaneddata[[#This Row],[Region]]="South","Sam",cleaneddata[[#This Row],[Region]]="West","William")</f>
        <v>Chris</v>
      </c>
    </row>
    <row r="188" spans="1:26" x14ac:dyDescent="0.25">
      <c r="A188">
        <v>1632</v>
      </c>
      <c r="B188" t="s">
        <v>523</v>
      </c>
      <c r="C188" t="s">
        <v>39</v>
      </c>
      <c r="D188">
        <v>0.08</v>
      </c>
      <c r="E188">
        <v>8.09</v>
      </c>
      <c r="F188">
        <v>7.96</v>
      </c>
      <c r="G188" t="s">
        <v>89</v>
      </c>
      <c r="H188" t="s">
        <v>73</v>
      </c>
      <c r="I188" t="s">
        <v>30</v>
      </c>
      <c r="J188" t="s">
        <v>128</v>
      </c>
      <c r="K188" t="s">
        <v>75</v>
      </c>
      <c r="L188" t="s">
        <v>524</v>
      </c>
      <c r="M188">
        <v>0.49</v>
      </c>
      <c r="N188" t="s">
        <v>34</v>
      </c>
      <c r="O188" t="s">
        <v>35</v>
      </c>
      <c r="P188" t="s">
        <v>36</v>
      </c>
      <c r="Q188" t="s">
        <v>525</v>
      </c>
      <c r="R188">
        <v>39401</v>
      </c>
      <c r="S188" s="1">
        <v>42019</v>
      </c>
      <c r="T188" s="1">
        <v>42020</v>
      </c>
      <c r="U188">
        <v>15.984</v>
      </c>
      <c r="V188">
        <v>6</v>
      </c>
      <c r="W188">
        <v>48.25</v>
      </c>
      <c r="X188">
        <v>90530</v>
      </c>
      <c r="Y188">
        <f>cleaneddata[[#This Row],[Unit Price]]-cleaneddata[[#This Row],[Discount]]</f>
        <v>8.01</v>
      </c>
      <c r="Z188" t="str">
        <f>_xlfn.IFS(cleaneddata[[#This Row],[Region]]="Central","Chris",cleaneddata[[#This Row],[Region]]="East","Erin",cleaneddata[[#This Row],[Region]]="South","Sam",cleaneddata[[#This Row],[Region]]="West","William")</f>
        <v>Sam</v>
      </c>
    </row>
    <row r="189" spans="1:26" x14ac:dyDescent="0.25">
      <c r="A189">
        <v>3035</v>
      </c>
      <c r="B189" t="s">
        <v>526</v>
      </c>
      <c r="C189" t="s">
        <v>49</v>
      </c>
      <c r="D189">
        <v>0.01</v>
      </c>
      <c r="E189">
        <v>4.9800000000000004</v>
      </c>
      <c r="F189">
        <v>4.75</v>
      </c>
      <c r="G189" t="s">
        <v>40</v>
      </c>
      <c r="H189" t="s">
        <v>73</v>
      </c>
      <c r="I189" t="s">
        <v>50</v>
      </c>
      <c r="J189" t="s">
        <v>90</v>
      </c>
      <c r="K189" t="s">
        <v>75</v>
      </c>
      <c r="L189" t="s">
        <v>527</v>
      </c>
      <c r="M189">
        <v>0.36</v>
      </c>
      <c r="N189" t="s">
        <v>34</v>
      </c>
      <c r="O189" t="s">
        <v>54</v>
      </c>
      <c r="P189" t="s">
        <v>105</v>
      </c>
      <c r="Q189" t="s">
        <v>528</v>
      </c>
      <c r="R189">
        <v>60148</v>
      </c>
      <c r="S189" s="1">
        <v>42019</v>
      </c>
      <c r="T189" s="1">
        <v>42024</v>
      </c>
      <c r="U189">
        <v>-75.900400000000005</v>
      </c>
      <c r="V189">
        <v>10</v>
      </c>
      <c r="W189">
        <v>52.93</v>
      </c>
      <c r="X189">
        <v>89128</v>
      </c>
      <c r="Y189">
        <f>cleaneddata[[#This Row],[Unit Price]]-cleaneddata[[#This Row],[Discount]]</f>
        <v>4.9700000000000006</v>
      </c>
      <c r="Z189" t="str">
        <f>_xlfn.IFS(cleaneddata[[#This Row],[Region]]="Central","Chris",cleaneddata[[#This Row],[Region]]="East","Erin",cleaneddata[[#This Row],[Region]]="South","Sam",cleaneddata[[#This Row],[Region]]="West","William")</f>
        <v>Chris</v>
      </c>
    </row>
    <row r="190" spans="1:26" x14ac:dyDescent="0.25">
      <c r="A190">
        <v>3035</v>
      </c>
      <c r="B190" t="s">
        <v>526</v>
      </c>
      <c r="C190" t="s">
        <v>49</v>
      </c>
      <c r="D190">
        <v>0.04</v>
      </c>
      <c r="E190">
        <v>6.35</v>
      </c>
      <c r="F190">
        <v>1.02</v>
      </c>
      <c r="G190" t="s">
        <v>40</v>
      </c>
      <c r="H190" t="s">
        <v>73</v>
      </c>
      <c r="I190" t="s">
        <v>50</v>
      </c>
      <c r="J190" t="s">
        <v>90</v>
      </c>
      <c r="K190" t="s">
        <v>52</v>
      </c>
      <c r="L190" t="s">
        <v>529</v>
      </c>
      <c r="M190">
        <v>0.39</v>
      </c>
      <c r="N190" t="s">
        <v>34</v>
      </c>
      <c r="O190" t="s">
        <v>54</v>
      </c>
      <c r="P190" t="s">
        <v>105</v>
      </c>
      <c r="Q190" t="s">
        <v>528</v>
      </c>
      <c r="R190">
        <v>60148</v>
      </c>
      <c r="S190" s="1">
        <v>42019</v>
      </c>
      <c r="T190" s="1">
        <v>42024</v>
      </c>
      <c r="U190">
        <v>52.170900000000003</v>
      </c>
      <c r="V190">
        <v>12</v>
      </c>
      <c r="W190">
        <v>75.61</v>
      </c>
      <c r="X190">
        <v>89128</v>
      </c>
      <c r="Y190">
        <f>cleaneddata[[#This Row],[Unit Price]]-cleaneddata[[#This Row],[Discount]]</f>
        <v>6.31</v>
      </c>
      <c r="Z190" t="str">
        <f>_xlfn.IFS(cleaneddata[[#This Row],[Region]]="Central","Chris",cleaneddata[[#This Row],[Region]]="East","Erin",cleaneddata[[#This Row],[Region]]="South","Sam",cleaneddata[[#This Row],[Region]]="West","William")</f>
        <v>Chris</v>
      </c>
    </row>
    <row r="191" spans="1:26" x14ac:dyDescent="0.25">
      <c r="A191">
        <v>145</v>
      </c>
      <c r="B191" t="s">
        <v>530</v>
      </c>
      <c r="C191" t="s">
        <v>118</v>
      </c>
      <c r="D191">
        <v>0.06</v>
      </c>
      <c r="E191">
        <v>7.04</v>
      </c>
      <c r="F191">
        <v>2.17</v>
      </c>
      <c r="G191" t="s">
        <v>40</v>
      </c>
      <c r="H191" t="s">
        <v>29</v>
      </c>
      <c r="I191" t="s">
        <v>50</v>
      </c>
      <c r="J191" t="s">
        <v>90</v>
      </c>
      <c r="K191" t="s">
        <v>52</v>
      </c>
      <c r="L191" t="s">
        <v>531</v>
      </c>
      <c r="M191">
        <v>0.38</v>
      </c>
      <c r="N191" t="s">
        <v>34</v>
      </c>
      <c r="O191" t="s">
        <v>113</v>
      </c>
      <c r="P191" t="s">
        <v>322</v>
      </c>
      <c r="Q191" t="s">
        <v>532</v>
      </c>
      <c r="R191">
        <v>15122</v>
      </c>
      <c r="S191" s="1">
        <v>42019</v>
      </c>
      <c r="T191" s="1">
        <v>42021</v>
      </c>
      <c r="U191">
        <v>2.4851999999999999</v>
      </c>
      <c r="V191">
        <v>2</v>
      </c>
      <c r="W191">
        <v>14.65</v>
      </c>
      <c r="X191">
        <v>91086</v>
      </c>
      <c r="Y191">
        <f>cleaneddata[[#This Row],[Unit Price]]-cleaneddata[[#This Row],[Discount]]</f>
        <v>6.98</v>
      </c>
      <c r="Z191" t="str">
        <f>_xlfn.IFS(cleaneddata[[#This Row],[Region]]="Central","Chris",cleaneddata[[#This Row],[Region]]="East","Erin",cleaneddata[[#This Row],[Region]]="South","Sam",cleaneddata[[#This Row],[Region]]="West","William")</f>
        <v>Erin</v>
      </c>
    </row>
    <row r="192" spans="1:26" x14ac:dyDescent="0.25">
      <c r="A192">
        <v>1402</v>
      </c>
      <c r="B192" t="s">
        <v>533</v>
      </c>
      <c r="C192" t="s">
        <v>72</v>
      </c>
      <c r="D192">
        <v>0</v>
      </c>
      <c r="E192">
        <v>8.6</v>
      </c>
      <c r="F192">
        <v>6.19</v>
      </c>
      <c r="G192" t="s">
        <v>40</v>
      </c>
      <c r="H192" t="s">
        <v>96</v>
      </c>
      <c r="I192" t="s">
        <v>50</v>
      </c>
      <c r="J192" t="s">
        <v>74</v>
      </c>
      <c r="K192" t="s">
        <v>75</v>
      </c>
      <c r="L192" t="s">
        <v>534</v>
      </c>
      <c r="M192">
        <v>0.38</v>
      </c>
      <c r="N192" t="s">
        <v>34</v>
      </c>
      <c r="O192" t="s">
        <v>54</v>
      </c>
      <c r="P192" t="s">
        <v>105</v>
      </c>
      <c r="Q192" t="s">
        <v>535</v>
      </c>
      <c r="R192">
        <v>60653</v>
      </c>
      <c r="S192" s="1">
        <v>42019</v>
      </c>
      <c r="T192" s="1">
        <v>42019</v>
      </c>
      <c r="U192">
        <v>-42.8536</v>
      </c>
      <c r="V192">
        <v>48</v>
      </c>
      <c r="W192">
        <v>447.89</v>
      </c>
      <c r="X192">
        <v>37729</v>
      </c>
      <c r="Y192">
        <f>cleaneddata[[#This Row],[Unit Price]]-cleaneddata[[#This Row],[Discount]]</f>
        <v>8.6</v>
      </c>
      <c r="Z192" t="str">
        <f>_xlfn.IFS(cleaneddata[[#This Row],[Region]]="Central","Chris",cleaneddata[[#This Row],[Region]]="East","Erin",cleaneddata[[#This Row],[Region]]="South","Sam",cleaneddata[[#This Row],[Region]]="West","William")</f>
        <v>Chris</v>
      </c>
    </row>
    <row r="193" spans="1:26" x14ac:dyDescent="0.25">
      <c r="A193">
        <v>1405</v>
      </c>
      <c r="B193" t="s">
        <v>536</v>
      </c>
      <c r="C193" t="s">
        <v>72</v>
      </c>
      <c r="D193">
        <v>0</v>
      </c>
      <c r="E193">
        <v>8.6</v>
      </c>
      <c r="F193">
        <v>6.19</v>
      </c>
      <c r="G193" t="s">
        <v>40</v>
      </c>
      <c r="H193" t="s">
        <v>96</v>
      </c>
      <c r="I193" t="s">
        <v>50</v>
      </c>
      <c r="J193" t="s">
        <v>74</v>
      </c>
      <c r="K193" t="s">
        <v>75</v>
      </c>
      <c r="L193" t="s">
        <v>534</v>
      </c>
      <c r="M193">
        <v>0.38</v>
      </c>
      <c r="N193" t="s">
        <v>34</v>
      </c>
      <c r="O193" t="s">
        <v>54</v>
      </c>
      <c r="P193" t="s">
        <v>291</v>
      </c>
      <c r="Q193" t="s">
        <v>537</v>
      </c>
      <c r="R193">
        <v>49017</v>
      </c>
      <c r="S193" s="1">
        <v>42019</v>
      </c>
      <c r="T193" s="1">
        <v>42019</v>
      </c>
      <c r="U193">
        <v>-33.211539999999999</v>
      </c>
      <c r="V193">
        <v>12</v>
      </c>
      <c r="W193">
        <v>111.97</v>
      </c>
      <c r="X193">
        <v>86144</v>
      </c>
      <c r="Y193">
        <f>cleaneddata[[#This Row],[Unit Price]]-cleaneddata[[#This Row],[Discount]]</f>
        <v>8.6</v>
      </c>
      <c r="Z193" t="str">
        <f>_xlfn.IFS(cleaneddata[[#This Row],[Region]]="Central","Chris",cleaneddata[[#This Row],[Region]]="East","Erin",cleaneddata[[#This Row],[Region]]="South","Sam",cleaneddata[[#This Row],[Region]]="West","William")</f>
        <v>Chris</v>
      </c>
    </row>
    <row r="194" spans="1:26" x14ac:dyDescent="0.25">
      <c r="A194">
        <v>288</v>
      </c>
      <c r="B194" t="s">
        <v>538</v>
      </c>
      <c r="C194" t="s">
        <v>27</v>
      </c>
      <c r="D194">
        <v>0.09</v>
      </c>
      <c r="E194">
        <v>28.48</v>
      </c>
      <c r="F194">
        <v>1.99</v>
      </c>
      <c r="G194" t="s">
        <v>40</v>
      </c>
      <c r="H194" t="s">
        <v>29</v>
      </c>
      <c r="I194" t="s">
        <v>42</v>
      </c>
      <c r="J194" t="s">
        <v>43</v>
      </c>
      <c r="K194" t="s">
        <v>44</v>
      </c>
      <c r="L194" t="s">
        <v>214</v>
      </c>
      <c r="M194">
        <v>0.4</v>
      </c>
      <c r="N194" t="s">
        <v>34</v>
      </c>
      <c r="O194" t="s">
        <v>54</v>
      </c>
      <c r="P194" t="s">
        <v>539</v>
      </c>
      <c r="Q194" t="s">
        <v>540</v>
      </c>
      <c r="R194">
        <v>67212</v>
      </c>
      <c r="S194" s="1">
        <v>42020</v>
      </c>
      <c r="T194" s="1">
        <v>42023</v>
      </c>
      <c r="U194">
        <v>132.68700000000001</v>
      </c>
      <c r="V194">
        <v>7</v>
      </c>
      <c r="W194">
        <v>192.3</v>
      </c>
      <c r="X194">
        <v>89762</v>
      </c>
      <c r="Y194">
        <f>cleaneddata[[#This Row],[Unit Price]]-cleaneddata[[#This Row],[Discount]]</f>
        <v>28.39</v>
      </c>
      <c r="Z194" t="str">
        <f>_xlfn.IFS(cleaneddata[[#This Row],[Region]]="Central","Chris",cleaneddata[[#This Row],[Region]]="East","Erin",cleaneddata[[#This Row],[Region]]="South","Sam",cleaneddata[[#This Row],[Region]]="West","William")</f>
        <v>Chris</v>
      </c>
    </row>
    <row r="195" spans="1:26" x14ac:dyDescent="0.25">
      <c r="A195">
        <v>288</v>
      </c>
      <c r="B195" t="s">
        <v>538</v>
      </c>
      <c r="C195" t="s">
        <v>27</v>
      </c>
      <c r="D195">
        <v>0.08</v>
      </c>
      <c r="E195">
        <v>65.989999999999995</v>
      </c>
      <c r="F195">
        <v>4.99</v>
      </c>
      <c r="G195" t="s">
        <v>89</v>
      </c>
      <c r="H195" t="s">
        <v>29</v>
      </c>
      <c r="I195" t="s">
        <v>42</v>
      </c>
      <c r="J195" t="s">
        <v>137</v>
      </c>
      <c r="K195" t="s">
        <v>75</v>
      </c>
      <c r="L195" t="s">
        <v>541</v>
      </c>
      <c r="M195">
        <v>0.57999999999999996</v>
      </c>
      <c r="N195" t="s">
        <v>34</v>
      </c>
      <c r="O195" t="s">
        <v>54</v>
      </c>
      <c r="P195" t="s">
        <v>539</v>
      </c>
      <c r="Q195" t="s">
        <v>540</v>
      </c>
      <c r="R195">
        <v>67212</v>
      </c>
      <c r="S195" s="1">
        <v>42020</v>
      </c>
      <c r="T195" s="1">
        <v>42022</v>
      </c>
      <c r="U195">
        <v>496.89</v>
      </c>
      <c r="V195">
        <v>14</v>
      </c>
      <c r="W195">
        <v>748.1</v>
      </c>
      <c r="X195">
        <v>89762</v>
      </c>
      <c r="Y195">
        <f>cleaneddata[[#This Row],[Unit Price]]-cleaneddata[[#This Row],[Discount]]</f>
        <v>65.91</v>
      </c>
      <c r="Z195" t="str">
        <f>_xlfn.IFS(cleaneddata[[#This Row],[Region]]="Central","Chris",cleaneddata[[#This Row],[Region]]="East","Erin",cleaneddata[[#This Row],[Region]]="South","Sam",cleaneddata[[#This Row],[Region]]="West","William")</f>
        <v>Chris</v>
      </c>
    </row>
    <row r="196" spans="1:26" x14ac:dyDescent="0.25">
      <c r="A196">
        <v>1603</v>
      </c>
      <c r="B196" t="s">
        <v>542</v>
      </c>
      <c r="C196" t="s">
        <v>27</v>
      </c>
      <c r="D196">
        <v>0.09</v>
      </c>
      <c r="E196">
        <v>2.1800000000000002</v>
      </c>
      <c r="F196">
        <v>0.78</v>
      </c>
      <c r="G196" t="s">
        <v>40</v>
      </c>
      <c r="H196" t="s">
        <v>29</v>
      </c>
      <c r="I196" t="s">
        <v>50</v>
      </c>
      <c r="J196" t="s">
        <v>178</v>
      </c>
      <c r="K196" t="s">
        <v>52</v>
      </c>
      <c r="L196" t="s">
        <v>543</v>
      </c>
      <c r="M196">
        <v>0.52</v>
      </c>
      <c r="N196" t="s">
        <v>34</v>
      </c>
      <c r="O196" t="s">
        <v>113</v>
      </c>
      <c r="P196" t="s">
        <v>114</v>
      </c>
      <c r="Q196" t="s">
        <v>544</v>
      </c>
      <c r="R196">
        <v>11598</v>
      </c>
      <c r="S196" s="1">
        <v>42020</v>
      </c>
      <c r="T196" s="1">
        <v>42022</v>
      </c>
      <c r="U196">
        <v>2.4548000000000001</v>
      </c>
      <c r="V196">
        <v>9</v>
      </c>
      <c r="W196">
        <v>19.12</v>
      </c>
      <c r="X196">
        <v>89679</v>
      </c>
      <c r="Y196">
        <f>cleaneddata[[#This Row],[Unit Price]]-cleaneddata[[#This Row],[Discount]]</f>
        <v>2.0900000000000003</v>
      </c>
      <c r="Z196" t="str">
        <f>_xlfn.IFS(cleaneddata[[#This Row],[Region]]="Central","Chris",cleaneddata[[#This Row],[Region]]="East","Erin",cleaneddata[[#This Row],[Region]]="South","Sam",cleaneddata[[#This Row],[Region]]="West","William")</f>
        <v>Erin</v>
      </c>
    </row>
    <row r="197" spans="1:26" x14ac:dyDescent="0.25">
      <c r="A197">
        <v>1603</v>
      </c>
      <c r="B197" t="s">
        <v>542</v>
      </c>
      <c r="C197" t="s">
        <v>27</v>
      </c>
      <c r="D197">
        <v>0.05</v>
      </c>
      <c r="E197">
        <v>179.29</v>
      </c>
      <c r="F197">
        <v>29.21</v>
      </c>
      <c r="G197" t="s">
        <v>28</v>
      </c>
      <c r="H197" t="s">
        <v>29</v>
      </c>
      <c r="I197" t="s">
        <v>30</v>
      </c>
      <c r="J197" t="s">
        <v>31</v>
      </c>
      <c r="K197" t="s">
        <v>32</v>
      </c>
      <c r="L197" t="s">
        <v>545</v>
      </c>
      <c r="M197">
        <v>0.76</v>
      </c>
      <c r="N197" t="s">
        <v>34</v>
      </c>
      <c r="O197" t="s">
        <v>113</v>
      </c>
      <c r="P197" t="s">
        <v>114</v>
      </c>
      <c r="Q197" t="s">
        <v>544</v>
      </c>
      <c r="R197">
        <v>11598</v>
      </c>
      <c r="S197" s="1">
        <v>42020</v>
      </c>
      <c r="T197" s="1">
        <v>42022</v>
      </c>
      <c r="U197">
        <v>-537.27977731999999</v>
      </c>
      <c r="V197">
        <v>1</v>
      </c>
      <c r="W197">
        <v>186.64</v>
      </c>
      <c r="X197">
        <v>89679</v>
      </c>
      <c r="Y197">
        <f>cleaneddata[[#This Row],[Unit Price]]-cleaneddata[[#This Row],[Discount]]</f>
        <v>179.23999999999998</v>
      </c>
      <c r="Z197" t="str">
        <f>_xlfn.IFS(cleaneddata[[#This Row],[Region]]="Central","Chris",cleaneddata[[#This Row],[Region]]="East","Erin",cleaneddata[[#This Row],[Region]]="South","Sam",cleaneddata[[#This Row],[Region]]="West","William")</f>
        <v>Erin</v>
      </c>
    </row>
    <row r="198" spans="1:26" x14ac:dyDescent="0.25">
      <c r="A198">
        <v>2924</v>
      </c>
      <c r="B198" t="s">
        <v>546</v>
      </c>
      <c r="C198" t="s">
        <v>27</v>
      </c>
      <c r="D198">
        <v>0.02</v>
      </c>
      <c r="E198">
        <v>110.98</v>
      </c>
      <c r="F198">
        <v>13.99</v>
      </c>
      <c r="G198" t="s">
        <v>40</v>
      </c>
      <c r="H198" t="s">
        <v>41</v>
      </c>
      <c r="I198" t="s">
        <v>30</v>
      </c>
      <c r="J198" t="s">
        <v>128</v>
      </c>
      <c r="K198" t="s">
        <v>146</v>
      </c>
      <c r="L198" t="s">
        <v>547</v>
      </c>
      <c r="M198">
        <v>0.69</v>
      </c>
      <c r="N198" t="s">
        <v>34</v>
      </c>
      <c r="O198" t="s">
        <v>113</v>
      </c>
      <c r="P198" t="s">
        <v>420</v>
      </c>
      <c r="Q198" t="s">
        <v>548</v>
      </c>
      <c r="R198">
        <v>20707</v>
      </c>
      <c r="S198" s="1">
        <v>42020</v>
      </c>
      <c r="T198" s="1">
        <v>42022</v>
      </c>
      <c r="U198">
        <v>-106.3424</v>
      </c>
      <c r="V198">
        <v>2</v>
      </c>
      <c r="W198">
        <v>226.53</v>
      </c>
      <c r="X198">
        <v>86591</v>
      </c>
      <c r="Y198">
        <f>cleaneddata[[#This Row],[Unit Price]]-cleaneddata[[#This Row],[Discount]]</f>
        <v>110.96000000000001</v>
      </c>
      <c r="Z198" t="str">
        <f>_xlfn.IFS(cleaneddata[[#This Row],[Region]]="Central","Chris",cleaneddata[[#This Row],[Region]]="East","Erin",cleaneddata[[#This Row],[Region]]="South","Sam",cleaneddata[[#This Row],[Region]]="West","William")</f>
        <v>Erin</v>
      </c>
    </row>
    <row r="199" spans="1:26" x14ac:dyDescent="0.25">
      <c r="A199">
        <v>2924</v>
      </c>
      <c r="B199" t="s">
        <v>546</v>
      </c>
      <c r="C199" t="s">
        <v>27</v>
      </c>
      <c r="D199">
        <v>0.01</v>
      </c>
      <c r="E199">
        <v>8.01</v>
      </c>
      <c r="F199">
        <v>2.87</v>
      </c>
      <c r="G199" t="s">
        <v>40</v>
      </c>
      <c r="H199" t="s">
        <v>41</v>
      </c>
      <c r="I199" t="s">
        <v>50</v>
      </c>
      <c r="J199" t="s">
        <v>90</v>
      </c>
      <c r="K199" t="s">
        <v>52</v>
      </c>
      <c r="L199" t="s">
        <v>549</v>
      </c>
      <c r="M199">
        <v>0.4</v>
      </c>
      <c r="N199" t="s">
        <v>34</v>
      </c>
      <c r="O199" t="s">
        <v>113</v>
      </c>
      <c r="P199" t="s">
        <v>420</v>
      </c>
      <c r="Q199" t="s">
        <v>548</v>
      </c>
      <c r="R199">
        <v>20707</v>
      </c>
      <c r="S199" s="1">
        <v>42020</v>
      </c>
      <c r="T199" s="1">
        <v>42022</v>
      </c>
      <c r="U199">
        <v>44.976799999999997</v>
      </c>
      <c r="V199">
        <v>8</v>
      </c>
      <c r="W199">
        <v>68.650000000000006</v>
      </c>
      <c r="X199">
        <v>86591</v>
      </c>
      <c r="Y199">
        <f>cleaneddata[[#This Row],[Unit Price]]-cleaneddata[[#This Row],[Discount]]</f>
        <v>8</v>
      </c>
      <c r="Z199" t="str">
        <f>_xlfn.IFS(cleaneddata[[#This Row],[Region]]="Central","Chris",cleaneddata[[#This Row],[Region]]="East","Erin",cleaneddata[[#This Row],[Region]]="South","Sam",cleaneddata[[#This Row],[Region]]="West","William")</f>
        <v>Erin</v>
      </c>
    </row>
    <row r="200" spans="1:26" x14ac:dyDescent="0.25">
      <c r="A200">
        <v>202</v>
      </c>
      <c r="B200" t="s">
        <v>550</v>
      </c>
      <c r="C200" t="s">
        <v>39</v>
      </c>
      <c r="D200">
        <v>0.03</v>
      </c>
      <c r="E200">
        <v>7.37</v>
      </c>
      <c r="F200">
        <v>5.53</v>
      </c>
      <c r="G200" t="s">
        <v>40</v>
      </c>
      <c r="H200" t="s">
        <v>96</v>
      </c>
      <c r="I200" t="s">
        <v>42</v>
      </c>
      <c r="J200" t="s">
        <v>43</v>
      </c>
      <c r="K200" t="s">
        <v>44</v>
      </c>
      <c r="L200" t="s">
        <v>551</v>
      </c>
      <c r="M200">
        <v>0.69</v>
      </c>
      <c r="N200" t="s">
        <v>34</v>
      </c>
      <c r="O200" t="s">
        <v>54</v>
      </c>
      <c r="P200" t="s">
        <v>209</v>
      </c>
      <c r="Q200" t="s">
        <v>552</v>
      </c>
      <c r="R200">
        <v>74006</v>
      </c>
      <c r="S200" s="1">
        <v>42020</v>
      </c>
      <c r="T200" s="1">
        <v>42022</v>
      </c>
      <c r="U200">
        <v>-133.69999999999999</v>
      </c>
      <c r="V200">
        <v>11</v>
      </c>
      <c r="W200">
        <v>85.79</v>
      </c>
      <c r="X200">
        <v>88972</v>
      </c>
      <c r="Y200">
        <f>cleaneddata[[#This Row],[Unit Price]]-cleaneddata[[#This Row],[Discount]]</f>
        <v>7.34</v>
      </c>
      <c r="Z200" t="str">
        <f>_xlfn.IFS(cleaneddata[[#This Row],[Region]]="Central","Chris",cleaneddata[[#This Row],[Region]]="East","Erin",cleaneddata[[#This Row],[Region]]="South","Sam",cleaneddata[[#This Row],[Region]]="West","William")</f>
        <v>Chris</v>
      </c>
    </row>
    <row r="201" spans="1:26" x14ac:dyDescent="0.25">
      <c r="A201">
        <v>665</v>
      </c>
      <c r="B201" t="s">
        <v>553</v>
      </c>
      <c r="C201" t="s">
        <v>49</v>
      </c>
      <c r="D201">
        <v>0.04</v>
      </c>
      <c r="E201">
        <v>22.72</v>
      </c>
      <c r="F201">
        <v>8.99</v>
      </c>
      <c r="G201" t="s">
        <v>40</v>
      </c>
      <c r="H201" t="s">
        <v>96</v>
      </c>
      <c r="I201" t="s">
        <v>30</v>
      </c>
      <c r="J201" t="s">
        <v>128</v>
      </c>
      <c r="K201" t="s">
        <v>44</v>
      </c>
      <c r="L201" t="s">
        <v>330</v>
      </c>
      <c r="M201">
        <v>0.44</v>
      </c>
      <c r="N201" t="s">
        <v>34</v>
      </c>
      <c r="O201" t="s">
        <v>35</v>
      </c>
      <c r="P201" t="s">
        <v>402</v>
      </c>
      <c r="Q201" t="s">
        <v>554</v>
      </c>
      <c r="R201">
        <v>37130</v>
      </c>
      <c r="S201" s="1">
        <v>42020</v>
      </c>
      <c r="T201" s="1">
        <v>42024</v>
      </c>
      <c r="U201">
        <v>-678.49599999999998</v>
      </c>
      <c r="V201">
        <v>9</v>
      </c>
      <c r="W201">
        <v>202.41</v>
      </c>
      <c r="X201">
        <v>88677</v>
      </c>
      <c r="Y201">
        <f>cleaneddata[[#This Row],[Unit Price]]-cleaneddata[[#This Row],[Discount]]</f>
        <v>22.68</v>
      </c>
      <c r="Z201" t="str">
        <f>_xlfn.IFS(cleaneddata[[#This Row],[Region]]="Central","Chris",cleaneddata[[#This Row],[Region]]="East","Erin",cleaneddata[[#This Row],[Region]]="South","Sam",cleaneddata[[#This Row],[Region]]="West","William")</f>
        <v>Sam</v>
      </c>
    </row>
    <row r="202" spans="1:26" x14ac:dyDescent="0.25">
      <c r="A202">
        <v>667</v>
      </c>
      <c r="B202" t="s">
        <v>555</v>
      </c>
      <c r="C202" t="s">
        <v>49</v>
      </c>
      <c r="D202">
        <v>0.04</v>
      </c>
      <c r="E202">
        <v>22.72</v>
      </c>
      <c r="F202">
        <v>8.99</v>
      </c>
      <c r="G202" t="s">
        <v>40</v>
      </c>
      <c r="H202" t="s">
        <v>96</v>
      </c>
      <c r="I202" t="s">
        <v>30</v>
      </c>
      <c r="J202" t="s">
        <v>128</v>
      </c>
      <c r="K202" t="s">
        <v>44</v>
      </c>
      <c r="L202" t="s">
        <v>330</v>
      </c>
      <c r="M202">
        <v>0.44</v>
      </c>
      <c r="N202" t="s">
        <v>34</v>
      </c>
      <c r="O202" t="s">
        <v>54</v>
      </c>
      <c r="P202" t="s">
        <v>189</v>
      </c>
      <c r="Q202" t="s">
        <v>556</v>
      </c>
      <c r="R202">
        <v>75203</v>
      </c>
      <c r="S202" s="1">
        <v>42020</v>
      </c>
      <c r="T202" s="1">
        <v>42024</v>
      </c>
      <c r="U202">
        <v>70.028000000000006</v>
      </c>
      <c r="V202">
        <v>37</v>
      </c>
      <c r="W202">
        <v>832.14</v>
      </c>
      <c r="X202">
        <v>22147</v>
      </c>
      <c r="Y202">
        <f>cleaneddata[[#This Row],[Unit Price]]-cleaneddata[[#This Row],[Discount]]</f>
        <v>22.68</v>
      </c>
      <c r="Z202" t="str">
        <f>_xlfn.IFS(cleaneddata[[#This Row],[Region]]="Central","Chris",cleaneddata[[#This Row],[Region]]="East","Erin",cleaneddata[[#This Row],[Region]]="South","Sam",cleaneddata[[#This Row],[Region]]="West","William")</f>
        <v>Chris</v>
      </c>
    </row>
    <row r="203" spans="1:26" x14ac:dyDescent="0.25">
      <c r="A203">
        <v>3385</v>
      </c>
      <c r="B203" t="s">
        <v>557</v>
      </c>
      <c r="C203" t="s">
        <v>49</v>
      </c>
      <c r="D203">
        <v>0.04</v>
      </c>
      <c r="E203">
        <v>2.98</v>
      </c>
      <c r="F203">
        <v>2.0299999999999998</v>
      </c>
      <c r="G203" t="s">
        <v>89</v>
      </c>
      <c r="H203" t="s">
        <v>96</v>
      </c>
      <c r="I203" t="s">
        <v>50</v>
      </c>
      <c r="J203" t="s">
        <v>51</v>
      </c>
      <c r="K203" t="s">
        <v>52</v>
      </c>
      <c r="L203" t="s">
        <v>558</v>
      </c>
      <c r="M203">
        <v>0.56999999999999995</v>
      </c>
      <c r="N203" t="s">
        <v>34</v>
      </c>
      <c r="O203" t="s">
        <v>113</v>
      </c>
      <c r="P203" t="s">
        <v>319</v>
      </c>
      <c r="Q203" t="s">
        <v>559</v>
      </c>
      <c r="R203">
        <v>44512</v>
      </c>
      <c r="S203" s="1">
        <v>42020</v>
      </c>
      <c r="T203" s="1">
        <v>42020</v>
      </c>
      <c r="U203">
        <v>-22.01</v>
      </c>
      <c r="V203">
        <v>5</v>
      </c>
      <c r="W203">
        <v>15.7</v>
      </c>
      <c r="X203">
        <v>88745</v>
      </c>
      <c r="Y203">
        <f>cleaneddata[[#This Row],[Unit Price]]-cleaneddata[[#This Row],[Discount]]</f>
        <v>2.94</v>
      </c>
      <c r="Z203" t="str">
        <f>_xlfn.IFS(cleaneddata[[#This Row],[Region]]="Central","Chris",cleaneddata[[#This Row],[Region]]="East","Erin",cleaneddata[[#This Row],[Region]]="South","Sam",cleaneddata[[#This Row],[Region]]="West","William")</f>
        <v>Erin</v>
      </c>
    </row>
    <row r="204" spans="1:26" x14ac:dyDescent="0.25">
      <c r="A204">
        <v>3385</v>
      </c>
      <c r="B204" t="s">
        <v>557</v>
      </c>
      <c r="C204" t="s">
        <v>49</v>
      </c>
      <c r="D204">
        <v>0.01</v>
      </c>
      <c r="E204">
        <v>125.99</v>
      </c>
      <c r="F204">
        <v>8.99</v>
      </c>
      <c r="G204" t="s">
        <v>40</v>
      </c>
      <c r="H204" t="s">
        <v>96</v>
      </c>
      <c r="I204" t="s">
        <v>42</v>
      </c>
      <c r="J204" t="s">
        <v>137</v>
      </c>
      <c r="K204" t="s">
        <v>75</v>
      </c>
      <c r="L204" t="s">
        <v>355</v>
      </c>
      <c r="M204">
        <v>0.59</v>
      </c>
      <c r="N204" t="s">
        <v>34</v>
      </c>
      <c r="O204" t="s">
        <v>113</v>
      </c>
      <c r="P204" t="s">
        <v>319</v>
      </c>
      <c r="Q204" t="s">
        <v>559</v>
      </c>
      <c r="R204">
        <v>44512</v>
      </c>
      <c r="S204" s="1">
        <v>42020</v>
      </c>
      <c r="T204" s="1">
        <v>42025</v>
      </c>
      <c r="U204">
        <v>426.46032000000002</v>
      </c>
      <c r="V204">
        <v>6</v>
      </c>
      <c r="W204">
        <v>680.65</v>
      </c>
      <c r="X204">
        <v>88745</v>
      </c>
      <c r="Y204">
        <f>cleaneddata[[#This Row],[Unit Price]]-cleaneddata[[#This Row],[Discount]]</f>
        <v>125.97999999999999</v>
      </c>
      <c r="Z204" t="str">
        <f>_xlfn.IFS(cleaneddata[[#This Row],[Region]]="Central","Chris",cleaneddata[[#This Row],[Region]]="East","Erin",cleaneddata[[#This Row],[Region]]="South","Sam",cleaneddata[[#This Row],[Region]]="West","William")</f>
        <v>Erin</v>
      </c>
    </row>
    <row r="205" spans="1:26" x14ac:dyDescent="0.25">
      <c r="A205">
        <v>1697</v>
      </c>
      <c r="B205" t="s">
        <v>560</v>
      </c>
      <c r="C205" t="s">
        <v>118</v>
      </c>
      <c r="D205">
        <v>0</v>
      </c>
      <c r="E205">
        <v>13.43</v>
      </c>
      <c r="F205">
        <v>5.5</v>
      </c>
      <c r="G205" t="s">
        <v>40</v>
      </c>
      <c r="H205" t="s">
        <v>73</v>
      </c>
      <c r="I205" t="s">
        <v>50</v>
      </c>
      <c r="J205" t="s">
        <v>80</v>
      </c>
      <c r="K205" t="s">
        <v>75</v>
      </c>
      <c r="L205" t="s">
        <v>561</v>
      </c>
      <c r="M205">
        <v>0.56999999999999995</v>
      </c>
      <c r="N205" t="s">
        <v>34</v>
      </c>
      <c r="O205" t="s">
        <v>35</v>
      </c>
      <c r="P205" t="s">
        <v>46</v>
      </c>
      <c r="Q205" t="s">
        <v>562</v>
      </c>
      <c r="R205">
        <v>71901</v>
      </c>
      <c r="S205" s="1">
        <v>42020</v>
      </c>
      <c r="T205" s="1">
        <v>42021</v>
      </c>
      <c r="U205">
        <v>-253.77799999999999</v>
      </c>
      <c r="V205">
        <v>9</v>
      </c>
      <c r="W205">
        <v>129.54</v>
      </c>
      <c r="X205">
        <v>86338</v>
      </c>
      <c r="Y205">
        <f>cleaneddata[[#This Row],[Unit Price]]-cleaneddata[[#This Row],[Discount]]</f>
        <v>13.43</v>
      </c>
      <c r="Z205" t="str">
        <f>_xlfn.IFS(cleaneddata[[#This Row],[Region]]="Central","Chris",cleaneddata[[#This Row],[Region]]="East","Erin",cleaneddata[[#This Row],[Region]]="South","Sam",cleaneddata[[#This Row],[Region]]="West","William")</f>
        <v>Sam</v>
      </c>
    </row>
    <row r="206" spans="1:26" x14ac:dyDescent="0.25">
      <c r="A206">
        <v>3133</v>
      </c>
      <c r="B206" t="s">
        <v>563</v>
      </c>
      <c r="C206" t="s">
        <v>118</v>
      </c>
      <c r="D206">
        <v>0.1</v>
      </c>
      <c r="E206">
        <v>5.81</v>
      </c>
      <c r="F206">
        <v>8.49</v>
      </c>
      <c r="G206" t="s">
        <v>40</v>
      </c>
      <c r="H206" t="s">
        <v>96</v>
      </c>
      <c r="I206" t="s">
        <v>50</v>
      </c>
      <c r="J206" t="s">
        <v>74</v>
      </c>
      <c r="K206" t="s">
        <v>75</v>
      </c>
      <c r="L206" t="s">
        <v>332</v>
      </c>
      <c r="M206">
        <v>0.39</v>
      </c>
      <c r="N206" t="s">
        <v>34</v>
      </c>
      <c r="O206" t="s">
        <v>54</v>
      </c>
      <c r="P206" t="s">
        <v>105</v>
      </c>
      <c r="Q206" t="s">
        <v>564</v>
      </c>
      <c r="R206">
        <v>60540</v>
      </c>
      <c r="S206" s="1">
        <v>42020</v>
      </c>
      <c r="T206" s="1">
        <v>42021</v>
      </c>
      <c r="U206">
        <v>-350.43950000000001</v>
      </c>
      <c r="V206">
        <v>12</v>
      </c>
      <c r="W206">
        <v>64.959999999999994</v>
      </c>
      <c r="X206">
        <v>86789</v>
      </c>
      <c r="Y206">
        <f>cleaneddata[[#This Row],[Unit Price]]-cleaneddata[[#This Row],[Discount]]</f>
        <v>5.71</v>
      </c>
      <c r="Z206" t="str">
        <f>_xlfn.IFS(cleaneddata[[#This Row],[Region]]="Central","Chris",cleaneddata[[#This Row],[Region]]="East","Erin",cleaneddata[[#This Row],[Region]]="South","Sam",cleaneddata[[#This Row],[Region]]="West","William")</f>
        <v>Chris</v>
      </c>
    </row>
    <row r="207" spans="1:26" x14ac:dyDescent="0.25">
      <c r="A207">
        <v>3133</v>
      </c>
      <c r="B207" t="s">
        <v>563</v>
      </c>
      <c r="C207" t="s">
        <v>118</v>
      </c>
      <c r="D207">
        <v>0.03</v>
      </c>
      <c r="E207">
        <v>1.81</v>
      </c>
      <c r="F207">
        <v>0.75</v>
      </c>
      <c r="G207" t="s">
        <v>40</v>
      </c>
      <c r="H207" t="s">
        <v>96</v>
      </c>
      <c r="I207" t="s">
        <v>50</v>
      </c>
      <c r="J207" t="s">
        <v>178</v>
      </c>
      <c r="K207" t="s">
        <v>52</v>
      </c>
      <c r="L207" t="s">
        <v>565</v>
      </c>
      <c r="M207">
        <v>0.52</v>
      </c>
      <c r="N207" t="s">
        <v>34</v>
      </c>
      <c r="O207" t="s">
        <v>54</v>
      </c>
      <c r="P207" t="s">
        <v>105</v>
      </c>
      <c r="Q207" t="s">
        <v>564</v>
      </c>
      <c r="R207">
        <v>60540</v>
      </c>
      <c r="S207" s="1">
        <v>42020</v>
      </c>
      <c r="T207" s="1">
        <v>42021</v>
      </c>
      <c r="U207">
        <v>4.2027999999999999</v>
      </c>
      <c r="V207">
        <v>10</v>
      </c>
      <c r="W207">
        <v>19.14</v>
      </c>
      <c r="X207">
        <v>86789</v>
      </c>
      <c r="Y207">
        <f>cleaneddata[[#This Row],[Unit Price]]-cleaneddata[[#This Row],[Discount]]</f>
        <v>1.78</v>
      </c>
      <c r="Z207" t="str">
        <f>_xlfn.IFS(cleaneddata[[#This Row],[Region]]="Central","Chris",cleaneddata[[#This Row],[Region]]="East","Erin",cleaneddata[[#This Row],[Region]]="South","Sam",cleaneddata[[#This Row],[Region]]="West","William")</f>
        <v>Chris</v>
      </c>
    </row>
    <row r="208" spans="1:26" x14ac:dyDescent="0.25">
      <c r="A208">
        <v>3036</v>
      </c>
      <c r="B208" t="s">
        <v>566</v>
      </c>
      <c r="C208" t="s">
        <v>72</v>
      </c>
      <c r="D208">
        <v>0.02</v>
      </c>
      <c r="E208">
        <v>12.99</v>
      </c>
      <c r="F208">
        <v>14.37</v>
      </c>
      <c r="G208" t="s">
        <v>40</v>
      </c>
      <c r="H208" t="s">
        <v>73</v>
      </c>
      <c r="I208" t="s">
        <v>30</v>
      </c>
      <c r="J208" t="s">
        <v>128</v>
      </c>
      <c r="K208" t="s">
        <v>66</v>
      </c>
      <c r="L208" t="s">
        <v>408</v>
      </c>
      <c r="M208">
        <v>0.73</v>
      </c>
      <c r="N208" t="s">
        <v>34</v>
      </c>
      <c r="O208" t="s">
        <v>54</v>
      </c>
      <c r="P208" t="s">
        <v>567</v>
      </c>
      <c r="Q208" t="s">
        <v>568</v>
      </c>
      <c r="R208">
        <v>58554</v>
      </c>
      <c r="S208" s="1">
        <v>42020</v>
      </c>
      <c r="T208" s="1">
        <v>42022</v>
      </c>
      <c r="U208">
        <v>-159.86000000000001</v>
      </c>
      <c r="V208">
        <v>5</v>
      </c>
      <c r="W208">
        <v>67.64</v>
      </c>
      <c r="X208">
        <v>89129</v>
      </c>
      <c r="Y208">
        <f>cleaneddata[[#This Row],[Unit Price]]-cleaneddata[[#This Row],[Discount]]</f>
        <v>12.97</v>
      </c>
      <c r="Z208" t="str">
        <f>_xlfn.IFS(cleaneddata[[#This Row],[Region]]="Central","Chris",cleaneddata[[#This Row],[Region]]="East","Erin",cleaneddata[[#This Row],[Region]]="South","Sam",cleaneddata[[#This Row],[Region]]="West","William")</f>
        <v>Chris</v>
      </c>
    </row>
    <row r="209" spans="1:26" x14ac:dyDescent="0.25">
      <c r="A209">
        <v>3036</v>
      </c>
      <c r="B209" t="s">
        <v>566</v>
      </c>
      <c r="C209" t="s">
        <v>72</v>
      </c>
      <c r="D209">
        <v>0.05</v>
      </c>
      <c r="E209">
        <v>35.44</v>
      </c>
      <c r="F209">
        <v>7.5</v>
      </c>
      <c r="G209" t="s">
        <v>40</v>
      </c>
      <c r="H209" t="s">
        <v>73</v>
      </c>
      <c r="I209" t="s">
        <v>50</v>
      </c>
      <c r="J209" t="s">
        <v>90</v>
      </c>
      <c r="K209" t="s">
        <v>75</v>
      </c>
      <c r="L209" t="s">
        <v>569</v>
      </c>
      <c r="M209">
        <v>0.38</v>
      </c>
      <c r="N209" t="s">
        <v>34</v>
      </c>
      <c r="O209" t="s">
        <v>54</v>
      </c>
      <c r="P209" t="s">
        <v>567</v>
      </c>
      <c r="Q209" t="s">
        <v>568</v>
      </c>
      <c r="R209">
        <v>58554</v>
      </c>
      <c r="S209" s="1">
        <v>42020</v>
      </c>
      <c r="T209" s="1">
        <v>42022</v>
      </c>
      <c r="U209">
        <v>165.88980000000001</v>
      </c>
      <c r="V209">
        <v>7</v>
      </c>
      <c r="W209">
        <v>240.42</v>
      </c>
      <c r="X209">
        <v>89129</v>
      </c>
      <c r="Y209">
        <f>cleaneddata[[#This Row],[Unit Price]]-cleaneddata[[#This Row],[Discount]]</f>
        <v>35.39</v>
      </c>
      <c r="Z209" t="str">
        <f>_xlfn.IFS(cleaneddata[[#This Row],[Region]]="Central","Chris",cleaneddata[[#This Row],[Region]]="East","Erin",cleaneddata[[#This Row],[Region]]="South","Sam",cleaneddata[[#This Row],[Region]]="West","William")</f>
        <v>Chris</v>
      </c>
    </row>
    <row r="210" spans="1:26" x14ac:dyDescent="0.25">
      <c r="A210">
        <v>3036</v>
      </c>
      <c r="B210" t="s">
        <v>566</v>
      </c>
      <c r="C210" t="s">
        <v>72</v>
      </c>
      <c r="D210">
        <v>0.02</v>
      </c>
      <c r="E210">
        <v>12.98</v>
      </c>
      <c r="F210">
        <v>3.14</v>
      </c>
      <c r="G210" t="s">
        <v>40</v>
      </c>
      <c r="H210" t="s">
        <v>73</v>
      </c>
      <c r="I210" t="s">
        <v>50</v>
      </c>
      <c r="J210" t="s">
        <v>570</v>
      </c>
      <c r="K210" t="s">
        <v>44</v>
      </c>
      <c r="L210" t="s">
        <v>571</v>
      </c>
      <c r="M210">
        <v>0.6</v>
      </c>
      <c r="N210" t="s">
        <v>34</v>
      </c>
      <c r="O210" t="s">
        <v>54</v>
      </c>
      <c r="P210" t="s">
        <v>567</v>
      </c>
      <c r="Q210" t="s">
        <v>568</v>
      </c>
      <c r="R210">
        <v>58554</v>
      </c>
      <c r="S210" s="1">
        <v>42020</v>
      </c>
      <c r="T210" s="1">
        <v>42023</v>
      </c>
      <c r="U210">
        <v>75.010000000000005</v>
      </c>
      <c r="V210">
        <v>14</v>
      </c>
      <c r="W210">
        <v>184.4</v>
      </c>
      <c r="X210">
        <v>89129</v>
      </c>
      <c r="Y210">
        <f>cleaneddata[[#This Row],[Unit Price]]-cleaneddata[[#This Row],[Discount]]</f>
        <v>12.96</v>
      </c>
      <c r="Z210" t="str">
        <f>_xlfn.IFS(cleaneddata[[#This Row],[Region]]="Central","Chris",cleaneddata[[#This Row],[Region]]="East","Erin",cleaneddata[[#This Row],[Region]]="South","Sam",cleaneddata[[#This Row],[Region]]="West","William")</f>
        <v>Chris</v>
      </c>
    </row>
    <row r="211" spans="1:26" x14ac:dyDescent="0.25">
      <c r="A211">
        <v>592</v>
      </c>
      <c r="B211" t="s">
        <v>572</v>
      </c>
      <c r="C211" t="s">
        <v>27</v>
      </c>
      <c r="D211">
        <v>0.08</v>
      </c>
      <c r="E211">
        <v>30.53</v>
      </c>
      <c r="F211">
        <v>19.989999999999998</v>
      </c>
      <c r="G211" t="s">
        <v>40</v>
      </c>
      <c r="H211" t="s">
        <v>29</v>
      </c>
      <c r="I211" t="s">
        <v>50</v>
      </c>
      <c r="J211" t="s">
        <v>154</v>
      </c>
      <c r="K211" t="s">
        <v>75</v>
      </c>
      <c r="L211" t="s">
        <v>573</v>
      </c>
      <c r="M211">
        <v>0.39</v>
      </c>
      <c r="N211" t="s">
        <v>34</v>
      </c>
      <c r="O211" t="s">
        <v>54</v>
      </c>
      <c r="P211" t="s">
        <v>105</v>
      </c>
      <c r="Q211" t="s">
        <v>574</v>
      </c>
      <c r="R211">
        <v>60091</v>
      </c>
      <c r="S211" s="1">
        <v>42021</v>
      </c>
      <c r="T211" s="1">
        <v>42021</v>
      </c>
      <c r="U211">
        <v>-239.8656</v>
      </c>
      <c r="V211">
        <v>10</v>
      </c>
      <c r="W211">
        <v>285.87</v>
      </c>
      <c r="X211">
        <v>86307</v>
      </c>
      <c r="Y211">
        <f>cleaneddata[[#This Row],[Unit Price]]-cleaneddata[[#This Row],[Discount]]</f>
        <v>30.450000000000003</v>
      </c>
      <c r="Z211" t="str">
        <f>_xlfn.IFS(cleaneddata[[#This Row],[Region]]="Central","Chris",cleaneddata[[#This Row],[Region]]="East","Erin",cleaneddata[[#This Row],[Region]]="South","Sam",cleaneddata[[#This Row],[Region]]="West","William")</f>
        <v>Chris</v>
      </c>
    </row>
    <row r="212" spans="1:26" x14ac:dyDescent="0.25">
      <c r="A212">
        <v>593</v>
      </c>
      <c r="B212" t="s">
        <v>575</v>
      </c>
      <c r="C212" t="s">
        <v>27</v>
      </c>
      <c r="D212">
        <v>0.01</v>
      </c>
      <c r="E212">
        <v>1.68</v>
      </c>
      <c r="F212">
        <v>1.57</v>
      </c>
      <c r="G212" t="s">
        <v>40</v>
      </c>
      <c r="H212" t="s">
        <v>29</v>
      </c>
      <c r="I212" t="s">
        <v>50</v>
      </c>
      <c r="J212" t="s">
        <v>51</v>
      </c>
      <c r="K212" t="s">
        <v>52</v>
      </c>
      <c r="L212" t="s">
        <v>576</v>
      </c>
      <c r="M212">
        <v>0.59</v>
      </c>
      <c r="N212" t="s">
        <v>34</v>
      </c>
      <c r="O212" t="s">
        <v>54</v>
      </c>
      <c r="P212" t="s">
        <v>105</v>
      </c>
      <c r="Q212" t="s">
        <v>577</v>
      </c>
      <c r="R212">
        <v>60517</v>
      </c>
      <c r="S212" s="1">
        <v>42021</v>
      </c>
      <c r="T212" s="1">
        <v>42023</v>
      </c>
      <c r="U212">
        <v>-53.444000000000003</v>
      </c>
      <c r="V212">
        <v>12</v>
      </c>
      <c r="W212">
        <v>20.37</v>
      </c>
      <c r="X212">
        <v>86307</v>
      </c>
      <c r="Y212">
        <f>cleaneddata[[#This Row],[Unit Price]]-cleaneddata[[#This Row],[Discount]]</f>
        <v>1.67</v>
      </c>
      <c r="Z212" t="str">
        <f>_xlfn.IFS(cleaneddata[[#This Row],[Region]]="Central","Chris",cleaneddata[[#This Row],[Region]]="East","Erin",cleaneddata[[#This Row],[Region]]="South","Sam",cleaneddata[[#This Row],[Region]]="West","William")</f>
        <v>Chris</v>
      </c>
    </row>
    <row r="213" spans="1:26" x14ac:dyDescent="0.25">
      <c r="A213">
        <v>1531</v>
      </c>
      <c r="B213" t="s">
        <v>578</v>
      </c>
      <c r="C213" t="s">
        <v>27</v>
      </c>
      <c r="D213">
        <v>7.0000000000000007E-2</v>
      </c>
      <c r="E213">
        <v>4.91</v>
      </c>
      <c r="F213">
        <v>0.5</v>
      </c>
      <c r="G213" t="s">
        <v>40</v>
      </c>
      <c r="H213" t="s">
        <v>41</v>
      </c>
      <c r="I213" t="s">
        <v>50</v>
      </c>
      <c r="J213" t="s">
        <v>154</v>
      </c>
      <c r="K213" t="s">
        <v>75</v>
      </c>
      <c r="L213" t="s">
        <v>579</v>
      </c>
      <c r="M213">
        <v>0.36</v>
      </c>
      <c r="N213" t="s">
        <v>34</v>
      </c>
      <c r="O213" t="s">
        <v>35</v>
      </c>
      <c r="P213" t="s">
        <v>125</v>
      </c>
      <c r="Q213" t="s">
        <v>580</v>
      </c>
      <c r="R213">
        <v>32137</v>
      </c>
      <c r="S213" s="1">
        <v>42021</v>
      </c>
      <c r="T213" s="1">
        <v>42022</v>
      </c>
      <c r="U213">
        <v>-157.696</v>
      </c>
      <c r="V213">
        <v>6</v>
      </c>
      <c r="W213">
        <v>28.22</v>
      </c>
      <c r="X213">
        <v>88852</v>
      </c>
      <c r="Y213">
        <f>cleaneddata[[#This Row],[Unit Price]]-cleaneddata[[#This Row],[Discount]]</f>
        <v>4.84</v>
      </c>
      <c r="Z213" t="str">
        <f>_xlfn.IFS(cleaneddata[[#This Row],[Region]]="Central","Chris",cleaneddata[[#This Row],[Region]]="East","Erin",cleaneddata[[#This Row],[Region]]="South","Sam",cleaneddata[[#This Row],[Region]]="West","William")</f>
        <v>Sam</v>
      </c>
    </row>
    <row r="214" spans="1:26" x14ac:dyDescent="0.25">
      <c r="A214">
        <v>210</v>
      </c>
      <c r="B214" t="s">
        <v>581</v>
      </c>
      <c r="C214" t="s">
        <v>49</v>
      </c>
      <c r="D214">
        <v>0.05</v>
      </c>
      <c r="E214">
        <v>1.86</v>
      </c>
      <c r="F214">
        <v>2.58</v>
      </c>
      <c r="G214" t="s">
        <v>40</v>
      </c>
      <c r="H214" t="s">
        <v>73</v>
      </c>
      <c r="I214" t="s">
        <v>50</v>
      </c>
      <c r="J214" t="s">
        <v>178</v>
      </c>
      <c r="K214" t="s">
        <v>52</v>
      </c>
      <c r="L214" t="s">
        <v>582</v>
      </c>
      <c r="M214">
        <v>0.82</v>
      </c>
      <c r="N214" t="s">
        <v>34</v>
      </c>
      <c r="O214" t="s">
        <v>113</v>
      </c>
      <c r="P214" t="s">
        <v>114</v>
      </c>
      <c r="Q214" t="s">
        <v>583</v>
      </c>
      <c r="R214">
        <v>12180</v>
      </c>
      <c r="S214" s="1">
        <v>42021</v>
      </c>
      <c r="T214" s="1">
        <v>42025</v>
      </c>
      <c r="U214">
        <v>-66.62</v>
      </c>
      <c r="V214">
        <v>9</v>
      </c>
      <c r="W214">
        <v>17.61</v>
      </c>
      <c r="X214">
        <v>85965</v>
      </c>
      <c r="Y214">
        <f>cleaneddata[[#This Row],[Unit Price]]-cleaneddata[[#This Row],[Discount]]</f>
        <v>1.81</v>
      </c>
      <c r="Z214" t="str">
        <f>_xlfn.IFS(cleaneddata[[#This Row],[Region]]="Central","Chris",cleaneddata[[#This Row],[Region]]="East","Erin",cleaneddata[[#This Row],[Region]]="South","Sam",cleaneddata[[#This Row],[Region]]="West","William")</f>
        <v>Erin</v>
      </c>
    </row>
    <row r="215" spans="1:26" x14ac:dyDescent="0.25">
      <c r="A215">
        <v>366</v>
      </c>
      <c r="B215" t="s">
        <v>584</v>
      </c>
      <c r="C215" t="s">
        <v>118</v>
      </c>
      <c r="D215">
        <v>0.05</v>
      </c>
      <c r="E215">
        <v>328.14</v>
      </c>
      <c r="F215">
        <v>91.05</v>
      </c>
      <c r="G215" t="s">
        <v>28</v>
      </c>
      <c r="H215" t="s">
        <v>29</v>
      </c>
      <c r="I215" t="s">
        <v>50</v>
      </c>
      <c r="J215" t="s">
        <v>97</v>
      </c>
      <c r="K215" t="s">
        <v>59</v>
      </c>
      <c r="L215" t="s">
        <v>585</v>
      </c>
      <c r="M215">
        <v>0.56999999999999995</v>
      </c>
      <c r="N215" t="s">
        <v>34</v>
      </c>
      <c r="O215" t="s">
        <v>113</v>
      </c>
      <c r="P215" t="s">
        <v>586</v>
      </c>
      <c r="Q215" t="s">
        <v>587</v>
      </c>
      <c r="R215">
        <v>2910</v>
      </c>
      <c r="S215" s="1">
        <v>42021</v>
      </c>
      <c r="T215" s="1">
        <v>42023</v>
      </c>
      <c r="U215">
        <v>411.5172</v>
      </c>
      <c r="V215">
        <v>6</v>
      </c>
      <c r="W215">
        <v>1967.98</v>
      </c>
      <c r="X215">
        <v>87347</v>
      </c>
      <c r="Y215">
        <f>cleaneddata[[#This Row],[Unit Price]]-cleaneddata[[#This Row],[Discount]]</f>
        <v>328.09</v>
      </c>
      <c r="Z215" t="str">
        <f>_xlfn.IFS(cleaneddata[[#This Row],[Region]]="Central","Chris",cleaneddata[[#This Row],[Region]]="East","Erin",cleaneddata[[#This Row],[Region]]="South","Sam",cleaneddata[[#This Row],[Region]]="West","William")</f>
        <v>Erin</v>
      </c>
    </row>
    <row r="216" spans="1:26" x14ac:dyDescent="0.25">
      <c r="A216">
        <v>744</v>
      </c>
      <c r="B216" t="s">
        <v>588</v>
      </c>
      <c r="C216" t="s">
        <v>118</v>
      </c>
      <c r="D216">
        <v>0.03</v>
      </c>
      <c r="E216">
        <v>119.99</v>
      </c>
      <c r="F216">
        <v>56.14</v>
      </c>
      <c r="G216" t="s">
        <v>28</v>
      </c>
      <c r="H216" t="s">
        <v>41</v>
      </c>
      <c r="I216" t="s">
        <v>42</v>
      </c>
      <c r="J216" t="s">
        <v>58</v>
      </c>
      <c r="K216" t="s">
        <v>32</v>
      </c>
      <c r="L216" t="s">
        <v>589</v>
      </c>
      <c r="M216">
        <v>0.39</v>
      </c>
      <c r="N216" t="s">
        <v>34</v>
      </c>
      <c r="O216" t="s">
        <v>61</v>
      </c>
      <c r="P216" t="s">
        <v>590</v>
      </c>
      <c r="Q216" t="s">
        <v>591</v>
      </c>
      <c r="R216">
        <v>85737</v>
      </c>
      <c r="S216" s="1">
        <v>42021</v>
      </c>
      <c r="T216" s="1">
        <v>42023</v>
      </c>
      <c r="U216">
        <v>1400.1</v>
      </c>
      <c r="V216">
        <v>13</v>
      </c>
      <c r="W216">
        <v>1545.58</v>
      </c>
      <c r="X216">
        <v>87726</v>
      </c>
      <c r="Y216">
        <f>cleaneddata[[#This Row],[Unit Price]]-cleaneddata[[#This Row],[Discount]]</f>
        <v>119.96</v>
      </c>
      <c r="Z216" t="str">
        <f>_xlfn.IFS(cleaneddata[[#This Row],[Region]]="Central","Chris",cleaneddata[[#This Row],[Region]]="East","Erin",cleaneddata[[#This Row],[Region]]="South","Sam",cleaneddata[[#This Row],[Region]]="West","William")</f>
        <v>William</v>
      </c>
    </row>
    <row r="217" spans="1:26" x14ac:dyDescent="0.25">
      <c r="A217">
        <v>745</v>
      </c>
      <c r="B217" t="s">
        <v>592</v>
      </c>
      <c r="C217" t="s">
        <v>118</v>
      </c>
      <c r="D217">
        <v>0.05</v>
      </c>
      <c r="E217">
        <v>115.79</v>
      </c>
      <c r="F217">
        <v>1.99</v>
      </c>
      <c r="G217" t="s">
        <v>40</v>
      </c>
      <c r="H217" t="s">
        <v>41</v>
      </c>
      <c r="I217" t="s">
        <v>42</v>
      </c>
      <c r="J217" t="s">
        <v>43</v>
      </c>
      <c r="K217" t="s">
        <v>44</v>
      </c>
      <c r="L217" t="s">
        <v>593</v>
      </c>
      <c r="M217">
        <v>0.49</v>
      </c>
      <c r="N217" t="s">
        <v>34</v>
      </c>
      <c r="O217" t="s">
        <v>61</v>
      </c>
      <c r="P217" t="s">
        <v>590</v>
      </c>
      <c r="Q217" t="s">
        <v>594</v>
      </c>
      <c r="R217">
        <v>85345</v>
      </c>
      <c r="S217" s="1">
        <v>42021</v>
      </c>
      <c r="T217" s="1">
        <v>42023</v>
      </c>
      <c r="U217">
        <v>67.599999999999994</v>
      </c>
      <c r="V217">
        <v>3</v>
      </c>
      <c r="W217">
        <v>353.1</v>
      </c>
      <c r="X217">
        <v>87726</v>
      </c>
      <c r="Y217">
        <f>cleaneddata[[#This Row],[Unit Price]]-cleaneddata[[#This Row],[Discount]]</f>
        <v>115.74000000000001</v>
      </c>
      <c r="Z217" t="str">
        <f>_xlfn.IFS(cleaneddata[[#This Row],[Region]]="Central","Chris",cleaneddata[[#This Row],[Region]]="East","Erin",cleaneddata[[#This Row],[Region]]="South","Sam",cleaneddata[[#This Row],[Region]]="West","William")</f>
        <v>William</v>
      </c>
    </row>
    <row r="218" spans="1:26" x14ac:dyDescent="0.25">
      <c r="A218">
        <v>1702</v>
      </c>
      <c r="B218" t="s">
        <v>595</v>
      </c>
      <c r="C218" t="s">
        <v>118</v>
      </c>
      <c r="D218">
        <v>0.05</v>
      </c>
      <c r="E218">
        <v>14.81</v>
      </c>
      <c r="F218">
        <v>13.32</v>
      </c>
      <c r="G218" t="s">
        <v>40</v>
      </c>
      <c r="H218" t="s">
        <v>73</v>
      </c>
      <c r="I218" t="s">
        <v>50</v>
      </c>
      <c r="J218" t="s">
        <v>97</v>
      </c>
      <c r="K218" t="s">
        <v>75</v>
      </c>
      <c r="L218" t="s">
        <v>596</v>
      </c>
      <c r="M218">
        <v>0.43</v>
      </c>
      <c r="N218" t="s">
        <v>34</v>
      </c>
      <c r="O218" t="s">
        <v>35</v>
      </c>
      <c r="P218" t="s">
        <v>36</v>
      </c>
      <c r="Q218" t="s">
        <v>597</v>
      </c>
      <c r="R218">
        <v>39301</v>
      </c>
      <c r="S218" s="1">
        <v>42021</v>
      </c>
      <c r="T218" s="1">
        <v>42024</v>
      </c>
      <c r="U218">
        <v>-220.05199999999999</v>
      </c>
      <c r="V218">
        <v>3</v>
      </c>
      <c r="W218">
        <v>45.28</v>
      </c>
      <c r="X218">
        <v>90473</v>
      </c>
      <c r="Y218">
        <f>cleaneddata[[#This Row],[Unit Price]]-cleaneddata[[#This Row],[Discount]]</f>
        <v>14.76</v>
      </c>
      <c r="Z218" t="str">
        <f>_xlfn.IFS(cleaneddata[[#This Row],[Region]]="Central","Chris",cleaneddata[[#This Row],[Region]]="East","Erin",cleaneddata[[#This Row],[Region]]="South","Sam",cleaneddata[[#This Row],[Region]]="West","William")</f>
        <v>Sam</v>
      </c>
    </row>
    <row r="219" spans="1:26" x14ac:dyDescent="0.25">
      <c r="A219">
        <v>1702</v>
      </c>
      <c r="B219" t="s">
        <v>595</v>
      </c>
      <c r="C219" t="s">
        <v>118</v>
      </c>
      <c r="D219">
        <v>0.05</v>
      </c>
      <c r="E219">
        <v>4.2</v>
      </c>
      <c r="F219">
        <v>2.2599999999999998</v>
      </c>
      <c r="G219" t="s">
        <v>89</v>
      </c>
      <c r="H219" t="s">
        <v>73</v>
      </c>
      <c r="I219" t="s">
        <v>50</v>
      </c>
      <c r="J219" t="s">
        <v>90</v>
      </c>
      <c r="K219" t="s">
        <v>52</v>
      </c>
      <c r="L219" t="s">
        <v>598</v>
      </c>
      <c r="M219">
        <v>0.36</v>
      </c>
      <c r="N219" t="s">
        <v>34</v>
      </c>
      <c r="O219" t="s">
        <v>35</v>
      </c>
      <c r="P219" t="s">
        <v>36</v>
      </c>
      <c r="Q219" t="s">
        <v>597</v>
      </c>
      <c r="R219">
        <v>39301</v>
      </c>
      <c r="S219" s="1">
        <v>42021</v>
      </c>
      <c r="T219" s="1">
        <v>42023</v>
      </c>
      <c r="U219">
        <v>20.393370000000001</v>
      </c>
      <c r="V219">
        <v>3</v>
      </c>
      <c r="W219">
        <v>13.57</v>
      </c>
      <c r="X219">
        <v>90473</v>
      </c>
      <c r="Y219">
        <f>cleaneddata[[#This Row],[Unit Price]]-cleaneddata[[#This Row],[Discount]]</f>
        <v>4.1500000000000004</v>
      </c>
      <c r="Z219" t="str">
        <f>_xlfn.IFS(cleaneddata[[#This Row],[Region]]="Central","Chris",cleaneddata[[#This Row],[Region]]="East","Erin",cleaneddata[[#This Row],[Region]]="South","Sam",cleaneddata[[#This Row],[Region]]="West","William")</f>
        <v>Sam</v>
      </c>
    </row>
    <row r="220" spans="1:26" x14ac:dyDescent="0.25">
      <c r="A220">
        <v>1708</v>
      </c>
      <c r="B220" t="s">
        <v>599</v>
      </c>
      <c r="C220" t="s">
        <v>118</v>
      </c>
      <c r="D220">
        <v>0.05</v>
      </c>
      <c r="E220">
        <v>5.68</v>
      </c>
      <c r="F220">
        <v>1.39</v>
      </c>
      <c r="G220" t="s">
        <v>40</v>
      </c>
      <c r="H220" t="s">
        <v>29</v>
      </c>
      <c r="I220" t="s">
        <v>50</v>
      </c>
      <c r="J220" t="s">
        <v>347</v>
      </c>
      <c r="K220" t="s">
        <v>75</v>
      </c>
      <c r="L220" t="s">
        <v>600</v>
      </c>
      <c r="M220">
        <v>0.38</v>
      </c>
      <c r="N220" t="s">
        <v>34</v>
      </c>
      <c r="O220" t="s">
        <v>113</v>
      </c>
      <c r="P220" t="s">
        <v>319</v>
      </c>
      <c r="Q220" t="s">
        <v>601</v>
      </c>
      <c r="R220">
        <v>44118</v>
      </c>
      <c r="S220" s="1">
        <v>42021</v>
      </c>
      <c r="T220" s="1">
        <v>42022</v>
      </c>
      <c r="U220">
        <v>38.281199999999998</v>
      </c>
      <c r="V220">
        <v>10</v>
      </c>
      <c r="W220">
        <v>55.48</v>
      </c>
      <c r="X220">
        <v>88781</v>
      </c>
      <c r="Y220">
        <f>cleaneddata[[#This Row],[Unit Price]]-cleaneddata[[#This Row],[Discount]]</f>
        <v>5.63</v>
      </c>
      <c r="Z220" t="str">
        <f>_xlfn.IFS(cleaneddata[[#This Row],[Region]]="Central","Chris",cleaneddata[[#This Row],[Region]]="East","Erin",cleaneddata[[#This Row],[Region]]="South","Sam",cleaneddata[[#This Row],[Region]]="West","William")</f>
        <v>Erin</v>
      </c>
    </row>
    <row r="221" spans="1:26" x14ac:dyDescent="0.25">
      <c r="A221">
        <v>1719</v>
      </c>
      <c r="B221" t="s">
        <v>602</v>
      </c>
      <c r="C221" t="s">
        <v>118</v>
      </c>
      <c r="D221">
        <v>0.06</v>
      </c>
      <c r="E221">
        <v>16.48</v>
      </c>
      <c r="F221">
        <v>1.99</v>
      </c>
      <c r="G221" t="s">
        <v>40</v>
      </c>
      <c r="H221" t="s">
        <v>96</v>
      </c>
      <c r="I221" t="s">
        <v>42</v>
      </c>
      <c r="J221" t="s">
        <v>43</v>
      </c>
      <c r="K221" t="s">
        <v>44</v>
      </c>
      <c r="L221" t="s">
        <v>603</v>
      </c>
      <c r="M221">
        <v>0.42</v>
      </c>
      <c r="N221" t="s">
        <v>34</v>
      </c>
      <c r="O221" t="s">
        <v>35</v>
      </c>
      <c r="P221" t="s">
        <v>166</v>
      </c>
      <c r="Q221" t="s">
        <v>604</v>
      </c>
      <c r="R221">
        <v>35473</v>
      </c>
      <c r="S221" s="1">
        <v>42021</v>
      </c>
      <c r="T221" s="1">
        <v>42023</v>
      </c>
      <c r="U221">
        <v>-144.59200000000001</v>
      </c>
      <c r="V221">
        <v>8</v>
      </c>
      <c r="W221">
        <v>128.13</v>
      </c>
      <c r="X221">
        <v>90786</v>
      </c>
      <c r="Y221">
        <f>cleaneddata[[#This Row],[Unit Price]]-cleaneddata[[#This Row],[Discount]]</f>
        <v>16.420000000000002</v>
      </c>
      <c r="Z221" t="str">
        <f>_xlfn.IFS(cleaneddata[[#This Row],[Region]]="Central","Chris",cleaneddata[[#This Row],[Region]]="East","Erin",cleaneddata[[#This Row],[Region]]="South","Sam",cleaneddata[[#This Row],[Region]]="West","William")</f>
        <v>Sam</v>
      </c>
    </row>
    <row r="222" spans="1:26" x14ac:dyDescent="0.25">
      <c r="A222">
        <v>1873</v>
      </c>
      <c r="B222" t="s">
        <v>605</v>
      </c>
      <c r="C222" t="s">
        <v>118</v>
      </c>
      <c r="D222">
        <v>0.03</v>
      </c>
      <c r="E222">
        <v>90.48</v>
      </c>
      <c r="F222">
        <v>19.989999999999998</v>
      </c>
      <c r="G222" t="s">
        <v>40</v>
      </c>
      <c r="H222" t="s">
        <v>96</v>
      </c>
      <c r="I222" t="s">
        <v>50</v>
      </c>
      <c r="J222" t="s">
        <v>347</v>
      </c>
      <c r="K222" t="s">
        <v>75</v>
      </c>
      <c r="L222" t="s">
        <v>504</v>
      </c>
      <c r="M222">
        <v>0.4</v>
      </c>
      <c r="N222" t="s">
        <v>34</v>
      </c>
      <c r="O222" t="s">
        <v>35</v>
      </c>
      <c r="P222" t="s">
        <v>125</v>
      </c>
      <c r="Q222" t="s">
        <v>606</v>
      </c>
      <c r="R222">
        <v>33403</v>
      </c>
      <c r="S222" s="1">
        <v>42021</v>
      </c>
      <c r="T222" s="1">
        <v>42023</v>
      </c>
      <c r="U222">
        <v>15.353999999999999</v>
      </c>
      <c r="V222">
        <v>1</v>
      </c>
      <c r="W222">
        <v>99.69</v>
      </c>
      <c r="X222">
        <v>90099</v>
      </c>
      <c r="Y222">
        <f>cleaneddata[[#This Row],[Unit Price]]-cleaneddata[[#This Row],[Discount]]</f>
        <v>90.45</v>
      </c>
      <c r="Z222" t="str">
        <f>_xlfn.IFS(cleaneddata[[#This Row],[Region]]="Central","Chris",cleaneddata[[#This Row],[Region]]="East","Erin",cleaneddata[[#This Row],[Region]]="South","Sam",cleaneddata[[#This Row],[Region]]="West","William")</f>
        <v>Sam</v>
      </c>
    </row>
    <row r="223" spans="1:26" x14ac:dyDescent="0.25">
      <c r="A223">
        <v>1873</v>
      </c>
      <c r="B223" t="s">
        <v>605</v>
      </c>
      <c r="C223" t="s">
        <v>118</v>
      </c>
      <c r="D223">
        <v>0.06</v>
      </c>
      <c r="E223">
        <v>22.84</v>
      </c>
      <c r="F223">
        <v>8.18</v>
      </c>
      <c r="G223" t="s">
        <v>40</v>
      </c>
      <c r="H223" t="s">
        <v>96</v>
      </c>
      <c r="I223" t="s">
        <v>50</v>
      </c>
      <c r="J223" t="s">
        <v>90</v>
      </c>
      <c r="K223" t="s">
        <v>75</v>
      </c>
      <c r="L223" t="s">
        <v>607</v>
      </c>
      <c r="M223">
        <v>0.39</v>
      </c>
      <c r="N223" t="s">
        <v>34</v>
      </c>
      <c r="O223" t="s">
        <v>35</v>
      </c>
      <c r="P223" t="s">
        <v>125</v>
      </c>
      <c r="Q223" t="s">
        <v>606</v>
      </c>
      <c r="R223">
        <v>33403</v>
      </c>
      <c r="S223" s="1">
        <v>42021</v>
      </c>
      <c r="T223" s="1">
        <v>42021</v>
      </c>
      <c r="U223">
        <v>-357.92399999999998</v>
      </c>
      <c r="V223">
        <v>7</v>
      </c>
      <c r="W223">
        <v>152.49</v>
      </c>
      <c r="X223">
        <v>90099</v>
      </c>
      <c r="Y223">
        <f>cleaneddata[[#This Row],[Unit Price]]-cleaneddata[[#This Row],[Discount]]</f>
        <v>22.78</v>
      </c>
      <c r="Z223" t="str">
        <f>_xlfn.IFS(cleaneddata[[#This Row],[Region]]="Central","Chris",cleaneddata[[#This Row],[Region]]="East","Erin",cleaneddata[[#This Row],[Region]]="South","Sam",cleaneddata[[#This Row],[Region]]="West","William")</f>
        <v>Sam</v>
      </c>
    </row>
    <row r="224" spans="1:26" x14ac:dyDescent="0.25">
      <c r="A224">
        <v>2579</v>
      </c>
      <c r="B224" t="s">
        <v>164</v>
      </c>
      <c r="C224" t="s">
        <v>118</v>
      </c>
      <c r="D224">
        <v>7.0000000000000007E-2</v>
      </c>
      <c r="E224">
        <v>1.76</v>
      </c>
      <c r="F224">
        <v>4.8600000000000003</v>
      </c>
      <c r="G224" t="s">
        <v>40</v>
      </c>
      <c r="H224" t="s">
        <v>73</v>
      </c>
      <c r="I224" t="s">
        <v>30</v>
      </c>
      <c r="J224" t="s">
        <v>128</v>
      </c>
      <c r="K224" t="s">
        <v>75</v>
      </c>
      <c r="L224" t="s">
        <v>608</v>
      </c>
      <c r="M224">
        <v>0.41</v>
      </c>
      <c r="N224" t="s">
        <v>34</v>
      </c>
      <c r="O224" t="s">
        <v>35</v>
      </c>
      <c r="P224" t="s">
        <v>166</v>
      </c>
      <c r="Q224" t="s">
        <v>167</v>
      </c>
      <c r="R224">
        <v>36869</v>
      </c>
      <c r="S224" s="1">
        <v>42021</v>
      </c>
      <c r="T224" s="1">
        <v>42021</v>
      </c>
      <c r="U224">
        <v>0.58799999999999997</v>
      </c>
      <c r="V224">
        <v>15</v>
      </c>
      <c r="W224">
        <v>26.01</v>
      </c>
      <c r="X224">
        <v>88297</v>
      </c>
      <c r="Y224">
        <f>cleaneddata[[#This Row],[Unit Price]]-cleaneddata[[#This Row],[Discount]]</f>
        <v>1.69</v>
      </c>
      <c r="Z224" t="str">
        <f>_xlfn.IFS(cleaneddata[[#This Row],[Region]]="Central","Chris",cleaneddata[[#This Row],[Region]]="East","Erin",cleaneddata[[#This Row],[Region]]="South","Sam",cleaneddata[[#This Row],[Region]]="West","William")</f>
        <v>Sam</v>
      </c>
    </row>
    <row r="225" spans="1:26" x14ac:dyDescent="0.25">
      <c r="A225">
        <v>2618</v>
      </c>
      <c r="B225" t="s">
        <v>609</v>
      </c>
      <c r="C225" t="s">
        <v>118</v>
      </c>
      <c r="D225">
        <v>0.1</v>
      </c>
      <c r="E225">
        <v>7.64</v>
      </c>
      <c r="F225">
        <v>1.39</v>
      </c>
      <c r="G225" t="s">
        <v>40</v>
      </c>
      <c r="H225" t="s">
        <v>96</v>
      </c>
      <c r="I225" t="s">
        <v>50</v>
      </c>
      <c r="J225" t="s">
        <v>347</v>
      </c>
      <c r="K225" t="s">
        <v>75</v>
      </c>
      <c r="L225" t="s">
        <v>610</v>
      </c>
      <c r="M225">
        <v>0.36</v>
      </c>
      <c r="N225" t="s">
        <v>34</v>
      </c>
      <c r="O225" t="s">
        <v>113</v>
      </c>
      <c r="P225" t="s">
        <v>114</v>
      </c>
      <c r="Q225" t="s">
        <v>115</v>
      </c>
      <c r="R225">
        <v>10004</v>
      </c>
      <c r="S225" s="1">
        <v>42021</v>
      </c>
      <c r="T225" s="1">
        <v>42023</v>
      </c>
      <c r="U225">
        <v>16.12</v>
      </c>
      <c r="V225">
        <v>18</v>
      </c>
      <c r="W225">
        <v>130.11000000000001</v>
      </c>
      <c r="X225">
        <v>46884</v>
      </c>
      <c r="Y225">
        <f>cleaneddata[[#This Row],[Unit Price]]-cleaneddata[[#This Row],[Discount]]</f>
        <v>7.54</v>
      </c>
      <c r="Z225" t="str">
        <f>_xlfn.IFS(cleaneddata[[#This Row],[Region]]="Central","Chris",cleaneddata[[#This Row],[Region]]="East","Erin",cleaneddata[[#This Row],[Region]]="South","Sam",cleaneddata[[#This Row],[Region]]="West","William")</f>
        <v>Erin</v>
      </c>
    </row>
    <row r="226" spans="1:26" x14ac:dyDescent="0.25">
      <c r="A226">
        <v>2618</v>
      </c>
      <c r="B226" t="s">
        <v>609</v>
      </c>
      <c r="C226" t="s">
        <v>118</v>
      </c>
      <c r="D226">
        <v>0</v>
      </c>
      <c r="E226">
        <v>125.99</v>
      </c>
      <c r="F226">
        <v>2.5</v>
      </c>
      <c r="G226" t="s">
        <v>40</v>
      </c>
      <c r="H226" t="s">
        <v>96</v>
      </c>
      <c r="I226" t="s">
        <v>42</v>
      </c>
      <c r="J226" t="s">
        <v>137</v>
      </c>
      <c r="K226" t="s">
        <v>75</v>
      </c>
      <c r="L226" t="s">
        <v>611</v>
      </c>
      <c r="M226">
        <v>0.59</v>
      </c>
      <c r="N226" t="s">
        <v>34</v>
      </c>
      <c r="O226" t="s">
        <v>113</v>
      </c>
      <c r="P226" t="s">
        <v>114</v>
      </c>
      <c r="Q226" t="s">
        <v>115</v>
      </c>
      <c r="R226">
        <v>10004</v>
      </c>
      <c r="S226" s="1">
        <v>42021</v>
      </c>
      <c r="T226" s="1">
        <v>42023</v>
      </c>
      <c r="U226">
        <v>-815.9008</v>
      </c>
      <c r="V226">
        <v>3</v>
      </c>
      <c r="W226">
        <v>337.34</v>
      </c>
      <c r="X226">
        <v>46884</v>
      </c>
      <c r="Y226">
        <f>cleaneddata[[#This Row],[Unit Price]]-cleaneddata[[#This Row],[Discount]]</f>
        <v>125.99</v>
      </c>
      <c r="Z226" t="str">
        <f>_xlfn.IFS(cleaneddata[[#This Row],[Region]]="Central","Chris",cleaneddata[[#This Row],[Region]]="East","Erin",cleaneddata[[#This Row],[Region]]="South","Sam",cleaneddata[[#This Row],[Region]]="West","William")</f>
        <v>Erin</v>
      </c>
    </row>
    <row r="227" spans="1:26" x14ac:dyDescent="0.25">
      <c r="A227">
        <v>2618</v>
      </c>
      <c r="B227" t="s">
        <v>609</v>
      </c>
      <c r="C227" t="s">
        <v>118</v>
      </c>
      <c r="D227">
        <v>0.1</v>
      </c>
      <c r="E227">
        <v>11.55</v>
      </c>
      <c r="F227">
        <v>2.36</v>
      </c>
      <c r="G227" t="s">
        <v>40</v>
      </c>
      <c r="H227" t="s">
        <v>96</v>
      </c>
      <c r="I227" t="s">
        <v>50</v>
      </c>
      <c r="J227" t="s">
        <v>51</v>
      </c>
      <c r="K227" t="s">
        <v>52</v>
      </c>
      <c r="L227" t="s">
        <v>382</v>
      </c>
      <c r="M227">
        <v>0.55000000000000004</v>
      </c>
      <c r="N227" t="s">
        <v>34</v>
      </c>
      <c r="O227" t="s">
        <v>113</v>
      </c>
      <c r="P227" t="s">
        <v>114</v>
      </c>
      <c r="Q227" t="s">
        <v>115</v>
      </c>
      <c r="R227">
        <v>10004</v>
      </c>
      <c r="S227" s="1">
        <v>42021</v>
      </c>
      <c r="T227" s="1">
        <v>42022</v>
      </c>
      <c r="U227">
        <v>15.808</v>
      </c>
      <c r="V227">
        <v>25</v>
      </c>
      <c r="W227">
        <v>280.43</v>
      </c>
      <c r="X227">
        <v>46884</v>
      </c>
      <c r="Y227">
        <f>cleaneddata[[#This Row],[Unit Price]]-cleaneddata[[#This Row],[Discount]]</f>
        <v>11.450000000000001</v>
      </c>
      <c r="Z227" t="str">
        <f>_xlfn.IFS(cleaneddata[[#This Row],[Region]]="Central","Chris",cleaneddata[[#This Row],[Region]]="East","Erin",cleaneddata[[#This Row],[Region]]="South","Sam",cleaneddata[[#This Row],[Region]]="West","William")</f>
        <v>Erin</v>
      </c>
    </row>
    <row r="228" spans="1:26" x14ac:dyDescent="0.25">
      <c r="A228">
        <v>2628</v>
      </c>
      <c r="B228" t="s">
        <v>612</v>
      </c>
      <c r="C228" t="s">
        <v>118</v>
      </c>
      <c r="D228">
        <v>0.02</v>
      </c>
      <c r="E228">
        <v>30.53</v>
      </c>
      <c r="F228">
        <v>19.989999999999998</v>
      </c>
      <c r="G228" t="s">
        <v>89</v>
      </c>
      <c r="H228" t="s">
        <v>96</v>
      </c>
      <c r="I228" t="s">
        <v>50</v>
      </c>
      <c r="J228" t="s">
        <v>154</v>
      </c>
      <c r="K228" t="s">
        <v>75</v>
      </c>
      <c r="L228" t="s">
        <v>573</v>
      </c>
      <c r="M228">
        <v>0.39</v>
      </c>
      <c r="N228" t="s">
        <v>34</v>
      </c>
      <c r="O228" t="s">
        <v>54</v>
      </c>
      <c r="P228" t="s">
        <v>209</v>
      </c>
      <c r="Q228" t="s">
        <v>613</v>
      </c>
      <c r="R228">
        <v>73160</v>
      </c>
      <c r="S228" s="1">
        <v>42021</v>
      </c>
      <c r="T228" s="1">
        <v>42023</v>
      </c>
      <c r="U228">
        <v>-54.63</v>
      </c>
      <c r="V228">
        <v>14</v>
      </c>
      <c r="W228">
        <v>448.47</v>
      </c>
      <c r="X228">
        <v>85916</v>
      </c>
      <c r="Y228">
        <f>cleaneddata[[#This Row],[Unit Price]]-cleaneddata[[#This Row],[Discount]]</f>
        <v>30.51</v>
      </c>
      <c r="Z228" t="str">
        <f>_xlfn.IFS(cleaneddata[[#This Row],[Region]]="Central","Chris",cleaneddata[[#This Row],[Region]]="East","Erin",cleaneddata[[#This Row],[Region]]="South","Sam",cleaneddata[[#This Row],[Region]]="West","William")</f>
        <v>Chris</v>
      </c>
    </row>
    <row r="229" spans="1:26" x14ac:dyDescent="0.25">
      <c r="A229">
        <v>526</v>
      </c>
      <c r="B229" t="s">
        <v>614</v>
      </c>
      <c r="C229" t="s">
        <v>72</v>
      </c>
      <c r="D229">
        <v>0</v>
      </c>
      <c r="E229">
        <v>1.88</v>
      </c>
      <c r="F229">
        <v>1.49</v>
      </c>
      <c r="G229" t="s">
        <v>40</v>
      </c>
      <c r="H229" t="s">
        <v>73</v>
      </c>
      <c r="I229" t="s">
        <v>50</v>
      </c>
      <c r="J229" t="s">
        <v>74</v>
      </c>
      <c r="K229" t="s">
        <v>75</v>
      </c>
      <c r="L229" t="s">
        <v>615</v>
      </c>
      <c r="M229">
        <v>0.37</v>
      </c>
      <c r="N229" t="s">
        <v>34</v>
      </c>
      <c r="O229" t="s">
        <v>61</v>
      </c>
      <c r="P229" t="s">
        <v>590</v>
      </c>
      <c r="Q229" t="s">
        <v>616</v>
      </c>
      <c r="R229">
        <v>85204</v>
      </c>
      <c r="S229" s="1">
        <v>42021</v>
      </c>
      <c r="T229" s="1">
        <v>42022</v>
      </c>
      <c r="U229">
        <v>-15.5595</v>
      </c>
      <c r="V229">
        <v>13</v>
      </c>
      <c r="W229">
        <v>25.39</v>
      </c>
      <c r="X229">
        <v>90027</v>
      </c>
      <c r="Y229">
        <f>cleaneddata[[#This Row],[Unit Price]]-cleaneddata[[#This Row],[Discount]]</f>
        <v>1.88</v>
      </c>
      <c r="Z229" t="str">
        <f>_xlfn.IFS(cleaneddata[[#This Row],[Region]]="Central","Chris",cleaneddata[[#This Row],[Region]]="East","Erin",cleaneddata[[#This Row],[Region]]="South","Sam",cleaneddata[[#This Row],[Region]]="West","William")</f>
        <v>William</v>
      </c>
    </row>
    <row r="230" spans="1:26" x14ac:dyDescent="0.25">
      <c r="A230">
        <v>526</v>
      </c>
      <c r="B230" t="s">
        <v>614</v>
      </c>
      <c r="C230" t="s">
        <v>72</v>
      </c>
      <c r="D230">
        <v>0.06</v>
      </c>
      <c r="E230">
        <v>5.78</v>
      </c>
      <c r="F230">
        <v>5.67</v>
      </c>
      <c r="G230" t="s">
        <v>40</v>
      </c>
      <c r="H230" t="s">
        <v>73</v>
      </c>
      <c r="I230" t="s">
        <v>50</v>
      </c>
      <c r="J230" t="s">
        <v>90</v>
      </c>
      <c r="K230" t="s">
        <v>75</v>
      </c>
      <c r="L230" t="s">
        <v>617</v>
      </c>
      <c r="M230">
        <v>0.36</v>
      </c>
      <c r="N230" t="s">
        <v>34</v>
      </c>
      <c r="O230" t="s">
        <v>61</v>
      </c>
      <c r="P230" t="s">
        <v>590</v>
      </c>
      <c r="Q230" t="s">
        <v>616</v>
      </c>
      <c r="R230">
        <v>85204</v>
      </c>
      <c r="S230" s="1">
        <v>42021</v>
      </c>
      <c r="T230" s="1">
        <v>42022</v>
      </c>
      <c r="U230">
        <v>-108.19</v>
      </c>
      <c r="V230">
        <v>15</v>
      </c>
      <c r="W230">
        <v>87.27</v>
      </c>
      <c r="X230">
        <v>90027</v>
      </c>
      <c r="Y230">
        <f>cleaneddata[[#This Row],[Unit Price]]-cleaneddata[[#This Row],[Discount]]</f>
        <v>5.7200000000000006</v>
      </c>
      <c r="Z230" t="str">
        <f>_xlfn.IFS(cleaneddata[[#This Row],[Region]]="Central","Chris",cleaneddata[[#This Row],[Region]]="East","Erin",cleaneddata[[#This Row],[Region]]="South","Sam",cleaneddata[[#This Row],[Region]]="West","William")</f>
        <v>William</v>
      </c>
    </row>
    <row r="231" spans="1:26" x14ac:dyDescent="0.25">
      <c r="A231">
        <v>2059</v>
      </c>
      <c r="B231" t="s">
        <v>618</v>
      </c>
      <c r="C231" t="s">
        <v>72</v>
      </c>
      <c r="D231">
        <v>0.09</v>
      </c>
      <c r="E231">
        <v>28.48</v>
      </c>
      <c r="F231">
        <v>1.99</v>
      </c>
      <c r="G231" t="s">
        <v>40</v>
      </c>
      <c r="H231" t="s">
        <v>96</v>
      </c>
      <c r="I231" t="s">
        <v>42</v>
      </c>
      <c r="J231" t="s">
        <v>43</v>
      </c>
      <c r="K231" t="s">
        <v>44</v>
      </c>
      <c r="L231" t="s">
        <v>214</v>
      </c>
      <c r="M231">
        <v>0.4</v>
      </c>
      <c r="N231" t="s">
        <v>34</v>
      </c>
      <c r="O231" t="s">
        <v>35</v>
      </c>
      <c r="P231" t="s">
        <v>99</v>
      </c>
      <c r="Q231" t="s">
        <v>619</v>
      </c>
      <c r="R231">
        <v>27260</v>
      </c>
      <c r="S231" s="1">
        <v>42021</v>
      </c>
      <c r="T231" s="1">
        <v>42022</v>
      </c>
      <c r="U231">
        <v>-1250.7460000000001</v>
      </c>
      <c r="V231">
        <v>13</v>
      </c>
      <c r="W231">
        <v>336.92</v>
      </c>
      <c r="X231">
        <v>88039</v>
      </c>
      <c r="Y231">
        <f>cleaneddata[[#This Row],[Unit Price]]-cleaneddata[[#This Row],[Discount]]</f>
        <v>28.39</v>
      </c>
      <c r="Z231" t="str">
        <f>_xlfn.IFS(cleaneddata[[#This Row],[Region]]="Central","Chris",cleaneddata[[#This Row],[Region]]="East","Erin",cleaneddata[[#This Row],[Region]]="South","Sam",cleaneddata[[#This Row],[Region]]="West","William")</f>
        <v>Sam</v>
      </c>
    </row>
    <row r="232" spans="1:26" x14ac:dyDescent="0.25">
      <c r="A232">
        <v>2725</v>
      </c>
      <c r="B232" t="s">
        <v>620</v>
      </c>
      <c r="C232" t="s">
        <v>72</v>
      </c>
      <c r="D232">
        <v>0.05</v>
      </c>
      <c r="E232">
        <v>28.15</v>
      </c>
      <c r="F232">
        <v>6.17</v>
      </c>
      <c r="G232" t="s">
        <v>40</v>
      </c>
      <c r="H232" t="s">
        <v>73</v>
      </c>
      <c r="I232" t="s">
        <v>50</v>
      </c>
      <c r="J232" t="s">
        <v>51</v>
      </c>
      <c r="K232" t="s">
        <v>44</v>
      </c>
      <c r="L232" t="s">
        <v>621</v>
      </c>
      <c r="M232">
        <v>0.55000000000000004</v>
      </c>
      <c r="N232" t="s">
        <v>34</v>
      </c>
      <c r="O232" t="s">
        <v>35</v>
      </c>
      <c r="P232" t="s">
        <v>402</v>
      </c>
      <c r="Q232" t="s">
        <v>622</v>
      </c>
      <c r="R232">
        <v>37042</v>
      </c>
      <c r="S232" s="1">
        <v>42021</v>
      </c>
      <c r="T232" s="1">
        <v>42022</v>
      </c>
      <c r="U232">
        <v>-66.248000000000005</v>
      </c>
      <c r="V232">
        <v>10</v>
      </c>
      <c r="W232">
        <v>282.38</v>
      </c>
      <c r="X232">
        <v>88958</v>
      </c>
      <c r="Y232">
        <f>cleaneddata[[#This Row],[Unit Price]]-cleaneddata[[#This Row],[Discount]]</f>
        <v>28.099999999999998</v>
      </c>
      <c r="Z232" t="str">
        <f>_xlfn.IFS(cleaneddata[[#This Row],[Region]]="Central","Chris",cleaneddata[[#This Row],[Region]]="East","Erin",cleaneddata[[#This Row],[Region]]="South","Sam",cleaneddata[[#This Row],[Region]]="West","William")</f>
        <v>Sam</v>
      </c>
    </row>
    <row r="233" spans="1:26" x14ac:dyDescent="0.25">
      <c r="A233">
        <v>2443</v>
      </c>
      <c r="B233" t="s">
        <v>623</v>
      </c>
      <c r="C233" t="s">
        <v>39</v>
      </c>
      <c r="D233">
        <v>0.05</v>
      </c>
      <c r="E233">
        <v>58.1</v>
      </c>
      <c r="F233">
        <v>1.49</v>
      </c>
      <c r="G233" t="s">
        <v>40</v>
      </c>
      <c r="H233" t="s">
        <v>96</v>
      </c>
      <c r="I233" t="s">
        <v>50</v>
      </c>
      <c r="J233" t="s">
        <v>74</v>
      </c>
      <c r="K233" t="s">
        <v>75</v>
      </c>
      <c r="L233" t="s">
        <v>624</v>
      </c>
      <c r="M233">
        <v>0.38</v>
      </c>
      <c r="N233" t="s">
        <v>34</v>
      </c>
      <c r="O233" t="s">
        <v>35</v>
      </c>
      <c r="P233" t="s">
        <v>125</v>
      </c>
      <c r="Q233" t="s">
        <v>130</v>
      </c>
      <c r="R233">
        <v>33142</v>
      </c>
      <c r="S233" s="1">
        <v>42022</v>
      </c>
      <c r="T233" s="1">
        <v>42022</v>
      </c>
      <c r="U233">
        <v>1633.9860000000001</v>
      </c>
      <c r="V233">
        <v>13</v>
      </c>
      <c r="W233">
        <v>739.06</v>
      </c>
      <c r="X233">
        <v>89299</v>
      </c>
      <c r="Y233">
        <f>cleaneddata[[#This Row],[Unit Price]]-cleaneddata[[#This Row],[Discount]]</f>
        <v>58.050000000000004</v>
      </c>
      <c r="Z233" t="str">
        <f>_xlfn.IFS(cleaneddata[[#This Row],[Region]]="Central","Chris",cleaneddata[[#This Row],[Region]]="East","Erin",cleaneddata[[#This Row],[Region]]="South","Sam",cleaneddata[[#This Row],[Region]]="West","William")</f>
        <v>Sam</v>
      </c>
    </row>
    <row r="234" spans="1:26" x14ac:dyDescent="0.25">
      <c r="A234">
        <v>1971</v>
      </c>
      <c r="B234" t="s">
        <v>625</v>
      </c>
      <c r="C234" t="s">
        <v>118</v>
      </c>
      <c r="D234">
        <v>0.02</v>
      </c>
      <c r="E234">
        <v>11.58</v>
      </c>
      <c r="F234">
        <v>5.72</v>
      </c>
      <c r="G234" t="s">
        <v>40</v>
      </c>
      <c r="H234" t="s">
        <v>96</v>
      </c>
      <c r="I234" t="s">
        <v>50</v>
      </c>
      <c r="J234" t="s">
        <v>347</v>
      </c>
      <c r="K234" t="s">
        <v>75</v>
      </c>
      <c r="L234" t="s">
        <v>626</v>
      </c>
      <c r="M234">
        <v>0.35</v>
      </c>
      <c r="N234" t="s">
        <v>34</v>
      </c>
      <c r="O234" t="s">
        <v>35</v>
      </c>
      <c r="P234" t="s">
        <v>36</v>
      </c>
      <c r="Q234" t="s">
        <v>627</v>
      </c>
      <c r="R234">
        <v>38801</v>
      </c>
      <c r="S234" s="1">
        <v>42022</v>
      </c>
      <c r="T234" s="1">
        <v>42023</v>
      </c>
      <c r="U234">
        <v>-259.75599999999997</v>
      </c>
      <c r="V234">
        <v>3</v>
      </c>
      <c r="W234">
        <v>35.479999999999997</v>
      </c>
      <c r="X234">
        <v>91550</v>
      </c>
      <c r="Y234">
        <f>cleaneddata[[#This Row],[Unit Price]]-cleaneddata[[#This Row],[Discount]]</f>
        <v>11.56</v>
      </c>
      <c r="Z234" t="str">
        <f>_xlfn.IFS(cleaneddata[[#This Row],[Region]]="Central","Chris",cleaneddata[[#This Row],[Region]]="East","Erin",cleaneddata[[#This Row],[Region]]="South","Sam",cleaneddata[[#This Row],[Region]]="West","William")</f>
        <v>Sam</v>
      </c>
    </row>
    <row r="235" spans="1:26" x14ac:dyDescent="0.25">
      <c r="A235">
        <v>1972</v>
      </c>
      <c r="B235" t="s">
        <v>628</v>
      </c>
      <c r="C235" t="s">
        <v>118</v>
      </c>
      <c r="D235">
        <v>0.05</v>
      </c>
      <c r="E235">
        <v>350.99</v>
      </c>
      <c r="F235">
        <v>39</v>
      </c>
      <c r="G235" t="s">
        <v>28</v>
      </c>
      <c r="H235" t="s">
        <v>96</v>
      </c>
      <c r="I235" t="s">
        <v>30</v>
      </c>
      <c r="J235" t="s">
        <v>111</v>
      </c>
      <c r="K235" t="s">
        <v>59</v>
      </c>
      <c r="L235" t="s">
        <v>440</v>
      </c>
      <c r="M235">
        <v>0.55000000000000004</v>
      </c>
      <c r="N235" t="s">
        <v>34</v>
      </c>
      <c r="O235" t="s">
        <v>113</v>
      </c>
      <c r="P235" t="s">
        <v>322</v>
      </c>
      <c r="Q235" t="s">
        <v>629</v>
      </c>
      <c r="R235">
        <v>19090</v>
      </c>
      <c r="S235" s="1">
        <v>42022</v>
      </c>
      <c r="T235" s="1">
        <v>42024</v>
      </c>
      <c r="U235">
        <v>1469.7275999999999</v>
      </c>
      <c r="V235">
        <v>6</v>
      </c>
      <c r="W235">
        <v>2130.04</v>
      </c>
      <c r="X235">
        <v>91550</v>
      </c>
      <c r="Y235">
        <f>cleaneddata[[#This Row],[Unit Price]]-cleaneddata[[#This Row],[Discount]]</f>
        <v>350.94</v>
      </c>
      <c r="Z235" t="str">
        <f>_xlfn.IFS(cleaneddata[[#This Row],[Region]]="Central","Chris",cleaneddata[[#This Row],[Region]]="East","Erin",cleaneddata[[#This Row],[Region]]="South","Sam",cleaneddata[[#This Row],[Region]]="West","William")</f>
        <v>Erin</v>
      </c>
    </row>
    <row r="236" spans="1:26" x14ac:dyDescent="0.25">
      <c r="A236">
        <v>1972</v>
      </c>
      <c r="B236" t="s">
        <v>628</v>
      </c>
      <c r="C236" t="s">
        <v>118</v>
      </c>
      <c r="D236">
        <v>0.04</v>
      </c>
      <c r="E236">
        <v>15.99</v>
      </c>
      <c r="F236">
        <v>9.4</v>
      </c>
      <c r="G236" t="s">
        <v>89</v>
      </c>
      <c r="H236" t="s">
        <v>96</v>
      </c>
      <c r="I236" t="s">
        <v>42</v>
      </c>
      <c r="J236" t="s">
        <v>58</v>
      </c>
      <c r="K236" t="s">
        <v>75</v>
      </c>
      <c r="L236" t="s">
        <v>630</v>
      </c>
      <c r="M236">
        <v>0.49</v>
      </c>
      <c r="N236" t="s">
        <v>34</v>
      </c>
      <c r="O236" t="s">
        <v>113</v>
      </c>
      <c r="P236" t="s">
        <v>322</v>
      </c>
      <c r="Q236" t="s">
        <v>629</v>
      </c>
      <c r="R236">
        <v>19090</v>
      </c>
      <c r="S236" s="1">
        <v>42022</v>
      </c>
      <c r="T236" s="1">
        <v>42024</v>
      </c>
      <c r="U236">
        <v>-83.553060000000002</v>
      </c>
      <c r="V236">
        <v>5</v>
      </c>
      <c r="W236">
        <v>82.8</v>
      </c>
      <c r="X236">
        <v>91550</v>
      </c>
      <c r="Y236">
        <f>cleaneddata[[#This Row],[Unit Price]]-cleaneddata[[#This Row],[Discount]]</f>
        <v>15.950000000000001</v>
      </c>
      <c r="Z236" t="str">
        <f>_xlfn.IFS(cleaneddata[[#This Row],[Region]]="Central","Chris",cleaneddata[[#This Row],[Region]]="East","Erin",cleaneddata[[#This Row],[Region]]="South","Sam",cleaneddata[[#This Row],[Region]]="West","William")</f>
        <v>Erin</v>
      </c>
    </row>
    <row r="237" spans="1:26" x14ac:dyDescent="0.25">
      <c r="A237">
        <v>657</v>
      </c>
      <c r="B237" t="s">
        <v>631</v>
      </c>
      <c r="C237" t="s">
        <v>27</v>
      </c>
      <c r="D237">
        <v>0.1</v>
      </c>
      <c r="E237">
        <v>18.97</v>
      </c>
      <c r="F237">
        <v>9.0299999999999994</v>
      </c>
      <c r="G237" t="s">
        <v>40</v>
      </c>
      <c r="H237" t="s">
        <v>41</v>
      </c>
      <c r="I237" t="s">
        <v>50</v>
      </c>
      <c r="J237" t="s">
        <v>90</v>
      </c>
      <c r="K237" t="s">
        <v>75</v>
      </c>
      <c r="L237" t="s">
        <v>632</v>
      </c>
      <c r="M237">
        <v>0.37</v>
      </c>
      <c r="N237" t="s">
        <v>34</v>
      </c>
      <c r="O237" t="s">
        <v>113</v>
      </c>
      <c r="P237" t="s">
        <v>405</v>
      </c>
      <c r="Q237" t="s">
        <v>633</v>
      </c>
      <c r="R237">
        <v>1540</v>
      </c>
      <c r="S237" s="1">
        <v>42023</v>
      </c>
      <c r="T237" s="1">
        <v>42025</v>
      </c>
      <c r="U237">
        <v>-24.204799999999999</v>
      </c>
      <c r="V237">
        <v>1</v>
      </c>
      <c r="W237">
        <v>19.73</v>
      </c>
      <c r="X237">
        <v>91212</v>
      </c>
      <c r="Y237">
        <f>cleaneddata[[#This Row],[Unit Price]]-cleaneddata[[#This Row],[Discount]]</f>
        <v>18.869999999999997</v>
      </c>
      <c r="Z237" t="str">
        <f>_xlfn.IFS(cleaneddata[[#This Row],[Region]]="Central","Chris",cleaneddata[[#This Row],[Region]]="East","Erin",cleaneddata[[#This Row],[Region]]="South","Sam",cleaneddata[[#This Row],[Region]]="West","William")</f>
        <v>Erin</v>
      </c>
    </row>
    <row r="238" spans="1:26" x14ac:dyDescent="0.25">
      <c r="A238">
        <v>659</v>
      </c>
      <c r="B238" t="s">
        <v>634</v>
      </c>
      <c r="C238" t="s">
        <v>27</v>
      </c>
      <c r="D238">
        <v>0</v>
      </c>
      <c r="E238">
        <v>119.99</v>
      </c>
      <c r="F238">
        <v>56.14</v>
      </c>
      <c r="G238" t="s">
        <v>28</v>
      </c>
      <c r="H238" t="s">
        <v>41</v>
      </c>
      <c r="I238" t="s">
        <v>42</v>
      </c>
      <c r="J238" t="s">
        <v>58</v>
      </c>
      <c r="K238" t="s">
        <v>32</v>
      </c>
      <c r="L238" t="s">
        <v>589</v>
      </c>
      <c r="M238">
        <v>0.39</v>
      </c>
      <c r="N238" t="s">
        <v>34</v>
      </c>
      <c r="O238" t="s">
        <v>113</v>
      </c>
      <c r="P238" t="s">
        <v>635</v>
      </c>
      <c r="Q238" t="s">
        <v>636</v>
      </c>
      <c r="R238">
        <v>5403</v>
      </c>
      <c r="S238" s="1">
        <v>42023</v>
      </c>
      <c r="T238" s="1">
        <v>42024</v>
      </c>
      <c r="U238">
        <v>-126.05777999999999</v>
      </c>
      <c r="V238">
        <v>5</v>
      </c>
      <c r="W238">
        <v>615.54</v>
      </c>
      <c r="X238">
        <v>91212</v>
      </c>
      <c r="Y238">
        <f>cleaneddata[[#This Row],[Unit Price]]-cleaneddata[[#This Row],[Discount]]</f>
        <v>119.99</v>
      </c>
      <c r="Z238" t="str">
        <f>_xlfn.IFS(cleaneddata[[#This Row],[Region]]="Central","Chris",cleaneddata[[#This Row],[Region]]="East","Erin",cleaneddata[[#This Row],[Region]]="South","Sam",cleaneddata[[#This Row],[Region]]="West","William")</f>
        <v>Erin</v>
      </c>
    </row>
    <row r="239" spans="1:26" x14ac:dyDescent="0.25">
      <c r="A239">
        <v>3095</v>
      </c>
      <c r="B239" t="s">
        <v>637</v>
      </c>
      <c r="C239" t="s">
        <v>27</v>
      </c>
      <c r="D239">
        <v>0.09</v>
      </c>
      <c r="E239">
        <v>207.48</v>
      </c>
      <c r="F239">
        <v>0.99</v>
      </c>
      <c r="G239" t="s">
        <v>40</v>
      </c>
      <c r="H239" t="s">
        <v>41</v>
      </c>
      <c r="I239" t="s">
        <v>50</v>
      </c>
      <c r="J239" t="s">
        <v>97</v>
      </c>
      <c r="K239" t="s">
        <v>75</v>
      </c>
      <c r="L239" t="s">
        <v>638</v>
      </c>
      <c r="M239">
        <v>0.55000000000000004</v>
      </c>
      <c r="N239" t="s">
        <v>34</v>
      </c>
      <c r="O239" t="s">
        <v>113</v>
      </c>
      <c r="P239" t="s">
        <v>319</v>
      </c>
      <c r="Q239" t="s">
        <v>639</v>
      </c>
      <c r="R239">
        <v>45011</v>
      </c>
      <c r="S239" s="1">
        <v>42023</v>
      </c>
      <c r="T239" s="1">
        <v>42025</v>
      </c>
      <c r="U239">
        <v>683.9556</v>
      </c>
      <c r="V239">
        <v>5</v>
      </c>
      <c r="W239">
        <v>991.24</v>
      </c>
      <c r="X239">
        <v>86220</v>
      </c>
      <c r="Y239">
        <f>cleaneddata[[#This Row],[Unit Price]]-cleaneddata[[#This Row],[Discount]]</f>
        <v>207.39</v>
      </c>
      <c r="Z239" t="str">
        <f>_xlfn.IFS(cleaneddata[[#This Row],[Region]]="Central","Chris",cleaneddata[[#This Row],[Region]]="East","Erin",cleaneddata[[#This Row],[Region]]="South","Sam",cleaneddata[[#This Row],[Region]]="West","William")</f>
        <v>Erin</v>
      </c>
    </row>
    <row r="240" spans="1:26" x14ac:dyDescent="0.25">
      <c r="A240">
        <v>259</v>
      </c>
      <c r="B240" t="s">
        <v>640</v>
      </c>
      <c r="C240" t="s">
        <v>49</v>
      </c>
      <c r="D240">
        <v>0.09</v>
      </c>
      <c r="E240">
        <v>2.88</v>
      </c>
      <c r="F240">
        <v>0.7</v>
      </c>
      <c r="G240" t="s">
        <v>40</v>
      </c>
      <c r="H240" t="s">
        <v>41</v>
      </c>
      <c r="I240" t="s">
        <v>50</v>
      </c>
      <c r="J240" t="s">
        <v>51</v>
      </c>
      <c r="K240" t="s">
        <v>52</v>
      </c>
      <c r="L240" t="s">
        <v>641</v>
      </c>
      <c r="M240">
        <v>0.56000000000000005</v>
      </c>
      <c r="N240" t="s">
        <v>34</v>
      </c>
      <c r="O240" t="s">
        <v>61</v>
      </c>
      <c r="P240" t="s">
        <v>642</v>
      </c>
      <c r="Q240" t="s">
        <v>643</v>
      </c>
      <c r="R240">
        <v>87505</v>
      </c>
      <c r="S240" s="1">
        <v>42023</v>
      </c>
      <c r="T240" s="1">
        <v>42023</v>
      </c>
      <c r="U240">
        <v>5.7531999999999996</v>
      </c>
      <c r="V240">
        <v>10</v>
      </c>
      <c r="W240">
        <v>26.38</v>
      </c>
      <c r="X240">
        <v>85857</v>
      </c>
      <c r="Y240">
        <f>cleaneddata[[#This Row],[Unit Price]]-cleaneddata[[#This Row],[Discount]]</f>
        <v>2.79</v>
      </c>
      <c r="Z240" t="str">
        <f>_xlfn.IFS(cleaneddata[[#This Row],[Region]]="Central","Chris",cleaneddata[[#This Row],[Region]]="East","Erin",cleaneddata[[#This Row],[Region]]="South","Sam",cleaneddata[[#This Row],[Region]]="West","William")</f>
        <v>William</v>
      </c>
    </row>
    <row r="241" spans="1:26" x14ac:dyDescent="0.25">
      <c r="A241">
        <v>3155</v>
      </c>
      <c r="B241" t="s">
        <v>644</v>
      </c>
      <c r="C241" t="s">
        <v>27</v>
      </c>
      <c r="D241">
        <v>0.02</v>
      </c>
      <c r="E241">
        <v>60.22</v>
      </c>
      <c r="F241">
        <v>3.5</v>
      </c>
      <c r="G241" t="s">
        <v>40</v>
      </c>
      <c r="H241" t="s">
        <v>96</v>
      </c>
      <c r="I241" t="s">
        <v>50</v>
      </c>
      <c r="J241" t="s">
        <v>97</v>
      </c>
      <c r="K241" t="s">
        <v>75</v>
      </c>
      <c r="L241" t="s">
        <v>645</v>
      </c>
      <c r="M241">
        <v>0.56999999999999995</v>
      </c>
      <c r="N241" t="s">
        <v>34</v>
      </c>
      <c r="O241" t="s">
        <v>35</v>
      </c>
      <c r="P241" t="s">
        <v>125</v>
      </c>
      <c r="Q241" t="s">
        <v>334</v>
      </c>
      <c r="R241">
        <v>32771</v>
      </c>
      <c r="S241" s="1">
        <v>42024</v>
      </c>
      <c r="T241" s="1">
        <v>42025</v>
      </c>
      <c r="U241">
        <v>-193.91399999999999</v>
      </c>
      <c r="V241">
        <v>9</v>
      </c>
      <c r="W241">
        <v>541.76</v>
      </c>
      <c r="X241">
        <v>86898</v>
      </c>
      <c r="Y241">
        <f>cleaneddata[[#This Row],[Unit Price]]-cleaneddata[[#This Row],[Discount]]</f>
        <v>60.199999999999996</v>
      </c>
      <c r="Z241" t="str">
        <f>_xlfn.IFS(cleaneddata[[#This Row],[Region]]="Central","Chris",cleaneddata[[#This Row],[Region]]="East","Erin",cleaneddata[[#This Row],[Region]]="South","Sam",cleaneddata[[#This Row],[Region]]="West","William")</f>
        <v>Sam</v>
      </c>
    </row>
    <row r="242" spans="1:26" x14ac:dyDescent="0.25">
      <c r="A242">
        <v>32</v>
      </c>
      <c r="B242" t="s">
        <v>646</v>
      </c>
      <c r="C242" t="s">
        <v>118</v>
      </c>
      <c r="D242">
        <v>0.09</v>
      </c>
      <c r="E242">
        <v>125.99</v>
      </c>
      <c r="F242">
        <v>7.69</v>
      </c>
      <c r="G242" t="s">
        <v>89</v>
      </c>
      <c r="H242" t="s">
        <v>96</v>
      </c>
      <c r="I242" t="s">
        <v>42</v>
      </c>
      <c r="J242" t="s">
        <v>137</v>
      </c>
      <c r="K242" t="s">
        <v>75</v>
      </c>
      <c r="L242" t="s">
        <v>647</v>
      </c>
      <c r="M242">
        <v>0.59</v>
      </c>
      <c r="N242" t="s">
        <v>34</v>
      </c>
      <c r="O242" t="s">
        <v>61</v>
      </c>
      <c r="P242" t="s">
        <v>141</v>
      </c>
      <c r="Q242" t="s">
        <v>648</v>
      </c>
      <c r="R242">
        <v>97526</v>
      </c>
      <c r="S242" s="1">
        <v>42024</v>
      </c>
      <c r="T242" s="1">
        <v>42026</v>
      </c>
      <c r="U242">
        <v>209.99700000000001</v>
      </c>
      <c r="V242">
        <v>8</v>
      </c>
      <c r="W242">
        <v>783.55</v>
      </c>
      <c r="X242">
        <v>89202</v>
      </c>
      <c r="Y242">
        <f>cleaneddata[[#This Row],[Unit Price]]-cleaneddata[[#This Row],[Discount]]</f>
        <v>125.89999999999999</v>
      </c>
      <c r="Z242" t="str">
        <f>_xlfn.IFS(cleaneddata[[#This Row],[Region]]="Central","Chris",cleaneddata[[#This Row],[Region]]="East","Erin",cleaneddata[[#This Row],[Region]]="South","Sam",cleaneddata[[#This Row],[Region]]="West","William")</f>
        <v>William</v>
      </c>
    </row>
    <row r="243" spans="1:26" x14ac:dyDescent="0.25">
      <c r="A243">
        <v>493</v>
      </c>
      <c r="B243" t="s">
        <v>649</v>
      </c>
      <c r="C243" t="s">
        <v>72</v>
      </c>
      <c r="D243">
        <v>0.02</v>
      </c>
      <c r="E243">
        <v>6.48</v>
      </c>
      <c r="F243">
        <v>6.6</v>
      </c>
      <c r="G243" t="s">
        <v>40</v>
      </c>
      <c r="H243" t="s">
        <v>41</v>
      </c>
      <c r="I243" t="s">
        <v>50</v>
      </c>
      <c r="J243" t="s">
        <v>90</v>
      </c>
      <c r="K243" t="s">
        <v>75</v>
      </c>
      <c r="L243" t="s">
        <v>650</v>
      </c>
      <c r="M243">
        <v>0.37</v>
      </c>
      <c r="N243" t="s">
        <v>34</v>
      </c>
      <c r="O243" t="s">
        <v>61</v>
      </c>
      <c r="P243" t="s">
        <v>68</v>
      </c>
      <c r="Q243" t="s">
        <v>651</v>
      </c>
      <c r="R243">
        <v>98158</v>
      </c>
      <c r="S243" s="1">
        <v>42024</v>
      </c>
      <c r="T243" s="1">
        <v>42026</v>
      </c>
      <c r="U243">
        <v>-92.05</v>
      </c>
      <c r="V243">
        <v>10</v>
      </c>
      <c r="W243">
        <v>66.709999999999994</v>
      </c>
      <c r="X243">
        <v>88906</v>
      </c>
      <c r="Y243">
        <f>cleaneddata[[#This Row],[Unit Price]]-cleaneddata[[#This Row],[Discount]]</f>
        <v>6.4600000000000009</v>
      </c>
      <c r="Z243" t="str">
        <f>_xlfn.IFS(cleaneddata[[#This Row],[Region]]="Central","Chris",cleaneddata[[#This Row],[Region]]="East","Erin",cleaneddata[[#This Row],[Region]]="South","Sam",cleaneddata[[#This Row],[Region]]="West","William")</f>
        <v>William</v>
      </c>
    </row>
    <row r="244" spans="1:26" x14ac:dyDescent="0.25">
      <c r="A244">
        <v>493</v>
      </c>
      <c r="B244" t="s">
        <v>649</v>
      </c>
      <c r="C244" t="s">
        <v>72</v>
      </c>
      <c r="D244">
        <v>0.04</v>
      </c>
      <c r="E244">
        <v>17.149999999999999</v>
      </c>
      <c r="F244">
        <v>4.96</v>
      </c>
      <c r="G244" t="s">
        <v>40</v>
      </c>
      <c r="H244" t="s">
        <v>41</v>
      </c>
      <c r="I244" t="s">
        <v>50</v>
      </c>
      <c r="J244" t="s">
        <v>80</v>
      </c>
      <c r="K244" t="s">
        <v>75</v>
      </c>
      <c r="L244" t="s">
        <v>652</v>
      </c>
      <c r="M244">
        <v>0.57999999999999996</v>
      </c>
      <c r="N244" t="s">
        <v>34</v>
      </c>
      <c r="O244" t="s">
        <v>61</v>
      </c>
      <c r="P244" t="s">
        <v>68</v>
      </c>
      <c r="Q244" t="s">
        <v>651</v>
      </c>
      <c r="R244">
        <v>98158</v>
      </c>
      <c r="S244" s="1">
        <v>42024</v>
      </c>
      <c r="T244" s="1">
        <v>42025</v>
      </c>
      <c r="U244">
        <v>6.11</v>
      </c>
      <c r="V244">
        <v>5</v>
      </c>
      <c r="W244">
        <v>87.16</v>
      </c>
      <c r="X244">
        <v>88906</v>
      </c>
      <c r="Y244">
        <f>cleaneddata[[#This Row],[Unit Price]]-cleaneddata[[#This Row],[Discount]]</f>
        <v>17.11</v>
      </c>
      <c r="Z244" t="str">
        <f>_xlfn.IFS(cleaneddata[[#This Row],[Region]]="Central","Chris",cleaneddata[[#This Row],[Region]]="East","Erin",cleaneddata[[#This Row],[Region]]="South","Sam",cleaneddata[[#This Row],[Region]]="West","William")</f>
        <v>William</v>
      </c>
    </row>
    <row r="245" spans="1:26" x14ac:dyDescent="0.25">
      <c r="A245">
        <v>524</v>
      </c>
      <c r="B245" t="s">
        <v>653</v>
      </c>
      <c r="C245" t="s">
        <v>72</v>
      </c>
      <c r="D245">
        <v>0.03</v>
      </c>
      <c r="E245">
        <v>1270.99</v>
      </c>
      <c r="F245">
        <v>19.989999999999998</v>
      </c>
      <c r="G245" t="s">
        <v>40</v>
      </c>
      <c r="H245" t="s">
        <v>41</v>
      </c>
      <c r="I245" t="s">
        <v>50</v>
      </c>
      <c r="J245" t="s">
        <v>74</v>
      </c>
      <c r="K245" t="s">
        <v>75</v>
      </c>
      <c r="L245" t="s">
        <v>654</v>
      </c>
      <c r="M245">
        <v>0.35</v>
      </c>
      <c r="N245" t="s">
        <v>34</v>
      </c>
      <c r="O245" t="s">
        <v>35</v>
      </c>
      <c r="P245" t="s">
        <v>402</v>
      </c>
      <c r="Q245" t="s">
        <v>655</v>
      </c>
      <c r="R245">
        <v>37922</v>
      </c>
      <c r="S245" s="1">
        <v>42024</v>
      </c>
      <c r="T245" s="1">
        <v>42026</v>
      </c>
      <c r="U245">
        <v>363.55200000000002</v>
      </c>
      <c r="V245">
        <v>2</v>
      </c>
      <c r="W245">
        <v>2589.0100000000002</v>
      </c>
      <c r="X245">
        <v>91127</v>
      </c>
      <c r="Y245">
        <f>cleaneddata[[#This Row],[Unit Price]]-cleaneddata[[#This Row],[Discount]]</f>
        <v>1270.96</v>
      </c>
      <c r="Z245" t="str">
        <f>_xlfn.IFS(cleaneddata[[#This Row],[Region]]="Central","Chris",cleaneddata[[#This Row],[Region]]="East","Erin",cleaneddata[[#This Row],[Region]]="South","Sam",cleaneddata[[#This Row],[Region]]="West","William")</f>
        <v>Sam</v>
      </c>
    </row>
    <row r="246" spans="1:26" x14ac:dyDescent="0.25">
      <c r="A246">
        <v>524</v>
      </c>
      <c r="B246" t="s">
        <v>653</v>
      </c>
      <c r="C246" t="s">
        <v>72</v>
      </c>
      <c r="D246">
        <v>7.0000000000000007E-2</v>
      </c>
      <c r="E246">
        <v>2036.48</v>
      </c>
      <c r="F246">
        <v>14.7</v>
      </c>
      <c r="G246" t="s">
        <v>28</v>
      </c>
      <c r="H246" t="s">
        <v>41</v>
      </c>
      <c r="I246" t="s">
        <v>42</v>
      </c>
      <c r="J246" t="s">
        <v>58</v>
      </c>
      <c r="K246" t="s">
        <v>59</v>
      </c>
      <c r="L246" t="s">
        <v>60</v>
      </c>
      <c r="M246">
        <v>0.55000000000000004</v>
      </c>
      <c r="N246" t="s">
        <v>34</v>
      </c>
      <c r="O246" t="s">
        <v>35</v>
      </c>
      <c r="P246" t="s">
        <v>402</v>
      </c>
      <c r="Q246" t="s">
        <v>655</v>
      </c>
      <c r="R246">
        <v>37922</v>
      </c>
      <c r="S246" s="1">
        <v>42024</v>
      </c>
      <c r="T246" s="1">
        <v>42026</v>
      </c>
      <c r="U246">
        <v>-11.536</v>
      </c>
      <c r="V246">
        <v>1</v>
      </c>
      <c r="W246">
        <v>1893.93</v>
      </c>
      <c r="X246">
        <v>91127</v>
      </c>
      <c r="Y246">
        <f>cleaneddata[[#This Row],[Unit Price]]-cleaneddata[[#This Row],[Discount]]</f>
        <v>2036.41</v>
      </c>
      <c r="Z246" t="str">
        <f>_xlfn.IFS(cleaneddata[[#This Row],[Region]]="Central","Chris",cleaneddata[[#This Row],[Region]]="East","Erin",cleaneddata[[#This Row],[Region]]="South","Sam",cleaneddata[[#This Row],[Region]]="West","William")</f>
        <v>Sam</v>
      </c>
    </row>
    <row r="247" spans="1:26" x14ac:dyDescent="0.25">
      <c r="A247">
        <v>549</v>
      </c>
      <c r="B247" t="s">
        <v>656</v>
      </c>
      <c r="C247" t="s">
        <v>72</v>
      </c>
      <c r="D247">
        <v>0.02</v>
      </c>
      <c r="E247">
        <v>7.1</v>
      </c>
      <c r="F247">
        <v>6.05</v>
      </c>
      <c r="G247" t="s">
        <v>40</v>
      </c>
      <c r="H247" t="s">
        <v>96</v>
      </c>
      <c r="I247" t="s">
        <v>50</v>
      </c>
      <c r="J247" t="s">
        <v>74</v>
      </c>
      <c r="K247" t="s">
        <v>75</v>
      </c>
      <c r="L247" t="s">
        <v>253</v>
      </c>
      <c r="M247">
        <v>0.39</v>
      </c>
      <c r="N247" t="s">
        <v>34</v>
      </c>
      <c r="O247" t="s">
        <v>61</v>
      </c>
      <c r="P247" t="s">
        <v>642</v>
      </c>
      <c r="Q247" t="s">
        <v>197</v>
      </c>
      <c r="R247">
        <v>88201</v>
      </c>
      <c r="S247" s="1">
        <v>42024</v>
      </c>
      <c r="T247" s="1">
        <v>42024</v>
      </c>
      <c r="U247">
        <v>-66.378</v>
      </c>
      <c r="V247">
        <v>9</v>
      </c>
      <c r="W247">
        <v>66.319999999999993</v>
      </c>
      <c r="X247">
        <v>90908</v>
      </c>
      <c r="Y247">
        <f>cleaneddata[[#This Row],[Unit Price]]-cleaneddata[[#This Row],[Discount]]</f>
        <v>7.08</v>
      </c>
      <c r="Z247" t="str">
        <f>_xlfn.IFS(cleaneddata[[#This Row],[Region]]="Central","Chris",cleaneddata[[#This Row],[Region]]="East","Erin",cleaneddata[[#This Row],[Region]]="South","Sam",cleaneddata[[#This Row],[Region]]="West","William")</f>
        <v>William</v>
      </c>
    </row>
    <row r="248" spans="1:26" x14ac:dyDescent="0.25">
      <c r="A248">
        <v>2464</v>
      </c>
      <c r="B248" t="s">
        <v>657</v>
      </c>
      <c r="C248" t="s">
        <v>72</v>
      </c>
      <c r="D248">
        <v>0.05</v>
      </c>
      <c r="E248">
        <v>6.28</v>
      </c>
      <c r="F248">
        <v>5.36</v>
      </c>
      <c r="G248" t="s">
        <v>40</v>
      </c>
      <c r="H248" t="s">
        <v>41</v>
      </c>
      <c r="I248" t="s">
        <v>50</v>
      </c>
      <c r="J248" t="s">
        <v>74</v>
      </c>
      <c r="K248" t="s">
        <v>75</v>
      </c>
      <c r="L248" t="s">
        <v>658</v>
      </c>
      <c r="M248">
        <v>0.4</v>
      </c>
      <c r="N248" t="s">
        <v>34</v>
      </c>
      <c r="O248" t="s">
        <v>35</v>
      </c>
      <c r="P248" t="s">
        <v>170</v>
      </c>
      <c r="Q248" t="s">
        <v>659</v>
      </c>
      <c r="R248">
        <v>71111</v>
      </c>
      <c r="S248" s="1">
        <v>42024</v>
      </c>
      <c r="T248" s="1">
        <v>42027</v>
      </c>
      <c r="U248">
        <v>1.278</v>
      </c>
      <c r="V248">
        <v>6</v>
      </c>
      <c r="W248">
        <v>38.04</v>
      </c>
      <c r="X248">
        <v>88714</v>
      </c>
      <c r="Y248">
        <f>cleaneddata[[#This Row],[Unit Price]]-cleaneddata[[#This Row],[Discount]]</f>
        <v>6.23</v>
      </c>
      <c r="Z248" t="str">
        <f>_xlfn.IFS(cleaneddata[[#This Row],[Region]]="Central","Chris",cleaneddata[[#This Row],[Region]]="East","Erin",cleaneddata[[#This Row],[Region]]="South","Sam",cleaneddata[[#This Row],[Region]]="West","William")</f>
        <v>Sam</v>
      </c>
    </row>
    <row r="249" spans="1:26" x14ac:dyDescent="0.25">
      <c r="A249">
        <v>2464</v>
      </c>
      <c r="B249" t="s">
        <v>657</v>
      </c>
      <c r="C249" t="s">
        <v>72</v>
      </c>
      <c r="D249">
        <v>0.04</v>
      </c>
      <c r="E249">
        <v>3.08</v>
      </c>
      <c r="F249">
        <v>0.99</v>
      </c>
      <c r="G249" t="s">
        <v>40</v>
      </c>
      <c r="H249" t="s">
        <v>41</v>
      </c>
      <c r="I249" t="s">
        <v>50</v>
      </c>
      <c r="J249" t="s">
        <v>154</v>
      </c>
      <c r="K249" t="s">
        <v>75</v>
      </c>
      <c r="L249" t="s">
        <v>660</v>
      </c>
      <c r="M249">
        <v>0.37</v>
      </c>
      <c r="N249" t="s">
        <v>34</v>
      </c>
      <c r="O249" t="s">
        <v>35</v>
      </c>
      <c r="P249" t="s">
        <v>170</v>
      </c>
      <c r="Q249" t="s">
        <v>659</v>
      </c>
      <c r="R249">
        <v>71111</v>
      </c>
      <c r="S249" s="1">
        <v>42024</v>
      </c>
      <c r="T249" s="1">
        <v>42025</v>
      </c>
      <c r="U249">
        <v>424.29</v>
      </c>
      <c r="V249">
        <v>14</v>
      </c>
      <c r="W249">
        <v>42.53</v>
      </c>
      <c r="X249">
        <v>88714</v>
      </c>
      <c r="Y249">
        <f>cleaneddata[[#This Row],[Unit Price]]-cleaneddata[[#This Row],[Discount]]</f>
        <v>3.04</v>
      </c>
      <c r="Z249" t="str">
        <f>_xlfn.IFS(cleaneddata[[#This Row],[Region]]="Central","Chris",cleaneddata[[#This Row],[Region]]="East","Erin",cleaneddata[[#This Row],[Region]]="South","Sam",cleaneddata[[#This Row],[Region]]="West","William")</f>
        <v>Sam</v>
      </c>
    </row>
    <row r="250" spans="1:26" x14ac:dyDescent="0.25">
      <c r="A250">
        <v>1473</v>
      </c>
      <c r="B250" t="s">
        <v>661</v>
      </c>
      <c r="C250" t="s">
        <v>27</v>
      </c>
      <c r="D250">
        <v>0.04</v>
      </c>
      <c r="E250">
        <v>9.7799999999999994</v>
      </c>
      <c r="F250">
        <v>1.99</v>
      </c>
      <c r="G250" t="s">
        <v>89</v>
      </c>
      <c r="H250" t="s">
        <v>73</v>
      </c>
      <c r="I250" t="s">
        <v>42</v>
      </c>
      <c r="J250" t="s">
        <v>43</v>
      </c>
      <c r="K250" t="s">
        <v>44</v>
      </c>
      <c r="L250" t="s">
        <v>662</v>
      </c>
      <c r="M250">
        <v>0.43</v>
      </c>
      <c r="N250" t="s">
        <v>34</v>
      </c>
      <c r="O250" t="s">
        <v>113</v>
      </c>
      <c r="P250" t="s">
        <v>319</v>
      </c>
      <c r="Q250" t="s">
        <v>663</v>
      </c>
      <c r="R250">
        <v>44691</v>
      </c>
      <c r="S250" s="1">
        <v>42025</v>
      </c>
      <c r="T250" s="1">
        <v>42026</v>
      </c>
      <c r="U250">
        <v>61.292700000000004</v>
      </c>
      <c r="V250">
        <v>9</v>
      </c>
      <c r="W250">
        <v>88.83</v>
      </c>
      <c r="X250">
        <v>87076</v>
      </c>
      <c r="Y250">
        <f>cleaneddata[[#This Row],[Unit Price]]-cleaneddata[[#This Row],[Discount]]</f>
        <v>9.74</v>
      </c>
      <c r="Z250" t="str">
        <f>_xlfn.IFS(cleaneddata[[#This Row],[Region]]="Central","Chris",cleaneddata[[#This Row],[Region]]="East","Erin",cleaneddata[[#This Row],[Region]]="South","Sam",cleaneddata[[#This Row],[Region]]="West","William")</f>
        <v>Erin</v>
      </c>
    </row>
    <row r="251" spans="1:26" x14ac:dyDescent="0.25">
      <c r="A251">
        <v>1788</v>
      </c>
      <c r="B251" t="s">
        <v>664</v>
      </c>
      <c r="C251" t="s">
        <v>27</v>
      </c>
      <c r="D251">
        <v>0.04</v>
      </c>
      <c r="E251">
        <v>205.99</v>
      </c>
      <c r="F251">
        <v>8.99</v>
      </c>
      <c r="G251" t="s">
        <v>40</v>
      </c>
      <c r="H251" t="s">
        <v>41</v>
      </c>
      <c r="I251" t="s">
        <v>42</v>
      </c>
      <c r="J251" t="s">
        <v>137</v>
      </c>
      <c r="K251" t="s">
        <v>75</v>
      </c>
      <c r="L251" t="s">
        <v>665</v>
      </c>
      <c r="M251">
        <v>0.56000000000000005</v>
      </c>
      <c r="N251" t="s">
        <v>34</v>
      </c>
      <c r="O251" t="s">
        <v>35</v>
      </c>
      <c r="P251" t="s">
        <v>77</v>
      </c>
      <c r="Q251" t="s">
        <v>666</v>
      </c>
      <c r="R251">
        <v>30188</v>
      </c>
      <c r="S251" s="1">
        <v>42025</v>
      </c>
      <c r="T251" s="1">
        <v>42026</v>
      </c>
      <c r="U251">
        <v>960.98400000000004</v>
      </c>
      <c r="V251">
        <v>6</v>
      </c>
      <c r="W251">
        <v>1008.53</v>
      </c>
      <c r="X251">
        <v>88256</v>
      </c>
      <c r="Y251">
        <f>cleaneddata[[#This Row],[Unit Price]]-cleaneddata[[#This Row],[Discount]]</f>
        <v>205.95000000000002</v>
      </c>
      <c r="Z251" t="str">
        <f>_xlfn.IFS(cleaneddata[[#This Row],[Region]]="Central","Chris",cleaneddata[[#This Row],[Region]]="East","Erin",cleaneddata[[#This Row],[Region]]="South","Sam",cleaneddata[[#This Row],[Region]]="West","William")</f>
        <v>Sam</v>
      </c>
    </row>
    <row r="252" spans="1:26" x14ac:dyDescent="0.25">
      <c r="A252">
        <v>263</v>
      </c>
      <c r="B252" t="s">
        <v>667</v>
      </c>
      <c r="C252" t="s">
        <v>39</v>
      </c>
      <c r="D252">
        <v>0.05</v>
      </c>
      <c r="E252">
        <v>31.76</v>
      </c>
      <c r="F252">
        <v>45.51</v>
      </c>
      <c r="G252" t="s">
        <v>28</v>
      </c>
      <c r="H252" t="s">
        <v>29</v>
      </c>
      <c r="I252" t="s">
        <v>30</v>
      </c>
      <c r="J252" t="s">
        <v>31</v>
      </c>
      <c r="K252" t="s">
        <v>32</v>
      </c>
      <c r="L252" t="s">
        <v>668</v>
      </c>
      <c r="M252">
        <v>0.65</v>
      </c>
      <c r="N252" t="s">
        <v>34</v>
      </c>
      <c r="O252" t="s">
        <v>113</v>
      </c>
      <c r="P252" t="s">
        <v>319</v>
      </c>
      <c r="Q252" t="s">
        <v>669</v>
      </c>
      <c r="R252">
        <v>44106</v>
      </c>
      <c r="S252" s="1">
        <v>42025</v>
      </c>
      <c r="T252" s="1">
        <v>42027</v>
      </c>
      <c r="U252">
        <v>-2177.9860960000001</v>
      </c>
      <c r="V252">
        <v>9</v>
      </c>
      <c r="W252">
        <v>304.33999999999997</v>
      </c>
      <c r="X252">
        <v>86297</v>
      </c>
      <c r="Y252">
        <f>cleaneddata[[#This Row],[Unit Price]]-cleaneddata[[#This Row],[Discount]]</f>
        <v>31.71</v>
      </c>
      <c r="Z252" t="str">
        <f>_xlfn.IFS(cleaneddata[[#This Row],[Region]]="Central","Chris",cleaneddata[[#This Row],[Region]]="East","Erin",cleaneddata[[#This Row],[Region]]="South","Sam",cleaneddata[[#This Row],[Region]]="West","William")</f>
        <v>Erin</v>
      </c>
    </row>
    <row r="253" spans="1:26" x14ac:dyDescent="0.25">
      <c r="A253">
        <v>2423</v>
      </c>
      <c r="B253" t="s">
        <v>670</v>
      </c>
      <c r="C253" t="s">
        <v>49</v>
      </c>
      <c r="D253">
        <v>0.04</v>
      </c>
      <c r="E253">
        <v>100.98</v>
      </c>
      <c r="F253">
        <v>7.18</v>
      </c>
      <c r="G253" t="s">
        <v>40</v>
      </c>
      <c r="H253" t="s">
        <v>73</v>
      </c>
      <c r="I253" t="s">
        <v>42</v>
      </c>
      <c r="J253" t="s">
        <v>43</v>
      </c>
      <c r="K253" t="s">
        <v>75</v>
      </c>
      <c r="L253" t="s">
        <v>671</v>
      </c>
      <c r="M253">
        <v>0.4</v>
      </c>
      <c r="N253" t="s">
        <v>34</v>
      </c>
      <c r="O253" t="s">
        <v>54</v>
      </c>
      <c r="P253" t="s">
        <v>189</v>
      </c>
      <c r="Q253" t="s">
        <v>672</v>
      </c>
      <c r="R253">
        <v>76053</v>
      </c>
      <c r="S253" s="1">
        <v>42025</v>
      </c>
      <c r="T253" s="1">
        <v>42030</v>
      </c>
      <c r="U253">
        <v>269.94</v>
      </c>
      <c r="V253">
        <v>4</v>
      </c>
      <c r="W253">
        <v>414.91</v>
      </c>
      <c r="X253">
        <v>89054</v>
      </c>
      <c r="Y253">
        <f>cleaneddata[[#This Row],[Unit Price]]-cleaneddata[[#This Row],[Discount]]</f>
        <v>100.94</v>
      </c>
      <c r="Z253" t="str">
        <f>_xlfn.IFS(cleaneddata[[#This Row],[Region]]="Central","Chris",cleaneddata[[#This Row],[Region]]="East","Erin",cleaneddata[[#This Row],[Region]]="South","Sam",cleaneddata[[#This Row],[Region]]="West","William")</f>
        <v>Chris</v>
      </c>
    </row>
    <row r="254" spans="1:26" x14ac:dyDescent="0.25">
      <c r="A254">
        <v>2882</v>
      </c>
      <c r="B254" t="s">
        <v>673</v>
      </c>
      <c r="C254" t="s">
        <v>49</v>
      </c>
      <c r="D254">
        <v>0.02</v>
      </c>
      <c r="E254">
        <v>43.98</v>
      </c>
      <c r="F254">
        <v>1.99</v>
      </c>
      <c r="G254" t="s">
        <v>40</v>
      </c>
      <c r="H254" t="s">
        <v>41</v>
      </c>
      <c r="I254" t="s">
        <v>42</v>
      </c>
      <c r="J254" t="s">
        <v>43</v>
      </c>
      <c r="K254" t="s">
        <v>44</v>
      </c>
      <c r="L254" t="s">
        <v>674</v>
      </c>
      <c r="M254">
        <v>0.44</v>
      </c>
      <c r="N254" t="s">
        <v>34</v>
      </c>
      <c r="O254" t="s">
        <v>35</v>
      </c>
      <c r="P254" t="s">
        <v>99</v>
      </c>
      <c r="Q254" t="s">
        <v>675</v>
      </c>
      <c r="R254">
        <v>28206</v>
      </c>
      <c r="S254" s="1">
        <v>42025</v>
      </c>
      <c r="T254" s="1">
        <v>42029</v>
      </c>
      <c r="U254">
        <v>333.76049999999998</v>
      </c>
      <c r="V254">
        <v>40</v>
      </c>
      <c r="W254">
        <v>1724.01</v>
      </c>
      <c r="X254">
        <v>50917</v>
      </c>
      <c r="Y254">
        <f>cleaneddata[[#This Row],[Unit Price]]-cleaneddata[[#This Row],[Discount]]</f>
        <v>43.959999999999994</v>
      </c>
      <c r="Z254" t="str">
        <f>_xlfn.IFS(cleaneddata[[#This Row],[Region]]="Central","Chris",cleaneddata[[#This Row],[Region]]="East","Erin",cleaneddata[[#This Row],[Region]]="South","Sam",cleaneddata[[#This Row],[Region]]="West","William")</f>
        <v>Sam</v>
      </c>
    </row>
    <row r="255" spans="1:26" x14ac:dyDescent="0.25">
      <c r="A255">
        <v>1402</v>
      </c>
      <c r="B255" t="s">
        <v>533</v>
      </c>
      <c r="C255" t="s">
        <v>118</v>
      </c>
      <c r="D255">
        <v>0.04</v>
      </c>
      <c r="E255">
        <v>30.73</v>
      </c>
      <c r="F255">
        <v>4</v>
      </c>
      <c r="G255" t="s">
        <v>40</v>
      </c>
      <c r="H255" t="s">
        <v>73</v>
      </c>
      <c r="I255" t="s">
        <v>42</v>
      </c>
      <c r="J255" t="s">
        <v>43</v>
      </c>
      <c r="K255" t="s">
        <v>75</v>
      </c>
      <c r="L255" t="s">
        <v>676</v>
      </c>
      <c r="M255">
        <v>0.75</v>
      </c>
      <c r="N255" t="s">
        <v>34</v>
      </c>
      <c r="O255" t="s">
        <v>54</v>
      </c>
      <c r="P255" t="s">
        <v>105</v>
      </c>
      <c r="Q255" t="s">
        <v>535</v>
      </c>
      <c r="R255">
        <v>60653</v>
      </c>
      <c r="S255" s="1">
        <v>42025</v>
      </c>
      <c r="T255" s="1">
        <v>42026</v>
      </c>
      <c r="U255">
        <v>-20.79</v>
      </c>
      <c r="V255">
        <v>48</v>
      </c>
      <c r="W255">
        <v>1420.84</v>
      </c>
      <c r="X255">
        <v>43079</v>
      </c>
      <c r="Y255">
        <f>cleaneddata[[#This Row],[Unit Price]]-cleaneddata[[#This Row],[Discount]]</f>
        <v>30.69</v>
      </c>
      <c r="Z255" t="str">
        <f>_xlfn.IFS(cleaneddata[[#This Row],[Region]]="Central","Chris",cleaneddata[[#This Row],[Region]]="East","Erin",cleaneddata[[#This Row],[Region]]="South","Sam",cleaneddata[[#This Row],[Region]]="West","William")</f>
        <v>Chris</v>
      </c>
    </row>
    <row r="256" spans="1:26" x14ac:dyDescent="0.25">
      <c r="A256">
        <v>1405</v>
      </c>
      <c r="B256" t="s">
        <v>536</v>
      </c>
      <c r="C256" t="s">
        <v>118</v>
      </c>
      <c r="D256">
        <v>0.04</v>
      </c>
      <c r="E256">
        <v>30.73</v>
      </c>
      <c r="F256">
        <v>4</v>
      </c>
      <c r="G256" t="s">
        <v>40</v>
      </c>
      <c r="H256" t="s">
        <v>73</v>
      </c>
      <c r="I256" t="s">
        <v>42</v>
      </c>
      <c r="J256" t="s">
        <v>43</v>
      </c>
      <c r="K256" t="s">
        <v>75</v>
      </c>
      <c r="L256" t="s">
        <v>676</v>
      </c>
      <c r="M256">
        <v>0.75</v>
      </c>
      <c r="N256" t="s">
        <v>34</v>
      </c>
      <c r="O256" t="s">
        <v>54</v>
      </c>
      <c r="P256" t="s">
        <v>291</v>
      </c>
      <c r="Q256" t="s">
        <v>537</v>
      </c>
      <c r="R256">
        <v>49017</v>
      </c>
      <c r="S256" s="1">
        <v>42025</v>
      </c>
      <c r="T256" s="1">
        <v>42026</v>
      </c>
      <c r="U256">
        <v>-20.79</v>
      </c>
      <c r="V256">
        <v>12</v>
      </c>
      <c r="W256">
        <v>355.21</v>
      </c>
      <c r="X256">
        <v>86145</v>
      </c>
      <c r="Y256">
        <f>cleaneddata[[#This Row],[Unit Price]]-cleaneddata[[#This Row],[Discount]]</f>
        <v>30.69</v>
      </c>
      <c r="Z256" t="str">
        <f>_xlfn.IFS(cleaneddata[[#This Row],[Region]]="Central","Chris",cleaneddata[[#This Row],[Region]]="East","Erin",cleaneddata[[#This Row],[Region]]="South","Sam",cleaneddata[[#This Row],[Region]]="West","William")</f>
        <v>Chris</v>
      </c>
    </row>
    <row r="257" spans="1:26" x14ac:dyDescent="0.25">
      <c r="A257">
        <v>2796</v>
      </c>
      <c r="B257" t="s">
        <v>677</v>
      </c>
      <c r="C257" t="s">
        <v>118</v>
      </c>
      <c r="D257">
        <v>0.02</v>
      </c>
      <c r="E257">
        <v>30.44</v>
      </c>
      <c r="F257">
        <v>1.49</v>
      </c>
      <c r="G257" t="s">
        <v>40</v>
      </c>
      <c r="H257" t="s">
        <v>96</v>
      </c>
      <c r="I257" t="s">
        <v>50</v>
      </c>
      <c r="J257" t="s">
        <v>74</v>
      </c>
      <c r="K257" t="s">
        <v>75</v>
      </c>
      <c r="L257" t="s">
        <v>678</v>
      </c>
      <c r="M257">
        <v>0.37</v>
      </c>
      <c r="N257" t="s">
        <v>34</v>
      </c>
      <c r="O257" t="s">
        <v>54</v>
      </c>
      <c r="P257" t="s">
        <v>215</v>
      </c>
      <c r="Q257" t="s">
        <v>679</v>
      </c>
      <c r="R257">
        <v>51106</v>
      </c>
      <c r="S257" s="1">
        <v>42025</v>
      </c>
      <c r="T257" s="1">
        <v>42027</v>
      </c>
      <c r="U257">
        <v>266.76089999999999</v>
      </c>
      <c r="V257">
        <v>12</v>
      </c>
      <c r="W257">
        <v>386.61</v>
      </c>
      <c r="X257">
        <v>87553</v>
      </c>
      <c r="Y257">
        <f>cleaneddata[[#This Row],[Unit Price]]-cleaneddata[[#This Row],[Discount]]</f>
        <v>30.42</v>
      </c>
      <c r="Z257" t="str">
        <f>_xlfn.IFS(cleaneddata[[#This Row],[Region]]="Central","Chris",cleaneddata[[#This Row],[Region]]="East","Erin",cleaneddata[[#This Row],[Region]]="South","Sam",cleaneddata[[#This Row],[Region]]="West","William")</f>
        <v>Chris</v>
      </c>
    </row>
    <row r="258" spans="1:26" x14ac:dyDescent="0.25">
      <c r="A258">
        <v>2797</v>
      </c>
      <c r="B258" t="s">
        <v>392</v>
      </c>
      <c r="C258" t="s">
        <v>118</v>
      </c>
      <c r="D258">
        <v>0.02</v>
      </c>
      <c r="E258">
        <v>4.91</v>
      </c>
      <c r="F258">
        <v>0.5</v>
      </c>
      <c r="G258" t="s">
        <v>40</v>
      </c>
      <c r="H258" t="s">
        <v>96</v>
      </c>
      <c r="I258" t="s">
        <v>50</v>
      </c>
      <c r="J258" t="s">
        <v>154</v>
      </c>
      <c r="K258" t="s">
        <v>75</v>
      </c>
      <c r="L258" t="s">
        <v>579</v>
      </c>
      <c r="M258">
        <v>0.36</v>
      </c>
      <c r="N258" t="s">
        <v>34</v>
      </c>
      <c r="O258" t="s">
        <v>113</v>
      </c>
      <c r="P258" t="s">
        <v>322</v>
      </c>
      <c r="Q258" t="s">
        <v>394</v>
      </c>
      <c r="R258">
        <v>15122</v>
      </c>
      <c r="S258" s="1">
        <v>42025</v>
      </c>
      <c r="T258" s="1">
        <v>42026</v>
      </c>
      <c r="U258">
        <v>29.883900000000001</v>
      </c>
      <c r="V258">
        <v>9</v>
      </c>
      <c r="W258">
        <v>43.31</v>
      </c>
      <c r="X258">
        <v>87553</v>
      </c>
      <c r="Y258">
        <f>cleaneddata[[#This Row],[Unit Price]]-cleaneddata[[#This Row],[Discount]]</f>
        <v>4.8900000000000006</v>
      </c>
      <c r="Z258" t="str">
        <f>_xlfn.IFS(cleaneddata[[#This Row],[Region]]="Central","Chris",cleaneddata[[#This Row],[Region]]="East","Erin",cleaneddata[[#This Row],[Region]]="South","Sam",cleaneddata[[#This Row],[Region]]="West","William")</f>
        <v>Erin</v>
      </c>
    </row>
    <row r="259" spans="1:26" x14ac:dyDescent="0.25">
      <c r="A259">
        <v>2855</v>
      </c>
      <c r="B259" t="s">
        <v>680</v>
      </c>
      <c r="C259" t="s">
        <v>118</v>
      </c>
      <c r="D259">
        <v>0.08</v>
      </c>
      <c r="E259">
        <v>7.84</v>
      </c>
      <c r="F259">
        <v>4.71</v>
      </c>
      <c r="G259" t="s">
        <v>40</v>
      </c>
      <c r="H259" t="s">
        <v>96</v>
      </c>
      <c r="I259" t="s">
        <v>50</v>
      </c>
      <c r="J259" t="s">
        <v>74</v>
      </c>
      <c r="K259" t="s">
        <v>75</v>
      </c>
      <c r="L259" t="s">
        <v>681</v>
      </c>
      <c r="M259">
        <v>0.35</v>
      </c>
      <c r="N259" t="s">
        <v>34</v>
      </c>
      <c r="O259" t="s">
        <v>61</v>
      </c>
      <c r="P259" t="s">
        <v>68</v>
      </c>
      <c r="Q259" t="s">
        <v>682</v>
      </c>
      <c r="R259">
        <v>98198</v>
      </c>
      <c r="S259" s="1">
        <v>42025</v>
      </c>
      <c r="T259" s="1">
        <v>42026</v>
      </c>
      <c r="U259">
        <v>-12.87678</v>
      </c>
      <c r="V259">
        <v>10</v>
      </c>
      <c r="W259">
        <v>76.16</v>
      </c>
      <c r="X259">
        <v>87316</v>
      </c>
      <c r="Y259">
        <f>cleaneddata[[#This Row],[Unit Price]]-cleaneddata[[#This Row],[Discount]]</f>
        <v>7.76</v>
      </c>
      <c r="Z259" t="str">
        <f>_xlfn.IFS(cleaneddata[[#This Row],[Region]]="Central","Chris",cleaneddata[[#This Row],[Region]]="East","Erin",cleaneddata[[#This Row],[Region]]="South","Sam",cleaneddata[[#This Row],[Region]]="West","William")</f>
        <v>William</v>
      </c>
    </row>
    <row r="260" spans="1:26" x14ac:dyDescent="0.25">
      <c r="A260">
        <v>2855</v>
      </c>
      <c r="B260" t="s">
        <v>680</v>
      </c>
      <c r="C260" t="s">
        <v>118</v>
      </c>
      <c r="D260">
        <v>0.03</v>
      </c>
      <c r="E260">
        <v>105.34</v>
      </c>
      <c r="F260">
        <v>24.49</v>
      </c>
      <c r="G260" t="s">
        <v>40</v>
      </c>
      <c r="H260" t="s">
        <v>96</v>
      </c>
      <c r="I260" t="s">
        <v>30</v>
      </c>
      <c r="J260" t="s">
        <v>128</v>
      </c>
      <c r="K260" t="s">
        <v>66</v>
      </c>
      <c r="L260" t="s">
        <v>683</v>
      </c>
      <c r="M260">
        <v>0.61</v>
      </c>
      <c r="N260" t="s">
        <v>34</v>
      </c>
      <c r="O260" t="s">
        <v>61</v>
      </c>
      <c r="P260" t="s">
        <v>68</v>
      </c>
      <c r="Q260" t="s">
        <v>682</v>
      </c>
      <c r="R260">
        <v>98198</v>
      </c>
      <c r="S260" s="1">
        <v>42025</v>
      </c>
      <c r="T260" s="1">
        <v>42026</v>
      </c>
      <c r="U260">
        <v>618.13080000000002</v>
      </c>
      <c r="V260">
        <v>10</v>
      </c>
      <c r="W260">
        <v>1038.1400000000001</v>
      </c>
      <c r="X260">
        <v>87316</v>
      </c>
      <c r="Y260">
        <f>cleaneddata[[#This Row],[Unit Price]]-cleaneddata[[#This Row],[Discount]]</f>
        <v>105.31</v>
      </c>
      <c r="Z260" t="str">
        <f>_xlfn.IFS(cleaneddata[[#This Row],[Region]]="Central","Chris",cleaneddata[[#This Row],[Region]]="East","Erin",cleaneddata[[#This Row],[Region]]="South","Sam",cleaneddata[[#This Row],[Region]]="West","William")</f>
        <v>William</v>
      </c>
    </row>
    <row r="261" spans="1:26" x14ac:dyDescent="0.25">
      <c r="A261">
        <v>584</v>
      </c>
      <c r="B261" t="s">
        <v>684</v>
      </c>
      <c r="C261" t="s">
        <v>72</v>
      </c>
      <c r="D261">
        <v>0.04</v>
      </c>
      <c r="E261">
        <v>15.51</v>
      </c>
      <c r="F261">
        <v>17.78</v>
      </c>
      <c r="G261" t="s">
        <v>40</v>
      </c>
      <c r="H261" t="s">
        <v>96</v>
      </c>
      <c r="I261" t="s">
        <v>50</v>
      </c>
      <c r="J261" t="s">
        <v>80</v>
      </c>
      <c r="K261" t="s">
        <v>75</v>
      </c>
      <c r="L261" t="s">
        <v>260</v>
      </c>
      <c r="M261">
        <v>0.59</v>
      </c>
      <c r="N261" t="s">
        <v>34</v>
      </c>
      <c r="O261" t="s">
        <v>113</v>
      </c>
      <c r="P261" t="s">
        <v>405</v>
      </c>
      <c r="Q261" t="s">
        <v>685</v>
      </c>
      <c r="R261">
        <v>1801</v>
      </c>
      <c r="S261" s="1">
        <v>42025</v>
      </c>
      <c r="T261" s="1">
        <v>42027</v>
      </c>
      <c r="U261">
        <v>-266.22000000000003</v>
      </c>
      <c r="V261">
        <v>7</v>
      </c>
      <c r="W261">
        <v>116.93</v>
      </c>
      <c r="X261">
        <v>88646</v>
      </c>
      <c r="Y261">
        <f>cleaneddata[[#This Row],[Unit Price]]-cleaneddata[[#This Row],[Discount]]</f>
        <v>15.47</v>
      </c>
      <c r="Z261" t="str">
        <f>_xlfn.IFS(cleaneddata[[#This Row],[Region]]="Central","Chris",cleaneddata[[#This Row],[Region]]="East","Erin",cleaneddata[[#This Row],[Region]]="South","Sam",cleaneddata[[#This Row],[Region]]="West","William")</f>
        <v>Erin</v>
      </c>
    </row>
    <row r="262" spans="1:26" x14ac:dyDescent="0.25">
      <c r="A262">
        <v>1709</v>
      </c>
      <c r="B262" t="s">
        <v>686</v>
      </c>
      <c r="C262" t="s">
        <v>72</v>
      </c>
      <c r="D262">
        <v>0.01</v>
      </c>
      <c r="E262">
        <v>14.28</v>
      </c>
      <c r="F262">
        <v>2.99</v>
      </c>
      <c r="G262" t="s">
        <v>40</v>
      </c>
      <c r="H262" t="s">
        <v>41</v>
      </c>
      <c r="I262" t="s">
        <v>50</v>
      </c>
      <c r="J262" t="s">
        <v>74</v>
      </c>
      <c r="K262" t="s">
        <v>75</v>
      </c>
      <c r="L262" t="s">
        <v>687</v>
      </c>
      <c r="M262">
        <v>0.39</v>
      </c>
      <c r="N262" t="s">
        <v>34</v>
      </c>
      <c r="O262" t="s">
        <v>113</v>
      </c>
      <c r="P262" t="s">
        <v>322</v>
      </c>
      <c r="Q262" t="s">
        <v>688</v>
      </c>
      <c r="R262">
        <v>19464</v>
      </c>
      <c r="S262" s="1">
        <v>42025</v>
      </c>
      <c r="T262" s="1">
        <v>42026</v>
      </c>
      <c r="U262">
        <v>21.003499999999999</v>
      </c>
      <c r="V262">
        <v>2</v>
      </c>
      <c r="W262">
        <v>30.44</v>
      </c>
      <c r="X262">
        <v>88782</v>
      </c>
      <c r="Y262">
        <f>cleaneddata[[#This Row],[Unit Price]]-cleaneddata[[#This Row],[Discount]]</f>
        <v>14.27</v>
      </c>
      <c r="Z262" t="str">
        <f>_xlfn.IFS(cleaneddata[[#This Row],[Region]]="Central","Chris",cleaneddata[[#This Row],[Region]]="East","Erin",cleaneddata[[#This Row],[Region]]="South","Sam",cleaneddata[[#This Row],[Region]]="West","William")</f>
        <v>Erin</v>
      </c>
    </row>
    <row r="263" spans="1:26" x14ac:dyDescent="0.25">
      <c r="A263">
        <v>1727</v>
      </c>
      <c r="B263" t="s">
        <v>689</v>
      </c>
      <c r="C263" t="s">
        <v>72</v>
      </c>
      <c r="D263">
        <v>0.1</v>
      </c>
      <c r="E263">
        <v>14.98</v>
      </c>
      <c r="F263">
        <v>7.69</v>
      </c>
      <c r="G263" t="s">
        <v>89</v>
      </c>
      <c r="H263" t="s">
        <v>29</v>
      </c>
      <c r="I263" t="s">
        <v>50</v>
      </c>
      <c r="J263" t="s">
        <v>80</v>
      </c>
      <c r="K263" t="s">
        <v>75</v>
      </c>
      <c r="L263" t="s">
        <v>690</v>
      </c>
      <c r="M263">
        <v>0.56999999999999995</v>
      </c>
      <c r="N263" t="s">
        <v>34</v>
      </c>
      <c r="O263" t="s">
        <v>113</v>
      </c>
      <c r="P263" t="s">
        <v>319</v>
      </c>
      <c r="Q263" t="s">
        <v>691</v>
      </c>
      <c r="R263">
        <v>44240</v>
      </c>
      <c r="S263" s="1">
        <v>42025</v>
      </c>
      <c r="T263" s="1">
        <v>42027</v>
      </c>
      <c r="U263">
        <v>-76.900000000000006</v>
      </c>
      <c r="V263">
        <v>8</v>
      </c>
      <c r="W263">
        <v>114.81</v>
      </c>
      <c r="X263">
        <v>87194</v>
      </c>
      <c r="Y263">
        <f>cleaneddata[[#This Row],[Unit Price]]-cleaneddata[[#This Row],[Discount]]</f>
        <v>14.88</v>
      </c>
      <c r="Z263" t="str">
        <f>_xlfn.IFS(cleaneddata[[#This Row],[Region]]="Central","Chris",cleaneddata[[#This Row],[Region]]="East","Erin",cleaneddata[[#This Row],[Region]]="South","Sam",cleaneddata[[#This Row],[Region]]="West","William")</f>
        <v>Erin</v>
      </c>
    </row>
    <row r="264" spans="1:26" x14ac:dyDescent="0.25">
      <c r="A264">
        <v>1928</v>
      </c>
      <c r="B264" t="s">
        <v>692</v>
      </c>
      <c r="C264" t="s">
        <v>72</v>
      </c>
      <c r="D264">
        <v>0.1</v>
      </c>
      <c r="E264">
        <v>1889.99</v>
      </c>
      <c r="F264">
        <v>19.989999999999998</v>
      </c>
      <c r="G264" t="s">
        <v>40</v>
      </c>
      <c r="H264" t="s">
        <v>73</v>
      </c>
      <c r="I264" t="s">
        <v>50</v>
      </c>
      <c r="J264" t="s">
        <v>74</v>
      </c>
      <c r="K264" t="s">
        <v>75</v>
      </c>
      <c r="L264" t="s">
        <v>693</v>
      </c>
      <c r="M264">
        <v>0.36</v>
      </c>
      <c r="N264" t="s">
        <v>34</v>
      </c>
      <c r="O264" t="s">
        <v>35</v>
      </c>
      <c r="P264" t="s">
        <v>273</v>
      </c>
      <c r="Q264" t="s">
        <v>694</v>
      </c>
      <c r="R264">
        <v>29651</v>
      </c>
      <c r="S264" s="1">
        <v>42025</v>
      </c>
      <c r="T264" s="1">
        <v>42025</v>
      </c>
      <c r="U264">
        <v>-42.545999999999999</v>
      </c>
      <c r="V264">
        <v>1</v>
      </c>
      <c r="W264">
        <v>1786.04</v>
      </c>
      <c r="X264">
        <v>88580</v>
      </c>
      <c r="Y264">
        <f>cleaneddata[[#This Row],[Unit Price]]-cleaneddata[[#This Row],[Discount]]</f>
        <v>1889.89</v>
      </c>
      <c r="Z264" t="str">
        <f>_xlfn.IFS(cleaneddata[[#This Row],[Region]]="Central","Chris",cleaneddata[[#This Row],[Region]]="East","Erin",cleaneddata[[#This Row],[Region]]="South","Sam",cleaneddata[[#This Row],[Region]]="West","William")</f>
        <v>Sam</v>
      </c>
    </row>
    <row r="265" spans="1:26" x14ac:dyDescent="0.25">
      <c r="A265">
        <v>1989</v>
      </c>
      <c r="B265" t="s">
        <v>695</v>
      </c>
      <c r="C265" t="s">
        <v>72</v>
      </c>
      <c r="D265">
        <v>0.04</v>
      </c>
      <c r="E265">
        <v>355.98</v>
      </c>
      <c r="F265">
        <v>58.92</v>
      </c>
      <c r="G265" t="s">
        <v>28</v>
      </c>
      <c r="H265" t="s">
        <v>73</v>
      </c>
      <c r="I265" t="s">
        <v>30</v>
      </c>
      <c r="J265" t="s">
        <v>111</v>
      </c>
      <c r="K265" t="s">
        <v>59</v>
      </c>
      <c r="L265" t="s">
        <v>696</v>
      </c>
      <c r="M265">
        <v>0.64</v>
      </c>
      <c r="N265" t="s">
        <v>34</v>
      </c>
      <c r="O265" t="s">
        <v>61</v>
      </c>
      <c r="P265" t="s">
        <v>148</v>
      </c>
      <c r="Q265" t="s">
        <v>697</v>
      </c>
      <c r="R265">
        <v>84117</v>
      </c>
      <c r="S265" s="1">
        <v>42025</v>
      </c>
      <c r="T265" s="1">
        <v>42026</v>
      </c>
      <c r="U265">
        <v>882.93</v>
      </c>
      <c r="V265">
        <v>8</v>
      </c>
      <c r="W265">
        <v>2748.21</v>
      </c>
      <c r="X265">
        <v>90000</v>
      </c>
      <c r="Y265">
        <f>cleaneddata[[#This Row],[Unit Price]]-cleaneddata[[#This Row],[Discount]]</f>
        <v>355.94</v>
      </c>
      <c r="Z265" t="str">
        <f>_xlfn.IFS(cleaneddata[[#This Row],[Region]]="Central","Chris",cleaneddata[[#This Row],[Region]]="East","Erin",cleaneddata[[#This Row],[Region]]="South","Sam",cleaneddata[[#This Row],[Region]]="West","William")</f>
        <v>William</v>
      </c>
    </row>
    <row r="266" spans="1:26" x14ac:dyDescent="0.25">
      <c r="A266">
        <v>1989</v>
      </c>
      <c r="B266" t="s">
        <v>695</v>
      </c>
      <c r="C266" t="s">
        <v>72</v>
      </c>
      <c r="D266">
        <v>0.09</v>
      </c>
      <c r="E266">
        <v>19.98</v>
      </c>
      <c r="F266">
        <v>8.68</v>
      </c>
      <c r="G266" t="s">
        <v>40</v>
      </c>
      <c r="H266" t="s">
        <v>73</v>
      </c>
      <c r="I266" t="s">
        <v>50</v>
      </c>
      <c r="J266" t="s">
        <v>90</v>
      </c>
      <c r="K266" t="s">
        <v>75</v>
      </c>
      <c r="L266" t="s">
        <v>698</v>
      </c>
      <c r="M266">
        <v>0.37</v>
      </c>
      <c r="N266" t="s">
        <v>34</v>
      </c>
      <c r="O266" t="s">
        <v>61</v>
      </c>
      <c r="P266" t="s">
        <v>148</v>
      </c>
      <c r="Q266" t="s">
        <v>697</v>
      </c>
      <c r="R266">
        <v>84117</v>
      </c>
      <c r="S266" s="1">
        <v>42025</v>
      </c>
      <c r="T266" s="1">
        <v>42026</v>
      </c>
      <c r="U266">
        <v>6.6803999999999997</v>
      </c>
      <c r="V266">
        <v>5</v>
      </c>
      <c r="W266">
        <v>93.19</v>
      </c>
      <c r="X266">
        <v>90000</v>
      </c>
      <c r="Y266">
        <f>cleaneddata[[#This Row],[Unit Price]]-cleaneddata[[#This Row],[Discount]]</f>
        <v>19.89</v>
      </c>
      <c r="Z266" t="str">
        <f>_xlfn.IFS(cleaneddata[[#This Row],[Region]]="Central","Chris",cleaneddata[[#This Row],[Region]]="East","Erin",cleaneddata[[#This Row],[Region]]="South","Sam",cleaneddata[[#This Row],[Region]]="West","William")</f>
        <v>William</v>
      </c>
    </row>
    <row r="267" spans="1:26" x14ac:dyDescent="0.25">
      <c r="A267">
        <v>3229</v>
      </c>
      <c r="B267" t="s">
        <v>699</v>
      </c>
      <c r="C267" t="s">
        <v>72</v>
      </c>
      <c r="D267">
        <v>0.01</v>
      </c>
      <c r="E267">
        <v>24.95</v>
      </c>
      <c r="F267">
        <v>2.99</v>
      </c>
      <c r="G267" t="s">
        <v>40</v>
      </c>
      <c r="H267" t="s">
        <v>29</v>
      </c>
      <c r="I267" t="s">
        <v>50</v>
      </c>
      <c r="J267" t="s">
        <v>74</v>
      </c>
      <c r="K267" t="s">
        <v>75</v>
      </c>
      <c r="L267" t="s">
        <v>700</v>
      </c>
      <c r="M267">
        <v>0.39</v>
      </c>
      <c r="N267" t="s">
        <v>34</v>
      </c>
      <c r="O267" t="s">
        <v>54</v>
      </c>
      <c r="P267" t="s">
        <v>359</v>
      </c>
      <c r="Q267" t="s">
        <v>701</v>
      </c>
      <c r="R267">
        <v>54880</v>
      </c>
      <c r="S267" s="1">
        <v>42025</v>
      </c>
      <c r="T267" s="1">
        <v>42026</v>
      </c>
      <c r="U267">
        <v>261.38580000000002</v>
      </c>
      <c r="V267">
        <v>15</v>
      </c>
      <c r="W267">
        <v>378.82</v>
      </c>
      <c r="X267">
        <v>87435</v>
      </c>
      <c r="Y267">
        <f>cleaneddata[[#This Row],[Unit Price]]-cleaneddata[[#This Row],[Discount]]</f>
        <v>24.939999999999998</v>
      </c>
      <c r="Z267" t="str">
        <f>_xlfn.IFS(cleaneddata[[#This Row],[Region]]="Central","Chris",cleaneddata[[#This Row],[Region]]="East","Erin",cleaneddata[[#This Row],[Region]]="South","Sam",cleaneddata[[#This Row],[Region]]="West","William")</f>
        <v>Chris</v>
      </c>
    </row>
    <row r="268" spans="1:26" x14ac:dyDescent="0.25">
      <c r="A268">
        <v>3230</v>
      </c>
      <c r="B268" t="s">
        <v>702</v>
      </c>
      <c r="C268" t="s">
        <v>72</v>
      </c>
      <c r="D268">
        <v>0</v>
      </c>
      <c r="E268">
        <v>15.98</v>
      </c>
      <c r="F268">
        <v>8.99</v>
      </c>
      <c r="G268" t="s">
        <v>40</v>
      </c>
      <c r="H268" t="s">
        <v>29</v>
      </c>
      <c r="I268" t="s">
        <v>42</v>
      </c>
      <c r="J268" t="s">
        <v>43</v>
      </c>
      <c r="K268" t="s">
        <v>44</v>
      </c>
      <c r="L268" t="s">
        <v>703</v>
      </c>
      <c r="M268">
        <v>0.64</v>
      </c>
      <c r="N268" t="s">
        <v>34</v>
      </c>
      <c r="O268" t="s">
        <v>54</v>
      </c>
      <c r="P268" t="s">
        <v>359</v>
      </c>
      <c r="Q268" t="s">
        <v>704</v>
      </c>
      <c r="R268">
        <v>53186</v>
      </c>
      <c r="S268" s="1">
        <v>42025</v>
      </c>
      <c r="T268" s="1">
        <v>42027</v>
      </c>
      <c r="U268">
        <v>-135.46</v>
      </c>
      <c r="V268">
        <v>9</v>
      </c>
      <c r="W268">
        <v>152.18</v>
      </c>
      <c r="X268">
        <v>87435</v>
      </c>
      <c r="Y268">
        <f>cleaneddata[[#This Row],[Unit Price]]-cleaneddata[[#This Row],[Discount]]</f>
        <v>15.98</v>
      </c>
      <c r="Z268" t="str">
        <f>_xlfn.IFS(cleaneddata[[#This Row],[Region]]="Central","Chris",cleaneddata[[#This Row],[Region]]="East","Erin",cleaneddata[[#This Row],[Region]]="South","Sam",cleaneddata[[#This Row],[Region]]="West","William")</f>
        <v>Chris</v>
      </c>
    </row>
    <row r="269" spans="1:26" x14ac:dyDescent="0.25">
      <c r="A269">
        <v>151</v>
      </c>
      <c r="B269" t="s">
        <v>705</v>
      </c>
      <c r="C269" t="s">
        <v>27</v>
      </c>
      <c r="D269">
        <v>0.09</v>
      </c>
      <c r="E269">
        <v>32.979999999999997</v>
      </c>
      <c r="F269">
        <v>5.5</v>
      </c>
      <c r="G269" t="s">
        <v>40</v>
      </c>
      <c r="H269" t="s">
        <v>73</v>
      </c>
      <c r="I269" t="s">
        <v>42</v>
      </c>
      <c r="J269" t="s">
        <v>43</v>
      </c>
      <c r="K269" t="s">
        <v>75</v>
      </c>
      <c r="L269" t="s">
        <v>706</v>
      </c>
      <c r="M269">
        <v>0.75</v>
      </c>
      <c r="N269" t="s">
        <v>34</v>
      </c>
      <c r="O269" t="s">
        <v>35</v>
      </c>
      <c r="P269" t="s">
        <v>402</v>
      </c>
      <c r="Q269" t="s">
        <v>707</v>
      </c>
      <c r="R269">
        <v>37664</v>
      </c>
      <c r="S269" s="1">
        <v>42026</v>
      </c>
      <c r="T269" s="1">
        <v>42027</v>
      </c>
      <c r="U269">
        <v>-20.257999999999999</v>
      </c>
      <c r="V269">
        <v>2</v>
      </c>
      <c r="W269">
        <v>62.46</v>
      </c>
      <c r="X269">
        <v>89521</v>
      </c>
      <c r="Y269">
        <f>cleaneddata[[#This Row],[Unit Price]]-cleaneddata[[#This Row],[Discount]]</f>
        <v>32.889999999999993</v>
      </c>
      <c r="Z269" t="str">
        <f>_xlfn.IFS(cleaneddata[[#This Row],[Region]]="Central","Chris",cleaneddata[[#This Row],[Region]]="East","Erin",cleaneddata[[#This Row],[Region]]="South","Sam",cleaneddata[[#This Row],[Region]]="West","William")</f>
        <v>Sam</v>
      </c>
    </row>
    <row r="270" spans="1:26" x14ac:dyDescent="0.25">
      <c r="A270">
        <v>1438</v>
      </c>
      <c r="B270" t="s">
        <v>708</v>
      </c>
      <c r="C270" t="s">
        <v>27</v>
      </c>
      <c r="D270">
        <v>0.01</v>
      </c>
      <c r="E270">
        <v>80.98</v>
      </c>
      <c r="F270">
        <v>35</v>
      </c>
      <c r="G270" t="s">
        <v>40</v>
      </c>
      <c r="H270" t="s">
        <v>96</v>
      </c>
      <c r="I270" t="s">
        <v>50</v>
      </c>
      <c r="J270" t="s">
        <v>80</v>
      </c>
      <c r="K270" t="s">
        <v>66</v>
      </c>
      <c r="L270" t="s">
        <v>709</v>
      </c>
      <c r="M270">
        <v>0.83</v>
      </c>
      <c r="N270" t="s">
        <v>34</v>
      </c>
      <c r="O270" t="s">
        <v>113</v>
      </c>
      <c r="P270" t="s">
        <v>319</v>
      </c>
      <c r="Q270" t="s">
        <v>710</v>
      </c>
      <c r="R270">
        <v>44035</v>
      </c>
      <c r="S270" s="1">
        <v>42026</v>
      </c>
      <c r="T270" s="1">
        <v>42028</v>
      </c>
      <c r="U270">
        <v>-409.37360000000001</v>
      </c>
      <c r="V270">
        <v>3</v>
      </c>
      <c r="W270">
        <v>267.83</v>
      </c>
      <c r="X270">
        <v>90120</v>
      </c>
      <c r="Y270">
        <f>cleaneddata[[#This Row],[Unit Price]]-cleaneddata[[#This Row],[Discount]]</f>
        <v>80.97</v>
      </c>
      <c r="Z270" t="str">
        <f>_xlfn.IFS(cleaneddata[[#This Row],[Region]]="Central","Chris",cleaneddata[[#This Row],[Region]]="East","Erin",cleaneddata[[#This Row],[Region]]="South","Sam",cleaneddata[[#This Row],[Region]]="West","William")</f>
        <v>Erin</v>
      </c>
    </row>
    <row r="271" spans="1:26" x14ac:dyDescent="0.25">
      <c r="A271">
        <v>1959</v>
      </c>
      <c r="B271" t="s">
        <v>711</v>
      </c>
      <c r="C271" t="s">
        <v>27</v>
      </c>
      <c r="D271">
        <v>0</v>
      </c>
      <c r="E271">
        <v>20.28</v>
      </c>
      <c r="F271">
        <v>14.39</v>
      </c>
      <c r="G271" t="s">
        <v>40</v>
      </c>
      <c r="H271" t="s">
        <v>96</v>
      </c>
      <c r="I271" t="s">
        <v>30</v>
      </c>
      <c r="J271" t="s">
        <v>128</v>
      </c>
      <c r="K271" t="s">
        <v>75</v>
      </c>
      <c r="L271" t="s">
        <v>712</v>
      </c>
      <c r="M271">
        <v>0.47</v>
      </c>
      <c r="N271" t="s">
        <v>34</v>
      </c>
      <c r="O271" t="s">
        <v>35</v>
      </c>
      <c r="P271" t="s">
        <v>125</v>
      </c>
      <c r="Q271" t="s">
        <v>130</v>
      </c>
      <c r="R271">
        <v>33916</v>
      </c>
      <c r="S271" s="1">
        <v>42026</v>
      </c>
      <c r="T271" s="1">
        <v>42026</v>
      </c>
      <c r="U271">
        <v>-66.247299999999996</v>
      </c>
      <c r="V271">
        <v>9</v>
      </c>
      <c r="W271">
        <v>206.04</v>
      </c>
      <c r="X271">
        <v>28225</v>
      </c>
      <c r="Y271">
        <f>cleaneddata[[#This Row],[Unit Price]]-cleaneddata[[#This Row],[Discount]]</f>
        <v>20.28</v>
      </c>
      <c r="Z271" t="str">
        <f>_xlfn.IFS(cleaneddata[[#This Row],[Region]]="Central","Chris",cleaneddata[[#This Row],[Region]]="East","Erin",cleaneddata[[#This Row],[Region]]="South","Sam",cleaneddata[[#This Row],[Region]]="West","William")</f>
        <v>Sam</v>
      </c>
    </row>
    <row r="272" spans="1:26" x14ac:dyDescent="0.25">
      <c r="A272">
        <v>1764</v>
      </c>
      <c r="B272" t="s">
        <v>713</v>
      </c>
      <c r="C272" t="s">
        <v>39</v>
      </c>
      <c r="D272">
        <v>0</v>
      </c>
      <c r="E272">
        <v>115.99</v>
      </c>
      <c r="F272">
        <v>5.92</v>
      </c>
      <c r="G272" t="s">
        <v>40</v>
      </c>
      <c r="H272" t="s">
        <v>41</v>
      </c>
      <c r="I272" t="s">
        <v>42</v>
      </c>
      <c r="J272" t="s">
        <v>137</v>
      </c>
      <c r="K272" t="s">
        <v>75</v>
      </c>
      <c r="L272" t="s">
        <v>714</v>
      </c>
      <c r="M272">
        <v>0.57999999999999996</v>
      </c>
      <c r="N272" t="s">
        <v>34</v>
      </c>
      <c r="O272" t="s">
        <v>35</v>
      </c>
      <c r="P272" t="s">
        <v>125</v>
      </c>
      <c r="Q272" t="s">
        <v>715</v>
      </c>
      <c r="R272">
        <v>34698</v>
      </c>
      <c r="S272" s="1">
        <v>42026</v>
      </c>
      <c r="T272" s="1">
        <v>42026</v>
      </c>
      <c r="U272">
        <v>-16.771999999999998</v>
      </c>
      <c r="V272">
        <v>11</v>
      </c>
      <c r="W272">
        <v>1160.42</v>
      </c>
      <c r="X272">
        <v>89775</v>
      </c>
      <c r="Y272">
        <f>cleaneddata[[#This Row],[Unit Price]]-cleaneddata[[#This Row],[Discount]]</f>
        <v>115.99</v>
      </c>
      <c r="Z272" t="str">
        <f>_xlfn.IFS(cleaneddata[[#This Row],[Region]]="Central","Chris",cleaneddata[[#This Row],[Region]]="East","Erin",cleaneddata[[#This Row],[Region]]="South","Sam",cleaneddata[[#This Row],[Region]]="West","William")</f>
        <v>Sam</v>
      </c>
    </row>
    <row r="273" spans="1:26" x14ac:dyDescent="0.25">
      <c r="A273">
        <v>2456</v>
      </c>
      <c r="B273" t="s">
        <v>716</v>
      </c>
      <c r="C273" t="s">
        <v>39</v>
      </c>
      <c r="D273">
        <v>7.0000000000000007E-2</v>
      </c>
      <c r="E273">
        <v>179.99</v>
      </c>
      <c r="F273">
        <v>19.989999999999998</v>
      </c>
      <c r="G273" t="s">
        <v>40</v>
      </c>
      <c r="H273" t="s">
        <v>73</v>
      </c>
      <c r="I273" t="s">
        <v>42</v>
      </c>
      <c r="J273" t="s">
        <v>43</v>
      </c>
      <c r="K273" t="s">
        <v>75</v>
      </c>
      <c r="L273" t="s">
        <v>717</v>
      </c>
      <c r="M273">
        <v>0.48</v>
      </c>
      <c r="N273" t="s">
        <v>34</v>
      </c>
      <c r="O273" t="s">
        <v>35</v>
      </c>
      <c r="P273" t="s">
        <v>166</v>
      </c>
      <c r="Q273" t="s">
        <v>718</v>
      </c>
      <c r="R273">
        <v>36608</v>
      </c>
      <c r="S273" s="1">
        <v>42026</v>
      </c>
      <c r="T273" s="1">
        <v>42027</v>
      </c>
      <c r="U273">
        <v>733.28219999999999</v>
      </c>
      <c r="V273">
        <v>7</v>
      </c>
      <c r="W273">
        <v>1188.6300000000001</v>
      </c>
      <c r="X273">
        <v>89218</v>
      </c>
      <c r="Y273">
        <f>cleaneddata[[#This Row],[Unit Price]]-cleaneddata[[#This Row],[Discount]]</f>
        <v>179.92000000000002</v>
      </c>
      <c r="Z273" t="str">
        <f>_xlfn.IFS(cleaneddata[[#This Row],[Region]]="Central","Chris",cleaneddata[[#This Row],[Region]]="East","Erin",cleaneddata[[#This Row],[Region]]="South","Sam",cleaneddata[[#This Row],[Region]]="West","William")</f>
        <v>Sam</v>
      </c>
    </row>
    <row r="274" spans="1:26" x14ac:dyDescent="0.25">
      <c r="A274">
        <v>2456</v>
      </c>
      <c r="B274" t="s">
        <v>716</v>
      </c>
      <c r="C274" t="s">
        <v>39</v>
      </c>
      <c r="D274">
        <v>0.02</v>
      </c>
      <c r="E274">
        <v>92.23</v>
      </c>
      <c r="F274">
        <v>39.61</v>
      </c>
      <c r="G274" t="s">
        <v>89</v>
      </c>
      <c r="H274" t="s">
        <v>73</v>
      </c>
      <c r="I274" t="s">
        <v>30</v>
      </c>
      <c r="J274" t="s">
        <v>128</v>
      </c>
      <c r="K274" t="s">
        <v>146</v>
      </c>
      <c r="L274" t="s">
        <v>719</v>
      </c>
      <c r="M274">
        <v>0.67</v>
      </c>
      <c r="N274" t="s">
        <v>34</v>
      </c>
      <c r="O274" t="s">
        <v>35</v>
      </c>
      <c r="P274" t="s">
        <v>166</v>
      </c>
      <c r="Q274" t="s">
        <v>718</v>
      </c>
      <c r="R274">
        <v>36608</v>
      </c>
      <c r="S274" s="1">
        <v>42026</v>
      </c>
      <c r="T274" s="1">
        <v>42027</v>
      </c>
      <c r="U274">
        <v>-905.99040000000002</v>
      </c>
      <c r="V274">
        <v>11</v>
      </c>
      <c r="W274">
        <v>1009.93</v>
      </c>
      <c r="X274">
        <v>89218</v>
      </c>
      <c r="Y274">
        <f>cleaneddata[[#This Row],[Unit Price]]-cleaneddata[[#This Row],[Discount]]</f>
        <v>92.210000000000008</v>
      </c>
      <c r="Z274" t="str">
        <f>_xlfn.IFS(cleaneddata[[#This Row],[Region]]="Central","Chris",cleaneddata[[#This Row],[Region]]="East","Erin",cleaneddata[[#This Row],[Region]]="South","Sam",cleaneddata[[#This Row],[Region]]="West","William")</f>
        <v>Sam</v>
      </c>
    </row>
    <row r="275" spans="1:26" x14ac:dyDescent="0.25">
      <c r="A275">
        <v>2457</v>
      </c>
      <c r="B275" t="s">
        <v>720</v>
      </c>
      <c r="C275" t="s">
        <v>39</v>
      </c>
      <c r="D275">
        <v>0.02</v>
      </c>
      <c r="E275">
        <v>15.22</v>
      </c>
      <c r="F275">
        <v>9.73</v>
      </c>
      <c r="G275" t="s">
        <v>40</v>
      </c>
      <c r="H275" t="s">
        <v>73</v>
      </c>
      <c r="I275" t="s">
        <v>50</v>
      </c>
      <c r="J275" t="s">
        <v>74</v>
      </c>
      <c r="K275" t="s">
        <v>75</v>
      </c>
      <c r="L275" t="s">
        <v>721</v>
      </c>
      <c r="M275">
        <v>0.36</v>
      </c>
      <c r="N275" t="s">
        <v>34</v>
      </c>
      <c r="O275" t="s">
        <v>54</v>
      </c>
      <c r="P275" t="s">
        <v>86</v>
      </c>
      <c r="Q275" t="s">
        <v>722</v>
      </c>
      <c r="R275">
        <v>55014</v>
      </c>
      <c r="S275" s="1">
        <v>42026</v>
      </c>
      <c r="T275" s="1">
        <v>42026</v>
      </c>
      <c r="U275">
        <v>-21.63242</v>
      </c>
      <c r="V275">
        <v>9</v>
      </c>
      <c r="W275">
        <v>140.69999999999999</v>
      </c>
      <c r="X275">
        <v>89218</v>
      </c>
      <c r="Y275">
        <f>cleaneddata[[#This Row],[Unit Price]]-cleaneddata[[#This Row],[Discount]]</f>
        <v>15.200000000000001</v>
      </c>
      <c r="Z275" t="str">
        <f>_xlfn.IFS(cleaneddata[[#This Row],[Region]]="Central","Chris",cleaneddata[[#This Row],[Region]]="East","Erin",cleaneddata[[#This Row],[Region]]="South","Sam",cleaneddata[[#This Row],[Region]]="West","William")</f>
        <v>Chris</v>
      </c>
    </row>
    <row r="276" spans="1:26" x14ac:dyDescent="0.25">
      <c r="A276">
        <v>2209</v>
      </c>
      <c r="B276" t="s">
        <v>723</v>
      </c>
      <c r="C276" t="s">
        <v>49</v>
      </c>
      <c r="D276">
        <v>0.06</v>
      </c>
      <c r="E276">
        <v>6.98</v>
      </c>
      <c r="F276">
        <v>1.6</v>
      </c>
      <c r="G276" t="s">
        <v>40</v>
      </c>
      <c r="H276" t="s">
        <v>73</v>
      </c>
      <c r="I276" t="s">
        <v>50</v>
      </c>
      <c r="J276" t="s">
        <v>90</v>
      </c>
      <c r="K276" t="s">
        <v>52</v>
      </c>
      <c r="L276" t="s">
        <v>724</v>
      </c>
      <c r="M276">
        <v>0.38</v>
      </c>
      <c r="N276" t="s">
        <v>34</v>
      </c>
      <c r="O276" t="s">
        <v>35</v>
      </c>
      <c r="P276" t="s">
        <v>77</v>
      </c>
      <c r="Q276" t="s">
        <v>462</v>
      </c>
      <c r="R276">
        <v>30337</v>
      </c>
      <c r="S276" s="1">
        <v>42026</v>
      </c>
      <c r="T276" s="1">
        <v>42033</v>
      </c>
      <c r="U276">
        <v>-98.055999999999997</v>
      </c>
      <c r="V276">
        <v>12</v>
      </c>
      <c r="W276">
        <v>83.93</v>
      </c>
      <c r="X276">
        <v>88030</v>
      </c>
      <c r="Y276">
        <f>cleaneddata[[#This Row],[Unit Price]]-cleaneddata[[#This Row],[Discount]]</f>
        <v>6.9200000000000008</v>
      </c>
      <c r="Z276" t="str">
        <f>_xlfn.IFS(cleaneddata[[#This Row],[Region]]="Central","Chris",cleaneddata[[#This Row],[Region]]="East","Erin",cleaneddata[[#This Row],[Region]]="South","Sam",cleaneddata[[#This Row],[Region]]="West","William")</f>
        <v>Sam</v>
      </c>
    </row>
    <row r="277" spans="1:26" x14ac:dyDescent="0.25">
      <c r="A277">
        <v>2896</v>
      </c>
      <c r="B277" t="s">
        <v>725</v>
      </c>
      <c r="C277" t="s">
        <v>49</v>
      </c>
      <c r="D277">
        <v>0.02</v>
      </c>
      <c r="E277">
        <v>880.98</v>
      </c>
      <c r="F277">
        <v>44.55</v>
      </c>
      <c r="G277" t="s">
        <v>28</v>
      </c>
      <c r="H277" t="s">
        <v>73</v>
      </c>
      <c r="I277" t="s">
        <v>30</v>
      </c>
      <c r="J277" t="s">
        <v>119</v>
      </c>
      <c r="K277" t="s">
        <v>32</v>
      </c>
      <c r="L277" t="s">
        <v>240</v>
      </c>
      <c r="M277">
        <v>0.62</v>
      </c>
      <c r="N277" t="s">
        <v>34</v>
      </c>
      <c r="O277" t="s">
        <v>54</v>
      </c>
      <c r="P277" t="s">
        <v>86</v>
      </c>
      <c r="Q277" t="s">
        <v>726</v>
      </c>
      <c r="R277">
        <v>56001</v>
      </c>
      <c r="S277" s="1">
        <v>42026</v>
      </c>
      <c r="T277" s="1">
        <v>42030</v>
      </c>
      <c r="U277">
        <v>4861.0637999999999</v>
      </c>
      <c r="V277">
        <v>8</v>
      </c>
      <c r="W277">
        <v>7045.02</v>
      </c>
      <c r="X277">
        <v>86925</v>
      </c>
      <c r="Y277">
        <f>cleaneddata[[#This Row],[Unit Price]]-cleaneddata[[#This Row],[Discount]]</f>
        <v>880.96</v>
      </c>
      <c r="Z277" t="str">
        <f>_xlfn.IFS(cleaneddata[[#This Row],[Region]]="Central","Chris",cleaneddata[[#This Row],[Region]]="East","Erin",cleaneddata[[#This Row],[Region]]="South","Sam",cleaneddata[[#This Row],[Region]]="West","William")</f>
        <v>Chris</v>
      </c>
    </row>
    <row r="278" spans="1:26" x14ac:dyDescent="0.25">
      <c r="A278">
        <v>2422</v>
      </c>
      <c r="B278" t="s">
        <v>727</v>
      </c>
      <c r="C278" t="s">
        <v>118</v>
      </c>
      <c r="D278">
        <v>0.09</v>
      </c>
      <c r="E278">
        <v>3.89</v>
      </c>
      <c r="F278">
        <v>7.01</v>
      </c>
      <c r="G278" t="s">
        <v>89</v>
      </c>
      <c r="H278" t="s">
        <v>73</v>
      </c>
      <c r="I278" t="s">
        <v>50</v>
      </c>
      <c r="J278" t="s">
        <v>74</v>
      </c>
      <c r="K278" t="s">
        <v>75</v>
      </c>
      <c r="L278" t="s">
        <v>728</v>
      </c>
      <c r="M278">
        <v>0.37</v>
      </c>
      <c r="N278" t="s">
        <v>34</v>
      </c>
      <c r="O278" t="s">
        <v>54</v>
      </c>
      <c r="P278" t="s">
        <v>189</v>
      </c>
      <c r="Q278" t="s">
        <v>729</v>
      </c>
      <c r="R278">
        <v>77340</v>
      </c>
      <c r="S278" s="1">
        <v>42026</v>
      </c>
      <c r="T278" s="1">
        <v>42028</v>
      </c>
      <c r="U278">
        <v>-154.30699999999999</v>
      </c>
      <c r="V278">
        <v>10</v>
      </c>
      <c r="W278">
        <v>42.56</v>
      </c>
      <c r="X278">
        <v>89055</v>
      </c>
      <c r="Y278">
        <f>cleaneddata[[#This Row],[Unit Price]]-cleaneddata[[#This Row],[Discount]]</f>
        <v>3.8000000000000003</v>
      </c>
      <c r="Z278" t="str">
        <f>_xlfn.IFS(cleaneddata[[#This Row],[Region]]="Central","Chris",cleaneddata[[#This Row],[Region]]="East","Erin",cleaneddata[[#This Row],[Region]]="South","Sam",cleaneddata[[#This Row],[Region]]="West","William")</f>
        <v>Chris</v>
      </c>
    </row>
    <row r="279" spans="1:26" x14ac:dyDescent="0.25">
      <c r="A279">
        <v>2873</v>
      </c>
      <c r="B279" t="s">
        <v>730</v>
      </c>
      <c r="C279" t="s">
        <v>118</v>
      </c>
      <c r="D279">
        <v>7.0000000000000007E-2</v>
      </c>
      <c r="E279">
        <v>2.89</v>
      </c>
      <c r="F279">
        <v>0.5</v>
      </c>
      <c r="G279" t="s">
        <v>40</v>
      </c>
      <c r="H279" t="s">
        <v>29</v>
      </c>
      <c r="I279" t="s">
        <v>50</v>
      </c>
      <c r="J279" t="s">
        <v>154</v>
      </c>
      <c r="K279" t="s">
        <v>75</v>
      </c>
      <c r="L279" t="s">
        <v>731</v>
      </c>
      <c r="M279">
        <v>0.38</v>
      </c>
      <c r="N279" t="s">
        <v>34</v>
      </c>
      <c r="O279" t="s">
        <v>35</v>
      </c>
      <c r="P279" t="s">
        <v>125</v>
      </c>
      <c r="Q279" t="s">
        <v>732</v>
      </c>
      <c r="R279">
        <v>33012</v>
      </c>
      <c r="S279" s="1">
        <v>42026</v>
      </c>
      <c r="T279" s="1">
        <v>42028</v>
      </c>
      <c r="U279">
        <v>441.59399999999999</v>
      </c>
      <c r="V279">
        <v>12</v>
      </c>
      <c r="W279">
        <v>33.020000000000003</v>
      </c>
      <c r="X279">
        <v>89872</v>
      </c>
      <c r="Y279">
        <f>cleaneddata[[#This Row],[Unit Price]]-cleaneddata[[#This Row],[Discount]]</f>
        <v>2.8200000000000003</v>
      </c>
      <c r="Z279" t="str">
        <f>_xlfn.IFS(cleaneddata[[#This Row],[Region]]="Central","Chris",cleaneddata[[#This Row],[Region]]="East","Erin",cleaneddata[[#This Row],[Region]]="South","Sam",cleaneddata[[#This Row],[Region]]="West","William")</f>
        <v>Sam</v>
      </c>
    </row>
    <row r="280" spans="1:26" x14ac:dyDescent="0.25">
      <c r="A280">
        <v>2873</v>
      </c>
      <c r="B280" t="s">
        <v>730</v>
      </c>
      <c r="C280" t="s">
        <v>118</v>
      </c>
      <c r="D280">
        <v>0</v>
      </c>
      <c r="E280">
        <v>217.85</v>
      </c>
      <c r="F280">
        <v>29.1</v>
      </c>
      <c r="G280" t="s">
        <v>28</v>
      </c>
      <c r="H280" t="s">
        <v>29</v>
      </c>
      <c r="I280" t="s">
        <v>30</v>
      </c>
      <c r="J280" t="s">
        <v>31</v>
      </c>
      <c r="K280" t="s">
        <v>32</v>
      </c>
      <c r="L280" t="s">
        <v>733</v>
      </c>
      <c r="M280">
        <v>0.68</v>
      </c>
      <c r="N280" t="s">
        <v>34</v>
      </c>
      <c r="O280" t="s">
        <v>35</v>
      </c>
      <c r="P280" t="s">
        <v>125</v>
      </c>
      <c r="Q280" t="s">
        <v>732</v>
      </c>
      <c r="R280">
        <v>33012</v>
      </c>
      <c r="S280" s="1">
        <v>42026</v>
      </c>
      <c r="T280" s="1">
        <v>42027</v>
      </c>
      <c r="U280">
        <v>394.17</v>
      </c>
      <c r="V280">
        <v>10</v>
      </c>
      <c r="W280">
        <v>2273.1</v>
      </c>
      <c r="X280">
        <v>89872</v>
      </c>
      <c r="Y280">
        <f>cleaneddata[[#This Row],[Unit Price]]-cleaneddata[[#This Row],[Discount]]</f>
        <v>217.85</v>
      </c>
      <c r="Z280" t="str">
        <f>_xlfn.IFS(cleaneddata[[#This Row],[Region]]="Central","Chris",cleaneddata[[#This Row],[Region]]="East","Erin",cleaneddata[[#This Row],[Region]]="South","Sam",cleaneddata[[#This Row],[Region]]="West","William")</f>
        <v>Sam</v>
      </c>
    </row>
    <row r="281" spans="1:26" x14ac:dyDescent="0.25">
      <c r="A281">
        <v>3350</v>
      </c>
      <c r="B281" t="s">
        <v>734</v>
      </c>
      <c r="C281" t="s">
        <v>118</v>
      </c>
      <c r="D281">
        <v>0.01</v>
      </c>
      <c r="E281">
        <v>73.98</v>
      </c>
      <c r="F281">
        <v>12.14</v>
      </c>
      <c r="G281" t="s">
        <v>40</v>
      </c>
      <c r="H281" t="s">
        <v>29</v>
      </c>
      <c r="I281" t="s">
        <v>42</v>
      </c>
      <c r="J281" t="s">
        <v>43</v>
      </c>
      <c r="K281" t="s">
        <v>75</v>
      </c>
      <c r="L281" t="s">
        <v>735</v>
      </c>
      <c r="M281">
        <v>0.67</v>
      </c>
      <c r="N281" t="s">
        <v>34</v>
      </c>
      <c r="O281" t="s">
        <v>61</v>
      </c>
      <c r="P281" t="s">
        <v>68</v>
      </c>
      <c r="Q281" t="s">
        <v>736</v>
      </c>
      <c r="R281">
        <v>98444</v>
      </c>
      <c r="S281" s="1">
        <v>42027</v>
      </c>
      <c r="T281" s="1">
        <v>42029</v>
      </c>
      <c r="U281">
        <v>-29.0656</v>
      </c>
      <c r="V281">
        <v>5</v>
      </c>
      <c r="W281">
        <v>384.22</v>
      </c>
      <c r="X281">
        <v>91296</v>
      </c>
      <c r="Y281">
        <f>cleaneddata[[#This Row],[Unit Price]]-cleaneddata[[#This Row],[Discount]]</f>
        <v>73.97</v>
      </c>
      <c r="Z281" t="str">
        <f>_xlfn.IFS(cleaneddata[[#This Row],[Region]]="Central","Chris",cleaneddata[[#This Row],[Region]]="East","Erin",cleaneddata[[#This Row],[Region]]="South","Sam",cleaneddata[[#This Row],[Region]]="West","William")</f>
        <v>William</v>
      </c>
    </row>
    <row r="282" spans="1:26" x14ac:dyDescent="0.25">
      <c r="A282">
        <v>1692</v>
      </c>
      <c r="B282" t="s">
        <v>737</v>
      </c>
      <c r="C282" t="s">
        <v>72</v>
      </c>
      <c r="D282">
        <v>0</v>
      </c>
      <c r="E282">
        <v>6.84</v>
      </c>
      <c r="F282">
        <v>8.3699999999999992</v>
      </c>
      <c r="G282" t="s">
        <v>40</v>
      </c>
      <c r="H282" t="s">
        <v>41</v>
      </c>
      <c r="I282" t="s">
        <v>50</v>
      </c>
      <c r="J282" t="s">
        <v>570</v>
      </c>
      <c r="K282" t="s">
        <v>44</v>
      </c>
      <c r="L282" t="s">
        <v>738</v>
      </c>
      <c r="M282">
        <v>0.57999999999999996</v>
      </c>
      <c r="N282" t="s">
        <v>34</v>
      </c>
      <c r="O282" t="s">
        <v>54</v>
      </c>
      <c r="P282" t="s">
        <v>539</v>
      </c>
      <c r="Q282" t="s">
        <v>739</v>
      </c>
      <c r="R282">
        <v>67114</v>
      </c>
      <c r="S282" s="1">
        <v>42027</v>
      </c>
      <c r="T282" s="1">
        <v>42028</v>
      </c>
      <c r="U282">
        <v>-123.1816</v>
      </c>
      <c r="V282">
        <v>5</v>
      </c>
      <c r="W282">
        <v>37.89</v>
      </c>
      <c r="X282">
        <v>90189</v>
      </c>
      <c r="Y282">
        <f>cleaneddata[[#This Row],[Unit Price]]-cleaneddata[[#This Row],[Discount]]</f>
        <v>6.84</v>
      </c>
      <c r="Z282" t="str">
        <f>_xlfn.IFS(cleaneddata[[#This Row],[Region]]="Central","Chris",cleaneddata[[#This Row],[Region]]="East","Erin",cleaneddata[[#This Row],[Region]]="South","Sam",cleaneddata[[#This Row],[Region]]="West","William")</f>
        <v>Chris</v>
      </c>
    </row>
    <row r="283" spans="1:26" x14ac:dyDescent="0.25">
      <c r="A283">
        <v>1693</v>
      </c>
      <c r="B283" t="s">
        <v>740</v>
      </c>
      <c r="C283" t="s">
        <v>72</v>
      </c>
      <c r="D283">
        <v>7.0000000000000007E-2</v>
      </c>
      <c r="E283">
        <v>30.98</v>
      </c>
      <c r="F283">
        <v>5.76</v>
      </c>
      <c r="G283" t="s">
        <v>40</v>
      </c>
      <c r="H283" t="s">
        <v>41</v>
      </c>
      <c r="I283" t="s">
        <v>50</v>
      </c>
      <c r="J283" t="s">
        <v>90</v>
      </c>
      <c r="K283" t="s">
        <v>75</v>
      </c>
      <c r="L283" t="s">
        <v>741</v>
      </c>
      <c r="M283">
        <v>0.4</v>
      </c>
      <c r="N283" t="s">
        <v>34</v>
      </c>
      <c r="O283" t="s">
        <v>35</v>
      </c>
      <c r="P283" t="s">
        <v>244</v>
      </c>
      <c r="Q283" t="s">
        <v>742</v>
      </c>
      <c r="R283">
        <v>20190</v>
      </c>
      <c r="S283" s="1">
        <v>42027</v>
      </c>
      <c r="T283" s="1">
        <v>42029</v>
      </c>
      <c r="U283">
        <v>-28.797999999999998</v>
      </c>
      <c r="V283">
        <v>11</v>
      </c>
      <c r="W283">
        <v>343.79</v>
      </c>
      <c r="X283">
        <v>90189</v>
      </c>
      <c r="Y283">
        <f>cleaneddata[[#This Row],[Unit Price]]-cleaneddata[[#This Row],[Discount]]</f>
        <v>30.91</v>
      </c>
      <c r="Z283" t="str">
        <f>_xlfn.IFS(cleaneddata[[#This Row],[Region]]="Central","Chris",cleaneddata[[#This Row],[Region]]="East","Erin",cleaneddata[[#This Row],[Region]]="South","Sam",cleaneddata[[#This Row],[Region]]="West","William")</f>
        <v>Sam</v>
      </c>
    </row>
    <row r="284" spans="1:26" x14ac:dyDescent="0.25">
      <c r="A284">
        <v>604</v>
      </c>
      <c r="B284" t="s">
        <v>743</v>
      </c>
      <c r="C284" t="s">
        <v>27</v>
      </c>
      <c r="D284">
        <v>0.03</v>
      </c>
      <c r="E284">
        <v>1.88</v>
      </c>
      <c r="F284">
        <v>1.49</v>
      </c>
      <c r="G284" t="s">
        <v>40</v>
      </c>
      <c r="H284" t="s">
        <v>73</v>
      </c>
      <c r="I284" t="s">
        <v>50</v>
      </c>
      <c r="J284" t="s">
        <v>74</v>
      </c>
      <c r="K284" t="s">
        <v>75</v>
      </c>
      <c r="L284" t="s">
        <v>615</v>
      </c>
      <c r="M284">
        <v>0.37</v>
      </c>
      <c r="N284" t="s">
        <v>34</v>
      </c>
      <c r="O284" t="s">
        <v>61</v>
      </c>
      <c r="P284" t="s">
        <v>92</v>
      </c>
      <c r="Q284" t="s">
        <v>102</v>
      </c>
      <c r="R284">
        <v>90045</v>
      </c>
      <c r="S284" s="1">
        <v>42028</v>
      </c>
      <c r="T284" s="1">
        <v>42029</v>
      </c>
      <c r="U284">
        <v>-15.099500000000001</v>
      </c>
      <c r="V284">
        <v>52</v>
      </c>
      <c r="W284">
        <v>102.32</v>
      </c>
      <c r="X284">
        <v>34882</v>
      </c>
      <c r="Y284">
        <f>cleaneddata[[#This Row],[Unit Price]]-cleaneddata[[#This Row],[Discount]]</f>
        <v>1.8499999999999999</v>
      </c>
      <c r="Z284" t="str">
        <f>_xlfn.IFS(cleaneddata[[#This Row],[Region]]="Central","Chris",cleaneddata[[#This Row],[Region]]="East","Erin",cleaneddata[[#This Row],[Region]]="South","Sam",cleaneddata[[#This Row],[Region]]="West","William")</f>
        <v>William</v>
      </c>
    </row>
    <row r="285" spans="1:26" x14ac:dyDescent="0.25">
      <c r="A285">
        <v>830</v>
      </c>
      <c r="B285" t="s">
        <v>744</v>
      </c>
      <c r="C285" t="s">
        <v>39</v>
      </c>
      <c r="D285">
        <v>0.01</v>
      </c>
      <c r="E285">
        <v>14.42</v>
      </c>
      <c r="F285">
        <v>6.75</v>
      </c>
      <c r="G285" t="s">
        <v>40</v>
      </c>
      <c r="H285" t="s">
        <v>96</v>
      </c>
      <c r="I285" t="s">
        <v>50</v>
      </c>
      <c r="J285" t="s">
        <v>97</v>
      </c>
      <c r="K285" t="s">
        <v>146</v>
      </c>
      <c r="L285" t="s">
        <v>411</v>
      </c>
      <c r="M285">
        <v>0.52</v>
      </c>
      <c r="N285" t="s">
        <v>34</v>
      </c>
      <c r="O285" t="s">
        <v>61</v>
      </c>
      <c r="P285" t="s">
        <v>62</v>
      </c>
      <c r="Q285" t="s">
        <v>745</v>
      </c>
      <c r="R285">
        <v>80033</v>
      </c>
      <c r="S285" s="1">
        <v>42028</v>
      </c>
      <c r="T285" s="1">
        <v>42028</v>
      </c>
      <c r="U285">
        <v>-13.826000000000001</v>
      </c>
      <c r="V285">
        <v>6</v>
      </c>
      <c r="W285">
        <v>89.91</v>
      </c>
      <c r="X285">
        <v>90270</v>
      </c>
      <c r="Y285">
        <f>cleaneddata[[#This Row],[Unit Price]]-cleaneddata[[#This Row],[Discount]]</f>
        <v>14.41</v>
      </c>
      <c r="Z285" t="str">
        <f>_xlfn.IFS(cleaneddata[[#This Row],[Region]]="Central","Chris",cleaneddata[[#This Row],[Region]]="East","Erin",cleaneddata[[#This Row],[Region]]="South","Sam",cleaneddata[[#This Row],[Region]]="West","William")</f>
        <v>William</v>
      </c>
    </row>
    <row r="286" spans="1:26" x14ac:dyDescent="0.25">
      <c r="A286">
        <v>997</v>
      </c>
      <c r="B286" t="s">
        <v>746</v>
      </c>
      <c r="C286" t="s">
        <v>49</v>
      </c>
      <c r="D286">
        <v>0.08</v>
      </c>
      <c r="E286">
        <v>67.84</v>
      </c>
      <c r="F286">
        <v>0.99</v>
      </c>
      <c r="G286" t="s">
        <v>40</v>
      </c>
      <c r="H286" t="s">
        <v>29</v>
      </c>
      <c r="I286" t="s">
        <v>50</v>
      </c>
      <c r="J286" t="s">
        <v>97</v>
      </c>
      <c r="K286" t="s">
        <v>75</v>
      </c>
      <c r="L286" t="s">
        <v>747</v>
      </c>
      <c r="M286">
        <v>0.57999999999999996</v>
      </c>
      <c r="N286" t="s">
        <v>34</v>
      </c>
      <c r="O286" t="s">
        <v>113</v>
      </c>
      <c r="P286" t="s">
        <v>399</v>
      </c>
      <c r="Q286" t="s">
        <v>400</v>
      </c>
      <c r="R286">
        <v>7002</v>
      </c>
      <c r="S286" s="1">
        <v>42028</v>
      </c>
      <c r="T286" s="1">
        <v>42033</v>
      </c>
      <c r="U286">
        <v>-23.634399999999999</v>
      </c>
      <c r="V286">
        <v>1</v>
      </c>
      <c r="W286">
        <v>63.66</v>
      </c>
      <c r="X286">
        <v>89431</v>
      </c>
      <c r="Y286">
        <f>cleaneddata[[#This Row],[Unit Price]]-cleaneddata[[#This Row],[Discount]]</f>
        <v>67.760000000000005</v>
      </c>
      <c r="Z286" t="str">
        <f>_xlfn.IFS(cleaneddata[[#This Row],[Region]]="Central","Chris",cleaneddata[[#This Row],[Region]]="East","Erin",cleaneddata[[#This Row],[Region]]="South","Sam",cleaneddata[[#This Row],[Region]]="West","William")</f>
        <v>Erin</v>
      </c>
    </row>
    <row r="287" spans="1:26" x14ac:dyDescent="0.25">
      <c r="A287">
        <v>1281</v>
      </c>
      <c r="B287" t="s">
        <v>748</v>
      </c>
      <c r="C287" t="s">
        <v>49</v>
      </c>
      <c r="D287">
        <v>0.03</v>
      </c>
      <c r="E287">
        <v>199.99</v>
      </c>
      <c r="F287">
        <v>24.49</v>
      </c>
      <c r="G287" t="s">
        <v>89</v>
      </c>
      <c r="H287" t="s">
        <v>29</v>
      </c>
      <c r="I287" t="s">
        <v>42</v>
      </c>
      <c r="J287" t="s">
        <v>65</v>
      </c>
      <c r="K287" t="s">
        <v>66</v>
      </c>
      <c r="L287" t="s">
        <v>749</v>
      </c>
      <c r="M287">
        <v>0.46</v>
      </c>
      <c r="N287" t="s">
        <v>34</v>
      </c>
      <c r="O287" t="s">
        <v>54</v>
      </c>
      <c r="P287" t="s">
        <v>55</v>
      </c>
      <c r="Q287" t="s">
        <v>750</v>
      </c>
      <c r="R287">
        <v>47591</v>
      </c>
      <c r="S287" s="1">
        <v>42028</v>
      </c>
      <c r="T287" s="1">
        <v>42030</v>
      </c>
      <c r="U287">
        <v>727.73609999999996</v>
      </c>
      <c r="V287">
        <v>5</v>
      </c>
      <c r="W287">
        <v>1054.69</v>
      </c>
      <c r="X287">
        <v>89112</v>
      </c>
      <c r="Y287">
        <f>cleaneddata[[#This Row],[Unit Price]]-cleaneddata[[#This Row],[Discount]]</f>
        <v>199.96</v>
      </c>
      <c r="Z287" t="str">
        <f>_xlfn.IFS(cleaneddata[[#This Row],[Region]]="Central","Chris",cleaneddata[[#This Row],[Region]]="East","Erin",cleaneddata[[#This Row],[Region]]="South","Sam",cleaneddata[[#This Row],[Region]]="West","William")</f>
        <v>Chris</v>
      </c>
    </row>
    <row r="288" spans="1:26" x14ac:dyDescent="0.25">
      <c r="A288">
        <v>1282</v>
      </c>
      <c r="B288" t="s">
        <v>751</v>
      </c>
      <c r="C288" t="s">
        <v>49</v>
      </c>
      <c r="D288">
        <v>0.03</v>
      </c>
      <c r="E288">
        <v>199.99</v>
      </c>
      <c r="F288">
        <v>24.49</v>
      </c>
      <c r="G288" t="s">
        <v>89</v>
      </c>
      <c r="H288" t="s">
        <v>29</v>
      </c>
      <c r="I288" t="s">
        <v>42</v>
      </c>
      <c r="J288" t="s">
        <v>65</v>
      </c>
      <c r="K288" t="s">
        <v>66</v>
      </c>
      <c r="L288" t="s">
        <v>749</v>
      </c>
      <c r="M288">
        <v>0.46</v>
      </c>
      <c r="N288" t="s">
        <v>34</v>
      </c>
      <c r="O288" t="s">
        <v>113</v>
      </c>
      <c r="P288" t="s">
        <v>322</v>
      </c>
      <c r="Q288" t="s">
        <v>323</v>
      </c>
      <c r="R288">
        <v>19134</v>
      </c>
      <c r="S288" s="1">
        <v>42028</v>
      </c>
      <c r="T288" s="1">
        <v>42030</v>
      </c>
      <c r="U288">
        <v>393.42</v>
      </c>
      <c r="V288">
        <v>21</v>
      </c>
      <c r="W288">
        <v>4429.6899999999996</v>
      </c>
      <c r="X288">
        <v>29319</v>
      </c>
      <c r="Y288">
        <f>cleaneddata[[#This Row],[Unit Price]]-cleaneddata[[#This Row],[Discount]]</f>
        <v>199.96</v>
      </c>
      <c r="Z288" t="str">
        <f>_xlfn.IFS(cleaneddata[[#This Row],[Region]]="Central","Chris",cleaneddata[[#This Row],[Region]]="East","Erin",cleaneddata[[#This Row],[Region]]="South","Sam",cleaneddata[[#This Row],[Region]]="West","William")</f>
        <v>Erin</v>
      </c>
    </row>
    <row r="289" spans="1:26" x14ac:dyDescent="0.25">
      <c r="A289">
        <v>1690</v>
      </c>
      <c r="B289" t="s">
        <v>752</v>
      </c>
      <c r="C289" t="s">
        <v>49</v>
      </c>
      <c r="D289">
        <v>0.05</v>
      </c>
      <c r="E289">
        <v>115.99</v>
      </c>
      <c r="F289">
        <v>5.26</v>
      </c>
      <c r="G289" t="s">
        <v>40</v>
      </c>
      <c r="H289" t="s">
        <v>96</v>
      </c>
      <c r="I289" t="s">
        <v>42</v>
      </c>
      <c r="J289" t="s">
        <v>137</v>
      </c>
      <c r="K289" t="s">
        <v>75</v>
      </c>
      <c r="L289" t="s">
        <v>753</v>
      </c>
      <c r="M289">
        <v>0.56999999999999995</v>
      </c>
      <c r="N289" t="s">
        <v>34</v>
      </c>
      <c r="O289" t="s">
        <v>113</v>
      </c>
      <c r="P289" t="s">
        <v>322</v>
      </c>
      <c r="Q289" t="s">
        <v>754</v>
      </c>
      <c r="R289">
        <v>17112</v>
      </c>
      <c r="S289" s="1">
        <v>42028</v>
      </c>
      <c r="T289" s="1">
        <v>42032</v>
      </c>
      <c r="U289">
        <v>616.53570000000002</v>
      </c>
      <c r="V289">
        <v>9</v>
      </c>
      <c r="W289">
        <v>893.53</v>
      </c>
      <c r="X289">
        <v>91076</v>
      </c>
      <c r="Y289">
        <f>cleaneddata[[#This Row],[Unit Price]]-cleaneddata[[#This Row],[Discount]]</f>
        <v>115.94</v>
      </c>
      <c r="Z289" t="str">
        <f>_xlfn.IFS(cleaneddata[[#This Row],[Region]]="Central","Chris",cleaneddata[[#This Row],[Region]]="East","Erin",cleaneddata[[#This Row],[Region]]="South","Sam",cleaneddata[[#This Row],[Region]]="West","William")</f>
        <v>Erin</v>
      </c>
    </row>
    <row r="290" spans="1:26" x14ac:dyDescent="0.25">
      <c r="A290">
        <v>2613</v>
      </c>
      <c r="B290" t="s">
        <v>755</v>
      </c>
      <c r="C290" t="s">
        <v>49</v>
      </c>
      <c r="D290">
        <v>0.02</v>
      </c>
      <c r="E290">
        <v>50.98</v>
      </c>
      <c r="F290">
        <v>13.66</v>
      </c>
      <c r="G290" t="s">
        <v>89</v>
      </c>
      <c r="H290" t="s">
        <v>96</v>
      </c>
      <c r="I290" t="s">
        <v>50</v>
      </c>
      <c r="J290" t="s">
        <v>97</v>
      </c>
      <c r="K290" t="s">
        <v>75</v>
      </c>
      <c r="L290" t="s">
        <v>756</v>
      </c>
      <c r="M290">
        <v>0.57999999999999996</v>
      </c>
      <c r="N290" t="s">
        <v>34</v>
      </c>
      <c r="O290" t="s">
        <v>113</v>
      </c>
      <c r="P290" t="s">
        <v>399</v>
      </c>
      <c r="Q290" t="s">
        <v>757</v>
      </c>
      <c r="R290">
        <v>8863</v>
      </c>
      <c r="S290" s="1">
        <v>42028</v>
      </c>
      <c r="T290" s="1">
        <v>42028</v>
      </c>
      <c r="U290">
        <v>-25.76</v>
      </c>
      <c r="V290">
        <v>1</v>
      </c>
      <c r="W290">
        <v>68.45</v>
      </c>
      <c r="X290">
        <v>86119</v>
      </c>
      <c r="Y290">
        <f>cleaneddata[[#This Row],[Unit Price]]-cleaneddata[[#This Row],[Discount]]</f>
        <v>50.959999999999994</v>
      </c>
      <c r="Z290" t="str">
        <f>_xlfn.IFS(cleaneddata[[#This Row],[Region]]="Central","Chris",cleaneddata[[#This Row],[Region]]="East","Erin",cleaneddata[[#This Row],[Region]]="South","Sam",cleaneddata[[#This Row],[Region]]="West","William")</f>
        <v>Erin</v>
      </c>
    </row>
    <row r="291" spans="1:26" x14ac:dyDescent="0.25">
      <c r="A291">
        <v>3089</v>
      </c>
      <c r="B291" t="s">
        <v>758</v>
      </c>
      <c r="C291" t="s">
        <v>49</v>
      </c>
      <c r="D291">
        <v>7.0000000000000007E-2</v>
      </c>
      <c r="E291">
        <v>49.43</v>
      </c>
      <c r="F291">
        <v>19.989999999999998</v>
      </c>
      <c r="G291" t="s">
        <v>40</v>
      </c>
      <c r="H291" t="s">
        <v>96</v>
      </c>
      <c r="I291" t="s">
        <v>50</v>
      </c>
      <c r="J291" t="s">
        <v>97</v>
      </c>
      <c r="K291" t="s">
        <v>75</v>
      </c>
      <c r="L291" t="s">
        <v>759</v>
      </c>
      <c r="M291">
        <v>0.56999999999999995</v>
      </c>
      <c r="N291" t="s">
        <v>34</v>
      </c>
      <c r="O291" t="s">
        <v>54</v>
      </c>
      <c r="P291" t="s">
        <v>539</v>
      </c>
      <c r="Q291" t="s">
        <v>760</v>
      </c>
      <c r="R291">
        <v>66209</v>
      </c>
      <c r="S291" s="1">
        <v>42028</v>
      </c>
      <c r="T291" s="1">
        <v>42033</v>
      </c>
      <c r="U291">
        <v>-122.77</v>
      </c>
      <c r="V291">
        <v>6</v>
      </c>
      <c r="W291">
        <v>281.82</v>
      </c>
      <c r="X291">
        <v>91219</v>
      </c>
      <c r="Y291">
        <f>cleaneddata[[#This Row],[Unit Price]]-cleaneddata[[#This Row],[Discount]]</f>
        <v>49.36</v>
      </c>
      <c r="Z291" t="str">
        <f>_xlfn.IFS(cleaneddata[[#This Row],[Region]]="Central","Chris",cleaneddata[[#This Row],[Region]]="East","Erin",cleaneddata[[#This Row],[Region]]="South","Sam",cleaneddata[[#This Row],[Region]]="West","William")</f>
        <v>Chris</v>
      </c>
    </row>
    <row r="292" spans="1:26" x14ac:dyDescent="0.25">
      <c r="A292">
        <v>2283</v>
      </c>
      <c r="B292" t="s">
        <v>761</v>
      </c>
      <c r="C292" t="s">
        <v>118</v>
      </c>
      <c r="D292">
        <v>0.01</v>
      </c>
      <c r="E292">
        <v>11.7</v>
      </c>
      <c r="F292">
        <v>6.96</v>
      </c>
      <c r="G292" t="s">
        <v>40</v>
      </c>
      <c r="H292" t="s">
        <v>73</v>
      </c>
      <c r="I292" t="s">
        <v>50</v>
      </c>
      <c r="J292" t="s">
        <v>97</v>
      </c>
      <c r="K292" t="s">
        <v>146</v>
      </c>
      <c r="L292" t="s">
        <v>762</v>
      </c>
      <c r="M292">
        <v>0.5</v>
      </c>
      <c r="N292" t="s">
        <v>34</v>
      </c>
      <c r="O292" t="s">
        <v>54</v>
      </c>
      <c r="P292" t="s">
        <v>359</v>
      </c>
      <c r="Q292" t="s">
        <v>763</v>
      </c>
      <c r="R292">
        <v>53132</v>
      </c>
      <c r="S292" s="1">
        <v>42028</v>
      </c>
      <c r="T292" s="1">
        <v>42030</v>
      </c>
      <c r="U292">
        <v>-28.954000000000001</v>
      </c>
      <c r="V292">
        <v>6</v>
      </c>
      <c r="W292">
        <v>76.87</v>
      </c>
      <c r="X292">
        <v>85947</v>
      </c>
      <c r="Y292">
        <f>cleaneddata[[#This Row],[Unit Price]]-cleaneddata[[#This Row],[Discount]]</f>
        <v>11.69</v>
      </c>
      <c r="Z292" t="str">
        <f>_xlfn.IFS(cleaneddata[[#This Row],[Region]]="Central","Chris",cleaneddata[[#This Row],[Region]]="East","Erin",cleaneddata[[#This Row],[Region]]="South","Sam",cleaneddata[[#This Row],[Region]]="West","William")</f>
        <v>Chris</v>
      </c>
    </row>
    <row r="293" spans="1:26" x14ac:dyDescent="0.25">
      <c r="A293">
        <v>275</v>
      </c>
      <c r="B293" t="s">
        <v>764</v>
      </c>
      <c r="C293" t="s">
        <v>72</v>
      </c>
      <c r="D293">
        <v>0.09</v>
      </c>
      <c r="E293">
        <v>15.28</v>
      </c>
      <c r="F293">
        <v>10.91</v>
      </c>
      <c r="G293" t="s">
        <v>40</v>
      </c>
      <c r="H293" t="s">
        <v>96</v>
      </c>
      <c r="I293" t="s">
        <v>50</v>
      </c>
      <c r="J293" t="s">
        <v>74</v>
      </c>
      <c r="K293" t="s">
        <v>75</v>
      </c>
      <c r="L293" t="s">
        <v>765</v>
      </c>
      <c r="M293">
        <v>0.36</v>
      </c>
      <c r="N293" t="s">
        <v>34</v>
      </c>
      <c r="O293" t="s">
        <v>113</v>
      </c>
      <c r="P293" t="s">
        <v>250</v>
      </c>
      <c r="Q293" t="s">
        <v>766</v>
      </c>
      <c r="R293">
        <v>6824</v>
      </c>
      <c r="S293" s="1">
        <v>42028</v>
      </c>
      <c r="T293" s="1">
        <v>42029</v>
      </c>
      <c r="U293">
        <v>-51.75</v>
      </c>
      <c r="V293">
        <v>4</v>
      </c>
      <c r="W293">
        <v>61.52</v>
      </c>
      <c r="X293">
        <v>89292</v>
      </c>
      <c r="Y293">
        <f>cleaneddata[[#This Row],[Unit Price]]-cleaneddata[[#This Row],[Discount]]</f>
        <v>15.19</v>
      </c>
      <c r="Z293" t="str">
        <f>_xlfn.IFS(cleaneddata[[#This Row],[Region]]="Central","Chris",cleaneddata[[#This Row],[Region]]="East","Erin",cleaneddata[[#This Row],[Region]]="South","Sam",cleaneddata[[#This Row],[Region]]="West","William")</f>
        <v>Erin</v>
      </c>
    </row>
    <row r="294" spans="1:26" x14ac:dyDescent="0.25">
      <c r="A294">
        <v>1653</v>
      </c>
      <c r="B294" t="s">
        <v>767</v>
      </c>
      <c r="C294" t="s">
        <v>72</v>
      </c>
      <c r="D294">
        <v>0</v>
      </c>
      <c r="E294">
        <v>101.41</v>
      </c>
      <c r="F294">
        <v>35</v>
      </c>
      <c r="G294" t="s">
        <v>89</v>
      </c>
      <c r="H294" t="s">
        <v>96</v>
      </c>
      <c r="I294" t="s">
        <v>50</v>
      </c>
      <c r="J294" t="s">
        <v>80</v>
      </c>
      <c r="K294" t="s">
        <v>66</v>
      </c>
      <c r="L294" t="s">
        <v>768</v>
      </c>
      <c r="M294">
        <v>0.82</v>
      </c>
      <c r="N294" t="s">
        <v>34</v>
      </c>
      <c r="O294" t="s">
        <v>61</v>
      </c>
      <c r="P294" t="s">
        <v>92</v>
      </c>
      <c r="Q294" t="s">
        <v>769</v>
      </c>
      <c r="R294">
        <v>91360</v>
      </c>
      <c r="S294" s="1">
        <v>42028</v>
      </c>
      <c r="T294" s="1">
        <v>42029</v>
      </c>
      <c r="U294">
        <v>-457.73</v>
      </c>
      <c r="V294">
        <v>10</v>
      </c>
      <c r="W294">
        <v>1104.32</v>
      </c>
      <c r="X294">
        <v>89885</v>
      </c>
      <c r="Y294">
        <f>cleaneddata[[#This Row],[Unit Price]]-cleaneddata[[#This Row],[Discount]]</f>
        <v>101.41</v>
      </c>
      <c r="Z294" t="str">
        <f>_xlfn.IFS(cleaneddata[[#This Row],[Region]]="Central","Chris",cleaneddata[[#This Row],[Region]]="East","Erin",cleaneddata[[#This Row],[Region]]="South","Sam",cleaneddata[[#This Row],[Region]]="West","William")</f>
        <v>William</v>
      </c>
    </row>
    <row r="295" spans="1:26" x14ac:dyDescent="0.25">
      <c r="A295">
        <v>1653</v>
      </c>
      <c r="B295" t="s">
        <v>767</v>
      </c>
      <c r="C295" t="s">
        <v>72</v>
      </c>
      <c r="D295">
        <v>0.1</v>
      </c>
      <c r="E295">
        <v>95.99</v>
      </c>
      <c r="F295">
        <v>4.9000000000000004</v>
      </c>
      <c r="G295" t="s">
        <v>40</v>
      </c>
      <c r="H295" t="s">
        <v>96</v>
      </c>
      <c r="I295" t="s">
        <v>42</v>
      </c>
      <c r="J295" t="s">
        <v>137</v>
      </c>
      <c r="K295" t="s">
        <v>75</v>
      </c>
      <c r="L295" t="s">
        <v>770</v>
      </c>
      <c r="M295">
        <v>0.56000000000000005</v>
      </c>
      <c r="N295" t="s">
        <v>34</v>
      </c>
      <c r="O295" t="s">
        <v>61</v>
      </c>
      <c r="P295" t="s">
        <v>92</v>
      </c>
      <c r="Q295" t="s">
        <v>769</v>
      </c>
      <c r="R295">
        <v>91360</v>
      </c>
      <c r="S295" s="1">
        <v>42028</v>
      </c>
      <c r="T295" s="1">
        <v>42029</v>
      </c>
      <c r="U295">
        <v>-268.66399999999999</v>
      </c>
      <c r="V295">
        <v>2</v>
      </c>
      <c r="W295">
        <v>149.80000000000001</v>
      </c>
      <c r="X295">
        <v>89885</v>
      </c>
      <c r="Y295">
        <f>cleaneddata[[#This Row],[Unit Price]]-cleaneddata[[#This Row],[Discount]]</f>
        <v>95.89</v>
      </c>
      <c r="Z295" t="str">
        <f>_xlfn.IFS(cleaneddata[[#This Row],[Region]]="Central","Chris",cleaneddata[[#This Row],[Region]]="East","Erin",cleaneddata[[#This Row],[Region]]="South","Sam",cleaneddata[[#This Row],[Region]]="West","William")</f>
        <v>William</v>
      </c>
    </row>
    <row r="296" spans="1:26" x14ac:dyDescent="0.25">
      <c r="A296">
        <v>1389</v>
      </c>
      <c r="B296" t="s">
        <v>771</v>
      </c>
      <c r="C296" t="s">
        <v>27</v>
      </c>
      <c r="D296">
        <v>0.06</v>
      </c>
      <c r="E296">
        <v>1.74</v>
      </c>
      <c r="F296">
        <v>4.08</v>
      </c>
      <c r="G296" t="s">
        <v>40</v>
      </c>
      <c r="H296" t="s">
        <v>96</v>
      </c>
      <c r="I296" t="s">
        <v>30</v>
      </c>
      <c r="J296" t="s">
        <v>128</v>
      </c>
      <c r="K296" t="s">
        <v>44</v>
      </c>
      <c r="L296" t="s">
        <v>772</v>
      </c>
      <c r="M296">
        <v>0.53</v>
      </c>
      <c r="N296" t="s">
        <v>34</v>
      </c>
      <c r="O296" t="s">
        <v>61</v>
      </c>
      <c r="P296" t="s">
        <v>92</v>
      </c>
      <c r="Q296" t="s">
        <v>773</v>
      </c>
      <c r="R296">
        <v>94025</v>
      </c>
      <c r="S296" s="1">
        <v>42029</v>
      </c>
      <c r="T296" s="1">
        <v>42030</v>
      </c>
      <c r="U296">
        <v>-11.0732</v>
      </c>
      <c r="V296">
        <v>1</v>
      </c>
      <c r="W296">
        <v>2.77</v>
      </c>
      <c r="X296">
        <v>88726</v>
      </c>
      <c r="Y296">
        <f>cleaneddata[[#This Row],[Unit Price]]-cleaneddata[[#This Row],[Discount]]</f>
        <v>1.68</v>
      </c>
      <c r="Z296" t="str">
        <f>_xlfn.IFS(cleaneddata[[#This Row],[Region]]="Central","Chris",cleaneddata[[#This Row],[Region]]="East","Erin",cleaneddata[[#This Row],[Region]]="South","Sam",cleaneddata[[#This Row],[Region]]="West","William")</f>
        <v>William</v>
      </c>
    </row>
    <row r="297" spans="1:26" x14ac:dyDescent="0.25">
      <c r="A297">
        <v>156</v>
      </c>
      <c r="B297" t="s">
        <v>774</v>
      </c>
      <c r="C297" t="s">
        <v>39</v>
      </c>
      <c r="D297">
        <v>0.03</v>
      </c>
      <c r="E297">
        <v>10.89</v>
      </c>
      <c r="F297">
        <v>4.5</v>
      </c>
      <c r="G297" t="s">
        <v>40</v>
      </c>
      <c r="H297" t="s">
        <v>96</v>
      </c>
      <c r="I297" t="s">
        <v>50</v>
      </c>
      <c r="J297" t="s">
        <v>97</v>
      </c>
      <c r="K297" t="s">
        <v>75</v>
      </c>
      <c r="L297" t="s">
        <v>775</v>
      </c>
      <c r="M297">
        <v>0.59</v>
      </c>
      <c r="N297" t="s">
        <v>34</v>
      </c>
      <c r="O297" t="s">
        <v>61</v>
      </c>
      <c r="P297" t="s">
        <v>62</v>
      </c>
      <c r="Q297" t="s">
        <v>63</v>
      </c>
      <c r="R297">
        <v>80525</v>
      </c>
      <c r="S297" s="1">
        <v>42029</v>
      </c>
      <c r="T297" s="1">
        <v>42030</v>
      </c>
      <c r="U297">
        <v>-18.64</v>
      </c>
      <c r="V297">
        <v>3</v>
      </c>
      <c r="W297">
        <v>33.82</v>
      </c>
      <c r="X297">
        <v>87672</v>
      </c>
      <c r="Y297">
        <f>cleaneddata[[#This Row],[Unit Price]]-cleaneddata[[#This Row],[Discount]]</f>
        <v>10.860000000000001</v>
      </c>
      <c r="Z297" t="str">
        <f>_xlfn.IFS(cleaneddata[[#This Row],[Region]]="Central","Chris",cleaneddata[[#This Row],[Region]]="East","Erin",cleaneddata[[#This Row],[Region]]="South","Sam",cleaneddata[[#This Row],[Region]]="West","William")</f>
        <v>William</v>
      </c>
    </row>
    <row r="298" spans="1:26" x14ac:dyDescent="0.25">
      <c r="A298">
        <v>1997</v>
      </c>
      <c r="B298" t="s">
        <v>776</v>
      </c>
      <c r="C298" t="s">
        <v>72</v>
      </c>
      <c r="D298">
        <v>0.1</v>
      </c>
      <c r="E298">
        <v>125.99</v>
      </c>
      <c r="F298">
        <v>8.99</v>
      </c>
      <c r="G298" t="s">
        <v>40</v>
      </c>
      <c r="H298" t="s">
        <v>41</v>
      </c>
      <c r="I298" t="s">
        <v>42</v>
      </c>
      <c r="J298" t="s">
        <v>137</v>
      </c>
      <c r="K298" t="s">
        <v>75</v>
      </c>
      <c r="L298" t="s">
        <v>777</v>
      </c>
      <c r="M298">
        <v>0.56999999999999995</v>
      </c>
      <c r="N298" t="s">
        <v>34</v>
      </c>
      <c r="O298" t="s">
        <v>35</v>
      </c>
      <c r="P298" t="s">
        <v>273</v>
      </c>
      <c r="Q298" t="s">
        <v>274</v>
      </c>
      <c r="R298">
        <v>29915</v>
      </c>
      <c r="S298" s="1">
        <v>42029</v>
      </c>
      <c r="T298" s="1">
        <v>42032</v>
      </c>
      <c r="U298">
        <v>17.652000000000001</v>
      </c>
      <c r="V298">
        <v>4</v>
      </c>
      <c r="W298">
        <v>408.66</v>
      </c>
      <c r="X298">
        <v>90333</v>
      </c>
      <c r="Y298">
        <f>cleaneddata[[#This Row],[Unit Price]]-cleaneddata[[#This Row],[Discount]]</f>
        <v>125.89</v>
      </c>
      <c r="Z298" t="str">
        <f>_xlfn.IFS(cleaneddata[[#This Row],[Region]]="Central","Chris",cleaneddata[[#This Row],[Region]]="East","Erin",cleaneddata[[#This Row],[Region]]="South","Sam",cleaneddata[[#This Row],[Region]]="West","William")</f>
        <v>Sam</v>
      </c>
    </row>
    <row r="299" spans="1:26" x14ac:dyDescent="0.25">
      <c r="A299">
        <v>1360</v>
      </c>
      <c r="B299" t="s">
        <v>778</v>
      </c>
      <c r="C299" t="s">
        <v>39</v>
      </c>
      <c r="D299">
        <v>0.03</v>
      </c>
      <c r="E299">
        <v>14.34</v>
      </c>
      <c r="F299">
        <v>5</v>
      </c>
      <c r="G299" t="s">
        <v>40</v>
      </c>
      <c r="H299" t="s">
        <v>41</v>
      </c>
      <c r="I299" t="s">
        <v>30</v>
      </c>
      <c r="J299" t="s">
        <v>128</v>
      </c>
      <c r="K299" t="s">
        <v>44</v>
      </c>
      <c r="L299" t="s">
        <v>779</v>
      </c>
      <c r="M299">
        <v>0.49</v>
      </c>
      <c r="N299" t="s">
        <v>34</v>
      </c>
      <c r="O299" t="s">
        <v>54</v>
      </c>
      <c r="P299" t="s">
        <v>215</v>
      </c>
      <c r="Q299" t="s">
        <v>780</v>
      </c>
      <c r="R299">
        <v>52761</v>
      </c>
      <c r="S299" s="1">
        <v>42030</v>
      </c>
      <c r="T299" s="1">
        <v>42031</v>
      </c>
      <c r="U299">
        <v>82.310100000000006</v>
      </c>
      <c r="V299">
        <v>8</v>
      </c>
      <c r="W299">
        <v>119.29</v>
      </c>
      <c r="X299">
        <v>89595</v>
      </c>
      <c r="Y299">
        <f>cleaneddata[[#This Row],[Unit Price]]-cleaneddata[[#This Row],[Discount]]</f>
        <v>14.31</v>
      </c>
      <c r="Z299" t="str">
        <f>_xlfn.IFS(cleaneddata[[#This Row],[Region]]="Central","Chris",cleaneddata[[#This Row],[Region]]="East","Erin",cleaneddata[[#This Row],[Region]]="South","Sam",cleaneddata[[#This Row],[Region]]="West","William")</f>
        <v>Chris</v>
      </c>
    </row>
    <row r="300" spans="1:26" x14ac:dyDescent="0.25">
      <c r="A300">
        <v>1361</v>
      </c>
      <c r="B300" t="s">
        <v>781</v>
      </c>
      <c r="C300" t="s">
        <v>39</v>
      </c>
      <c r="D300">
        <v>0.01</v>
      </c>
      <c r="E300">
        <v>2.89</v>
      </c>
      <c r="F300">
        <v>0.5</v>
      </c>
      <c r="G300" t="s">
        <v>40</v>
      </c>
      <c r="H300" t="s">
        <v>41</v>
      </c>
      <c r="I300" t="s">
        <v>50</v>
      </c>
      <c r="J300" t="s">
        <v>154</v>
      </c>
      <c r="K300" t="s">
        <v>75</v>
      </c>
      <c r="L300" t="s">
        <v>731</v>
      </c>
      <c r="M300">
        <v>0.38</v>
      </c>
      <c r="N300" t="s">
        <v>34</v>
      </c>
      <c r="O300" t="s">
        <v>54</v>
      </c>
      <c r="P300" t="s">
        <v>291</v>
      </c>
      <c r="Q300" t="s">
        <v>782</v>
      </c>
      <c r="R300">
        <v>48101</v>
      </c>
      <c r="S300" s="1">
        <v>42030</v>
      </c>
      <c r="T300" s="1">
        <v>42032</v>
      </c>
      <c r="U300">
        <v>1.2236</v>
      </c>
      <c r="V300">
        <v>1</v>
      </c>
      <c r="W300">
        <v>3.08</v>
      </c>
      <c r="X300">
        <v>89595</v>
      </c>
      <c r="Y300">
        <f>cleaneddata[[#This Row],[Unit Price]]-cleaneddata[[#This Row],[Discount]]</f>
        <v>2.8800000000000003</v>
      </c>
      <c r="Z300" t="str">
        <f>_xlfn.IFS(cleaneddata[[#This Row],[Region]]="Central","Chris",cleaneddata[[#This Row],[Region]]="East","Erin",cleaneddata[[#This Row],[Region]]="South","Sam",cleaneddata[[#This Row],[Region]]="West","William")</f>
        <v>Chris</v>
      </c>
    </row>
    <row r="301" spans="1:26" x14ac:dyDescent="0.25">
      <c r="A301">
        <v>3154</v>
      </c>
      <c r="B301" t="s">
        <v>783</v>
      </c>
      <c r="C301" t="s">
        <v>39</v>
      </c>
      <c r="D301">
        <v>0.08</v>
      </c>
      <c r="E301">
        <v>150.97999999999999</v>
      </c>
      <c r="F301">
        <v>13.99</v>
      </c>
      <c r="G301" t="s">
        <v>89</v>
      </c>
      <c r="H301" t="s">
        <v>96</v>
      </c>
      <c r="I301" t="s">
        <v>42</v>
      </c>
      <c r="J301" t="s">
        <v>58</v>
      </c>
      <c r="K301" t="s">
        <v>146</v>
      </c>
      <c r="L301" t="s">
        <v>784</v>
      </c>
      <c r="M301">
        <v>0.38</v>
      </c>
      <c r="N301" t="s">
        <v>34</v>
      </c>
      <c r="O301" t="s">
        <v>35</v>
      </c>
      <c r="P301" t="s">
        <v>125</v>
      </c>
      <c r="Q301" t="s">
        <v>785</v>
      </c>
      <c r="R301">
        <v>33710</v>
      </c>
      <c r="S301" s="1">
        <v>42030</v>
      </c>
      <c r="T301" s="1">
        <v>42031</v>
      </c>
      <c r="U301">
        <v>-3.948</v>
      </c>
      <c r="V301">
        <v>8</v>
      </c>
      <c r="W301">
        <v>1183.82</v>
      </c>
      <c r="X301">
        <v>86899</v>
      </c>
      <c r="Y301">
        <f>cleaneddata[[#This Row],[Unit Price]]-cleaneddata[[#This Row],[Discount]]</f>
        <v>150.89999999999998</v>
      </c>
      <c r="Z301" t="str">
        <f>_xlfn.IFS(cleaneddata[[#This Row],[Region]]="Central","Chris",cleaneddata[[#This Row],[Region]]="East","Erin",cleaneddata[[#This Row],[Region]]="South","Sam",cleaneddata[[#This Row],[Region]]="West","William")</f>
        <v>Sam</v>
      </c>
    </row>
    <row r="302" spans="1:26" x14ac:dyDescent="0.25">
      <c r="A302">
        <v>3155</v>
      </c>
      <c r="B302" t="s">
        <v>644</v>
      </c>
      <c r="C302" t="s">
        <v>39</v>
      </c>
      <c r="D302">
        <v>0.03</v>
      </c>
      <c r="E302">
        <v>25.98</v>
      </c>
      <c r="F302">
        <v>14.36</v>
      </c>
      <c r="G302" t="s">
        <v>28</v>
      </c>
      <c r="H302" t="s">
        <v>96</v>
      </c>
      <c r="I302" t="s">
        <v>30</v>
      </c>
      <c r="J302" t="s">
        <v>111</v>
      </c>
      <c r="K302" t="s">
        <v>59</v>
      </c>
      <c r="L302" t="s">
        <v>786</v>
      </c>
      <c r="M302">
        <v>0.6</v>
      </c>
      <c r="N302" t="s">
        <v>34</v>
      </c>
      <c r="O302" t="s">
        <v>35</v>
      </c>
      <c r="P302" t="s">
        <v>125</v>
      </c>
      <c r="Q302" t="s">
        <v>334</v>
      </c>
      <c r="R302">
        <v>32771</v>
      </c>
      <c r="S302" s="1">
        <v>42030</v>
      </c>
      <c r="T302" s="1">
        <v>42031</v>
      </c>
      <c r="U302">
        <v>57.545999999999999</v>
      </c>
      <c r="V302">
        <v>4</v>
      </c>
      <c r="W302">
        <v>107.66</v>
      </c>
      <c r="X302">
        <v>86899</v>
      </c>
      <c r="Y302">
        <f>cleaneddata[[#This Row],[Unit Price]]-cleaneddata[[#This Row],[Discount]]</f>
        <v>25.95</v>
      </c>
      <c r="Z302" t="str">
        <f>_xlfn.IFS(cleaneddata[[#This Row],[Region]]="Central","Chris",cleaneddata[[#This Row],[Region]]="East","Erin",cleaneddata[[#This Row],[Region]]="South","Sam",cleaneddata[[#This Row],[Region]]="West","William")</f>
        <v>Sam</v>
      </c>
    </row>
    <row r="303" spans="1:26" x14ac:dyDescent="0.25">
      <c r="A303">
        <v>3155</v>
      </c>
      <c r="B303" t="s">
        <v>644</v>
      </c>
      <c r="C303" t="s">
        <v>39</v>
      </c>
      <c r="D303">
        <v>0.1</v>
      </c>
      <c r="E303">
        <v>32.479999999999997</v>
      </c>
      <c r="F303">
        <v>35</v>
      </c>
      <c r="G303" t="s">
        <v>40</v>
      </c>
      <c r="H303" t="s">
        <v>96</v>
      </c>
      <c r="I303" t="s">
        <v>50</v>
      </c>
      <c r="J303" t="s">
        <v>80</v>
      </c>
      <c r="K303" t="s">
        <v>66</v>
      </c>
      <c r="L303" t="s">
        <v>787</v>
      </c>
      <c r="M303">
        <v>0.81</v>
      </c>
      <c r="N303" t="s">
        <v>34</v>
      </c>
      <c r="O303" t="s">
        <v>35</v>
      </c>
      <c r="P303" t="s">
        <v>125</v>
      </c>
      <c r="Q303" t="s">
        <v>334</v>
      </c>
      <c r="R303">
        <v>32771</v>
      </c>
      <c r="S303" s="1">
        <v>42030</v>
      </c>
      <c r="T303" s="1">
        <v>42031</v>
      </c>
      <c r="U303">
        <v>-333.42540000000002</v>
      </c>
      <c r="V303">
        <v>10</v>
      </c>
      <c r="W303">
        <v>318.83</v>
      </c>
      <c r="X303">
        <v>86899</v>
      </c>
      <c r="Y303">
        <f>cleaneddata[[#This Row],[Unit Price]]-cleaneddata[[#This Row],[Discount]]</f>
        <v>32.379999999999995</v>
      </c>
      <c r="Z303" t="str">
        <f>_xlfn.IFS(cleaneddata[[#This Row],[Region]]="Central","Chris",cleaneddata[[#This Row],[Region]]="East","Erin",cleaneddata[[#This Row],[Region]]="South","Sam",cleaneddata[[#This Row],[Region]]="West","William")</f>
        <v>Sam</v>
      </c>
    </row>
    <row r="304" spans="1:26" x14ac:dyDescent="0.25">
      <c r="A304">
        <v>1129</v>
      </c>
      <c r="B304" t="s">
        <v>788</v>
      </c>
      <c r="C304" t="s">
        <v>49</v>
      </c>
      <c r="D304">
        <v>0.02</v>
      </c>
      <c r="E304">
        <v>4.9800000000000004</v>
      </c>
      <c r="F304">
        <v>6.07</v>
      </c>
      <c r="G304" t="s">
        <v>40</v>
      </c>
      <c r="H304" t="s">
        <v>73</v>
      </c>
      <c r="I304" t="s">
        <v>50</v>
      </c>
      <c r="J304" t="s">
        <v>90</v>
      </c>
      <c r="K304" t="s">
        <v>75</v>
      </c>
      <c r="L304" t="s">
        <v>789</v>
      </c>
      <c r="M304">
        <v>0.36</v>
      </c>
      <c r="N304" t="s">
        <v>34</v>
      </c>
      <c r="O304" t="s">
        <v>113</v>
      </c>
      <c r="P304" t="s">
        <v>405</v>
      </c>
      <c r="Q304" t="s">
        <v>790</v>
      </c>
      <c r="R304">
        <v>2118</v>
      </c>
      <c r="S304" s="1">
        <v>42030</v>
      </c>
      <c r="T304" s="1">
        <v>42032</v>
      </c>
      <c r="U304">
        <v>-46.92</v>
      </c>
      <c r="V304">
        <v>19</v>
      </c>
      <c r="W304">
        <v>105.5</v>
      </c>
      <c r="X304">
        <v>57794</v>
      </c>
      <c r="Y304">
        <f>cleaneddata[[#This Row],[Unit Price]]-cleaneddata[[#This Row],[Discount]]</f>
        <v>4.9600000000000009</v>
      </c>
      <c r="Z304" t="str">
        <f>_xlfn.IFS(cleaneddata[[#This Row],[Region]]="Central","Chris",cleaneddata[[#This Row],[Region]]="East","Erin",cleaneddata[[#This Row],[Region]]="South","Sam",cleaneddata[[#This Row],[Region]]="West","William")</f>
        <v>Erin</v>
      </c>
    </row>
    <row r="305" spans="1:26" x14ac:dyDescent="0.25">
      <c r="A305">
        <v>1133</v>
      </c>
      <c r="B305" t="s">
        <v>791</v>
      </c>
      <c r="C305" t="s">
        <v>49</v>
      </c>
      <c r="D305">
        <v>0.02</v>
      </c>
      <c r="E305">
        <v>4.9800000000000004</v>
      </c>
      <c r="F305">
        <v>6.07</v>
      </c>
      <c r="G305" t="s">
        <v>40</v>
      </c>
      <c r="H305" t="s">
        <v>73</v>
      </c>
      <c r="I305" t="s">
        <v>50</v>
      </c>
      <c r="J305" t="s">
        <v>90</v>
      </c>
      <c r="K305" t="s">
        <v>75</v>
      </c>
      <c r="L305" t="s">
        <v>789</v>
      </c>
      <c r="M305">
        <v>0.36</v>
      </c>
      <c r="N305" t="s">
        <v>34</v>
      </c>
      <c r="O305" t="s">
        <v>54</v>
      </c>
      <c r="P305" t="s">
        <v>189</v>
      </c>
      <c r="Q305" t="s">
        <v>792</v>
      </c>
      <c r="R305">
        <v>75234</v>
      </c>
      <c r="S305" s="1">
        <v>42030</v>
      </c>
      <c r="T305" s="1">
        <v>42032</v>
      </c>
      <c r="U305">
        <v>-46.92</v>
      </c>
      <c r="V305">
        <v>5</v>
      </c>
      <c r="W305">
        <v>27.76</v>
      </c>
      <c r="X305">
        <v>88105</v>
      </c>
      <c r="Y305">
        <f>cleaneddata[[#This Row],[Unit Price]]-cleaneddata[[#This Row],[Discount]]</f>
        <v>4.9600000000000009</v>
      </c>
      <c r="Z305" t="str">
        <f>_xlfn.IFS(cleaneddata[[#This Row],[Region]]="Central","Chris",cleaneddata[[#This Row],[Region]]="East","Erin",cleaneddata[[#This Row],[Region]]="South","Sam",cleaneddata[[#This Row],[Region]]="West","William")</f>
        <v>Chris</v>
      </c>
    </row>
    <row r="306" spans="1:26" x14ac:dyDescent="0.25">
      <c r="A306">
        <v>2795</v>
      </c>
      <c r="B306" t="s">
        <v>793</v>
      </c>
      <c r="C306" t="s">
        <v>49</v>
      </c>
      <c r="D306">
        <v>0.04</v>
      </c>
      <c r="E306">
        <v>3.57</v>
      </c>
      <c r="F306">
        <v>4.17</v>
      </c>
      <c r="G306" t="s">
        <v>40</v>
      </c>
      <c r="H306" t="s">
        <v>96</v>
      </c>
      <c r="I306" t="s">
        <v>50</v>
      </c>
      <c r="J306" t="s">
        <v>51</v>
      </c>
      <c r="K306" t="s">
        <v>44</v>
      </c>
      <c r="L306" t="s">
        <v>794</v>
      </c>
      <c r="M306">
        <v>0.59</v>
      </c>
      <c r="N306" t="s">
        <v>34</v>
      </c>
      <c r="O306" t="s">
        <v>54</v>
      </c>
      <c r="P306" t="s">
        <v>215</v>
      </c>
      <c r="Q306" t="s">
        <v>795</v>
      </c>
      <c r="R306">
        <v>50401</v>
      </c>
      <c r="S306" s="1">
        <v>42030</v>
      </c>
      <c r="T306" s="1">
        <v>42032</v>
      </c>
      <c r="U306">
        <v>-69.91</v>
      </c>
      <c r="V306">
        <v>8</v>
      </c>
      <c r="W306">
        <v>30.9</v>
      </c>
      <c r="X306">
        <v>87556</v>
      </c>
      <c r="Y306">
        <f>cleaneddata[[#This Row],[Unit Price]]-cleaneddata[[#This Row],[Discount]]</f>
        <v>3.53</v>
      </c>
      <c r="Z306" t="str">
        <f>_xlfn.IFS(cleaneddata[[#This Row],[Region]]="Central","Chris",cleaneddata[[#This Row],[Region]]="East","Erin",cleaneddata[[#This Row],[Region]]="South","Sam",cleaneddata[[#This Row],[Region]]="West","William")</f>
        <v>Chris</v>
      </c>
    </row>
    <row r="307" spans="1:26" x14ac:dyDescent="0.25">
      <c r="A307">
        <v>2795</v>
      </c>
      <c r="B307" t="s">
        <v>793</v>
      </c>
      <c r="C307" t="s">
        <v>49</v>
      </c>
      <c r="D307">
        <v>0.05</v>
      </c>
      <c r="E307">
        <v>200.99</v>
      </c>
      <c r="F307">
        <v>4.2</v>
      </c>
      <c r="G307" t="s">
        <v>40</v>
      </c>
      <c r="H307" t="s">
        <v>96</v>
      </c>
      <c r="I307" t="s">
        <v>42</v>
      </c>
      <c r="J307" t="s">
        <v>137</v>
      </c>
      <c r="K307" t="s">
        <v>75</v>
      </c>
      <c r="L307" t="s">
        <v>796</v>
      </c>
      <c r="M307">
        <v>0.59</v>
      </c>
      <c r="N307" t="s">
        <v>34</v>
      </c>
      <c r="O307" t="s">
        <v>54</v>
      </c>
      <c r="P307" t="s">
        <v>215</v>
      </c>
      <c r="Q307" t="s">
        <v>795</v>
      </c>
      <c r="R307">
        <v>50401</v>
      </c>
      <c r="S307" s="1">
        <v>42030</v>
      </c>
      <c r="T307" s="1">
        <v>42034</v>
      </c>
      <c r="U307">
        <v>1630.5252</v>
      </c>
      <c r="V307">
        <v>14</v>
      </c>
      <c r="W307">
        <v>2363.08</v>
      </c>
      <c r="X307">
        <v>87556</v>
      </c>
      <c r="Y307">
        <f>cleaneddata[[#This Row],[Unit Price]]-cleaneddata[[#This Row],[Discount]]</f>
        <v>200.94</v>
      </c>
      <c r="Z307" t="str">
        <f>_xlfn.IFS(cleaneddata[[#This Row],[Region]]="Central","Chris",cleaneddata[[#This Row],[Region]]="East","Erin",cleaneddata[[#This Row],[Region]]="South","Sam",cleaneddata[[#This Row],[Region]]="West","William")</f>
        <v>Chris</v>
      </c>
    </row>
    <row r="308" spans="1:26" x14ac:dyDescent="0.25">
      <c r="A308">
        <v>2795</v>
      </c>
      <c r="B308" t="s">
        <v>793</v>
      </c>
      <c r="C308" t="s">
        <v>49</v>
      </c>
      <c r="D308">
        <v>7.0000000000000007E-2</v>
      </c>
      <c r="E308">
        <v>195.99</v>
      </c>
      <c r="F308">
        <v>8.99</v>
      </c>
      <c r="G308" t="s">
        <v>40</v>
      </c>
      <c r="H308" t="s">
        <v>96</v>
      </c>
      <c r="I308" t="s">
        <v>42</v>
      </c>
      <c r="J308" t="s">
        <v>137</v>
      </c>
      <c r="K308" t="s">
        <v>75</v>
      </c>
      <c r="L308" t="s">
        <v>797</v>
      </c>
      <c r="M308">
        <v>0.57999999999999996</v>
      </c>
      <c r="N308" t="s">
        <v>34</v>
      </c>
      <c r="O308" t="s">
        <v>54</v>
      </c>
      <c r="P308" t="s">
        <v>215</v>
      </c>
      <c r="Q308" t="s">
        <v>795</v>
      </c>
      <c r="R308">
        <v>50401</v>
      </c>
      <c r="S308" s="1">
        <v>42030</v>
      </c>
      <c r="T308" s="1">
        <v>42030</v>
      </c>
      <c r="U308">
        <v>-457.16</v>
      </c>
      <c r="V308">
        <v>2</v>
      </c>
      <c r="W308">
        <v>328.45</v>
      </c>
      <c r="X308">
        <v>87556</v>
      </c>
      <c r="Y308">
        <f>cleaneddata[[#This Row],[Unit Price]]-cleaneddata[[#This Row],[Discount]]</f>
        <v>195.92000000000002</v>
      </c>
      <c r="Z308" t="str">
        <f>_xlfn.IFS(cleaneddata[[#This Row],[Region]]="Central","Chris",cleaneddata[[#This Row],[Region]]="East","Erin",cleaneddata[[#This Row],[Region]]="South","Sam",cleaneddata[[#This Row],[Region]]="West","William")</f>
        <v>Chris</v>
      </c>
    </row>
    <row r="309" spans="1:26" x14ac:dyDescent="0.25">
      <c r="A309">
        <v>3000</v>
      </c>
      <c r="B309" t="s">
        <v>798</v>
      </c>
      <c r="C309" t="s">
        <v>49</v>
      </c>
      <c r="D309">
        <v>0.01</v>
      </c>
      <c r="E309">
        <v>10.14</v>
      </c>
      <c r="F309">
        <v>2.27</v>
      </c>
      <c r="G309" t="s">
        <v>40</v>
      </c>
      <c r="H309" t="s">
        <v>41</v>
      </c>
      <c r="I309" t="s">
        <v>50</v>
      </c>
      <c r="J309" t="s">
        <v>90</v>
      </c>
      <c r="K309" t="s">
        <v>52</v>
      </c>
      <c r="L309" t="s">
        <v>173</v>
      </c>
      <c r="M309">
        <v>0.36</v>
      </c>
      <c r="N309" t="s">
        <v>34</v>
      </c>
      <c r="O309" t="s">
        <v>54</v>
      </c>
      <c r="P309" t="s">
        <v>291</v>
      </c>
      <c r="Q309" t="s">
        <v>799</v>
      </c>
      <c r="R309">
        <v>48342</v>
      </c>
      <c r="S309" s="1">
        <v>42030</v>
      </c>
      <c r="T309" s="1">
        <v>42032</v>
      </c>
      <c r="U309">
        <v>28.152000000000001</v>
      </c>
      <c r="V309">
        <v>4</v>
      </c>
      <c r="W309">
        <v>40.799999999999997</v>
      </c>
      <c r="X309">
        <v>87042</v>
      </c>
      <c r="Y309">
        <f>cleaneddata[[#This Row],[Unit Price]]-cleaneddata[[#This Row],[Discount]]</f>
        <v>10.130000000000001</v>
      </c>
      <c r="Z309" t="str">
        <f>_xlfn.IFS(cleaneddata[[#This Row],[Region]]="Central","Chris",cleaneddata[[#This Row],[Region]]="East","Erin",cleaneddata[[#This Row],[Region]]="South","Sam",cleaneddata[[#This Row],[Region]]="West","William")</f>
        <v>Chris</v>
      </c>
    </row>
    <row r="310" spans="1:26" x14ac:dyDescent="0.25">
      <c r="A310">
        <v>3307</v>
      </c>
      <c r="B310" t="s">
        <v>800</v>
      </c>
      <c r="C310" t="s">
        <v>49</v>
      </c>
      <c r="D310">
        <v>7.0000000000000007E-2</v>
      </c>
      <c r="E310">
        <v>16.739999999999998</v>
      </c>
      <c r="F310">
        <v>7.04</v>
      </c>
      <c r="G310" t="s">
        <v>40</v>
      </c>
      <c r="H310" t="s">
        <v>29</v>
      </c>
      <c r="I310" t="s">
        <v>50</v>
      </c>
      <c r="J310" t="s">
        <v>80</v>
      </c>
      <c r="K310" t="s">
        <v>75</v>
      </c>
      <c r="L310" t="s">
        <v>801</v>
      </c>
      <c r="M310">
        <v>0.81</v>
      </c>
      <c r="N310" t="s">
        <v>34</v>
      </c>
      <c r="O310" t="s">
        <v>113</v>
      </c>
      <c r="P310" t="s">
        <v>405</v>
      </c>
      <c r="Q310" t="s">
        <v>802</v>
      </c>
      <c r="R310">
        <v>1001</v>
      </c>
      <c r="S310" s="1">
        <v>42030</v>
      </c>
      <c r="T310" s="1">
        <v>42037</v>
      </c>
      <c r="U310">
        <v>-114.2</v>
      </c>
      <c r="V310">
        <v>5</v>
      </c>
      <c r="W310">
        <v>80.58</v>
      </c>
      <c r="X310">
        <v>90462</v>
      </c>
      <c r="Y310">
        <f>cleaneddata[[#This Row],[Unit Price]]-cleaneddata[[#This Row],[Discount]]</f>
        <v>16.669999999999998</v>
      </c>
      <c r="Z310" t="str">
        <f>_xlfn.IFS(cleaneddata[[#This Row],[Region]]="Central","Chris",cleaneddata[[#This Row],[Region]]="East","Erin",cleaneddata[[#This Row],[Region]]="South","Sam",cleaneddata[[#This Row],[Region]]="West","William")</f>
        <v>Erin</v>
      </c>
    </row>
    <row r="311" spans="1:26" x14ac:dyDescent="0.25">
      <c r="A311">
        <v>3311</v>
      </c>
      <c r="B311" t="s">
        <v>803</v>
      </c>
      <c r="C311" t="s">
        <v>49</v>
      </c>
      <c r="D311">
        <v>0.06</v>
      </c>
      <c r="E311">
        <v>6.45</v>
      </c>
      <c r="F311">
        <v>1.34</v>
      </c>
      <c r="G311" t="s">
        <v>40</v>
      </c>
      <c r="H311" t="s">
        <v>29</v>
      </c>
      <c r="I311" t="s">
        <v>50</v>
      </c>
      <c r="J311" t="s">
        <v>90</v>
      </c>
      <c r="K311" t="s">
        <v>52</v>
      </c>
      <c r="L311" t="s">
        <v>488</v>
      </c>
      <c r="M311">
        <v>0.36</v>
      </c>
      <c r="N311" t="s">
        <v>34</v>
      </c>
      <c r="O311" t="s">
        <v>113</v>
      </c>
      <c r="P311" t="s">
        <v>405</v>
      </c>
      <c r="Q311" t="s">
        <v>804</v>
      </c>
      <c r="R311">
        <v>1890</v>
      </c>
      <c r="S311" s="1">
        <v>42030</v>
      </c>
      <c r="T311" s="1">
        <v>42035</v>
      </c>
      <c r="U311">
        <v>39.426600000000001</v>
      </c>
      <c r="V311">
        <v>9</v>
      </c>
      <c r="W311">
        <v>57.14</v>
      </c>
      <c r="X311">
        <v>90462</v>
      </c>
      <c r="Y311">
        <f>cleaneddata[[#This Row],[Unit Price]]-cleaneddata[[#This Row],[Discount]]</f>
        <v>6.3900000000000006</v>
      </c>
      <c r="Z311" t="str">
        <f>_xlfn.IFS(cleaneddata[[#This Row],[Region]]="Central","Chris",cleaneddata[[#This Row],[Region]]="East","Erin",cleaneddata[[#This Row],[Region]]="South","Sam",cleaneddata[[#This Row],[Region]]="West","William")</f>
        <v>Erin</v>
      </c>
    </row>
    <row r="312" spans="1:26" x14ac:dyDescent="0.25">
      <c r="A312">
        <v>3314</v>
      </c>
      <c r="B312" t="s">
        <v>805</v>
      </c>
      <c r="C312" t="s">
        <v>49</v>
      </c>
      <c r="D312">
        <v>0.05</v>
      </c>
      <c r="E312">
        <v>122.99</v>
      </c>
      <c r="F312">
        <v>70.2</v>
      </c>
      <c r="G312" t="s">
        <v>28</v>
      </c>
      <c r="H312" t="s">
        <v>29</v>
      </c>
      <c r="I312" t="s">
        <v>30</v>
      </c>
      <c r="J312" t="s">
        <v>111</v>
      </c>
      <c r="K312" t="s">
        <v>59</v>
      </c>
      <c r="L312" t="s">
        <v>806</v>
      </c>
      <c r="M312">
        <v>0.74</v>
      </c>
      <c r="N312" t="s">
        <v>34</v>
      </c>
      <c r="O312" t="s">
        <v>113</v>
      </c>
      <c r="P312" t="s">
        <v>399</v>
      </c>
      <c r="Q312" t="s">
        <v>807</v>
      </c>
      <c r="R312">
        <v>7024</v>
      </c>
      <c r="S312" s="1">
        <v>42030</v>
      </c>
      <c r="T312" s="1">
        <v>42034</v>
      </c>
      <c r="U312">
        <v>-722.23</v>
      </c>
      <c r="V312">
        <v>4</v>
      </c>
      <c r="W312">
        <v>498.31</v>
      </c>
      <c r="X312">
        <v>90462</v>
      </c>
      <c r="Y312">
        <f>cleaneddata[[#This Row],[Unit Price]]-cleaneddata[[#This Row],[Discount]]</f>
        <v>122.94</v>
      </c>
      <c r="Z312" t="str">
        <f>_xlfn.IFS(cleaneddata[[#This Row],[Region]]="Central","Chris",cleaneddata[[#This Row],[Region]]="East","Erin",cleaneddata[[#This Row],[Region]]="South","Sam",cleaneddata[[#This Row],[Region]]="West","William")</f>
        <v>Erin</v>
      </c>
    </row>
    <row r="313" spans="1:26" x14ac:dyDescent="0.25">
      <c r="A313">
        <v>1946</v>
      </c>
      <c r="B313" t="s">
        <v>808</v>
      </c>
      <c r="C313" t="s">
        <v>118</v>
      </c>
      <c r="D313">
        <v>0.08</v>
      </c>
      <c r="E313">
        <v>90.98</v>
      </c>
      <c r="F313">
        <v>56.2</v>
      </c>
      <c r="G313" t="s">
        <v>40</v>
      </c>
      <c r="H313" t="s">
        <v>41</v>
      </c>
      <c r="I313" t="s">
        <v>30</v>
      </c>
      <c r="J313" t="s">
        <v>128</v>
      </c>
      <c r="K313" t="s">
        <v>146</v>
      </c>
      <c r="L313" t="s">
        <v>809</v>
      </c>
      <c r="M313">
        <v>0.74</v>
      </c>
      <c r="N313" t="s">
        <v>34</v>
      </c>
      <c r="O313" t="s">
        <v>113</v>
      </c>
      <c r="P313" t="s">
        <v>322</v>
      </c>
      <c r="Q313" t="s">
        <v>810</v>
      </c>
      <c r="R313">
        <v>15228</v>
      </c>
      <c r="S313" s="1">
        <v>42030</v>
      </c>
      <c r="T313" s="1">
        <v>42032</v>
      </c>
      <c r="U313">
        <v>-1920.9336000000001</v>
      </c>
      <c r="V313">
        <v>12</v>
      </c>
      <c r="W313">
        <v>1058.3599999999999</v>
      </c>
      <c r="X313">
        <v>86331</v>
      </c>
      <c r="Y313">
        <f>cleaneddata[[#This Row],[Unit Price]]-cleaneddata[[#This Row],[Discount]]</f>
        <v>90.9</v>
      </c>
      <c r="Z313" t="str">
        <f>_xlfn.IFS(cleaneddata[[#This Row],[Region]]="Central","Chris",cleaneddata[[#This Row],[Region]]="East","Erin",cleaneddata[[#This Row],[Region]]="South","Sam",cleaneddata[[#This Row],[Region]]="West","William")</f>
        <v>Erin</v>
      </c>
    </row>
    <row r="314" spans="1:26" x14ac:dyDescent="0.25">
      <c r="A314">
        <v>1946</v>
      </c>
      <c r="B314" t="s">
        <v>808</v>
      </c>
      <c r="C314" t="s">
        <v>118</v>
      </c>
      <c r="D314">
        <v>7.0000000000000007E-2</v>
      </c>
      <c r="E314">
        <v>5.98</v>
      </c>
      <c r="F314">
        <v>5.35</v>
      </c>
      <c r="G314" t="s">
        <v>40</v>
      </c>
      <c r="H314" t="s">
        <v>41</v>
      </c>
      <c r="I314" t="s">
        <v>50</v>
      </c>
      <c r="J314" t="s">
        <v>90</v>
      </c>
      <c r="K314" t="s">
        <v>75</v>
      </c>
      <c r="L314" t="s">
        <v>811</v>
      </c>
      <c r="M314">
        <v>0.4</v>
      </c>
      <c r="N314" t="s">
        <v>34</v>
      </c>
      <c r="O314" t="s">
        <v>113</v>
      </c>
      <c r="P314" t="s">
        <v>322</v>
      </c>
      <c r="Q314" t="s">
        <v>810</v>
      </c>
      <c r="R314">
        <v>15228</v>
      </c>
      <c r="S314" s="1">
        <v>42030</v>
      </c>
      <c r="T314" s="1">
        <v>42032</v>
      </c>
      <c r="U314">
        <v>-37.175199999999997</v>
      </c>
      <c r="V314">
        <v>3</v>
      </c>
      <c r="W314">
        <v>18.309999999999999</v>
      </c>
      <c r="X314">
        <v>86331</v>
      </c>
      <c r="Y314">
        <f>cleaneddata[[#This Row],[Unit Price]]-cleaneddata[[#This Row],[Discount]]</f>
        <v>5.91</v>
      </c>
      <c r="Z314" t="str">
        <f>_xlfn.IFS(cleaneddata[[#This Row],[Region]]="Central","Chris",cleaneddata[[#This Row],[Region]]="East","Erin",cleaneddata[[#This Row],[Region]]="South","Sam",cleaneddata[[#This Row],[Region]]="West","William")</f>
        <v>Erin</v>
      </c>
    </row>
    <row r="315" spans="1:26" x14ac:dyDescent="0.25">
      <c r="A315">
        <v>3361</v>
      </c>
      <c r="B315" t="s">
        <v>812</v>
      </c>
      <c r="C315" t="s">
        <v>118</v>
      </c>
      <c r="D315">
        <v>0.04</v>
      </c>
      <c r="E315">
        <v>7.96</v>
      </c>
      <c r="F315">
        <v>4.95</v>
      </c>
      <c r="G315" t="s">
        <v>40</v>
      </c>
      <c r="H315" t="s">
        <v>73</v>
      </c>
      <c r="I315" t="s">
        <v>30</v>
      </c>
      <c r="J315" t="s">
        <v>128</v>
      </c>
      <c r="K315" t="s">
        <v>75</v>
      </c>
      <c r="L315" t="s">
        <v>813</v>
      </c>
      <c r="M315">
        <v>0.41</v>
      </c>
      <c r="N315" t="s">
        <v>34</v>
      </c>
      <c r="O315" t="s">
        <v>54</v>
      </c>
      <c r="P315" t="s">
        <v>359</v>
      </c>
      <c r="Q315" t="s">
        <v>814</v>
      </c>
      <c r="R315">
        <v>53095</v>
      </c>
      <c r="S315" s="1">
        <v>42030</v>
      </c>
      <c r="T315" s="1">
        <v>42030</v>
      </c>
      <c r="U315">
        <v>-7.73</v>
      </c>
      <c r="V315">
        <v>15</v>
      </c>
      <c r="W315">
        <v>116.11</v>
      </c>
      <c r="X315">
        <v>91436</v>
      </c>
      <c r="Y315">
        <f>cleaneddata[[#This Row],[Unit Price]]-cleaneddata[[#This Row],[Discount]]</f>
        <v>7.92</v>
      </c>
      <c r="Z315" t="str">
        <f>_xlfn.IFS(cleaneddata[[#This Row],[Region]]="Central","Chris",cleaneddata[[#This Row],[Region]]="East","Erin",cleaneddata[[#This Row],[Region]]="South","Sam",cleaneddata[[#This Row],[Region]]="West","William")</f>
        <v>Chris</v>
      </c>
    </row>
    <row r="316" spans="1:26" x14ac:dyDescent="0.25">
      <c r="A316">
        <v>2264</v>
      </c>
      <c r="B316" t="s">
        <v>815</v>
      </c>
      <c r="C316" t="s">
        <v>72</v>
      </c>
      <c r="D316">
        <v>0.09</v>
      </c>
      <c r="E316">
        <v>207.48</v>
      </c>
      <c r="F316">
        <v>0.99</v>
      </c>
      <c r="G316" t="s">
        <v>40</v>
      </c>
      <c r="H316" t="s">
        <v>96</v>
      </c>
      <c r="I316" t="s">
        <v>50</v>
      </c>
      <c r="J316" t="s">
        <v>97</v>
      </c>
      <c r="K316" t="s">
        <v>75</v>
      </c>
      <c r="L316" t="s">
        <v>638</v>
      </c>
      <c r="M316">
        <v>0.55000000000000004</v>
      </c>
      <c r="N316" t="s">
        <v>34</v>
      </c>
      <c r="O316" t="s">
        <v>54</v>
      </c>
      <c r="P316" t="s">
        <v>82</v>
      </c>
      <c r="Q316" t="s">
        <v>816</v>
      </c>
      <c r="R316">
        <v>64804</v>
      </c>
      <c r="S316" s="1">
        <v>42030</v>
      </c>
      <c r="T316" s="1">
        <v>42033</v>
      </c>
      <c r="U316">
        <v>359.83</v>
      </c>
      <c r="V316">
        <v>3</v>
      </c>
      <c r="W316">
        <v>577.75</v>
      </c>
      <c r="X316">
        <v>86611</v>
      </c>
      <c r="Y316">
        <f>cleaneddata[[#This Row],[Unit Price]]-cleaneddata[[#This Row],[Discount]]</f>
        <v>207.39</v>
      </c>
      <c r="Z316" t="str">
        <f>_xlfn.IFS(cleaneddata[[#This Row],[Region]]="Central","Chris",cleaneddata[[#This Row],[Region]]="East","Erin",cleaneddata[[#This Row],[Region]]="South","Sam",cleaneddata[[#This Row],[Region]]="West","William")</f>
        <v>Chris</v>
      </c>
    </row>
    <row r="317" spans="1:26" x14ac:dyDescent="0.25">
      <c r="A317">
        <v>483</v>
      </c>
      <c r="B317" t="s">
        <v>817</v>
      </c>
      <c r="C317" t="s">
        <v>27</v>
      </c>
      <c r="D317">
        <v>0.03</v>
      </c>
      <c r="E317">
        <v>11.97</v>
      </c>
      <c r="F317">
        <v>4.9800000000000004</v>
      </c>
      <c r="G317" t="s">
        <v>40</v>
      </c>
      <c r="H317" t="s">
        <v>96</v>
      </c>
      <c r="I317" t="s">
        <v>50</v>
      </c>
      <c r="J317" t="s">
        <v>97</v>
      </c>
      <c r="K317" t="s">
        <v>75</v>
      </c>
      <c r="L317" t="s">
        <v>818</v>
      </c>
      <c r="M317">
        <v>0.57999999999999996</v>
      </c>
      <c r="N317" t="s">
        <v>34</v>
      </c>
      <c r="O317" t="s">
        <v>54</v>
      </c>
      <c r="P317" t="s">
        <v>105</v>
      </c>
      <c r="Q317" t="s">
        <v>819</v>
      </c>
      <c r="R317">
        <v>60543</v>
      </c>
      <c r="S317" s="1">
        <v>42031</v>
      </c>
      <c r="T317" s="1">
        <v>42032</v>
      </c>
      <c r="U317">
        <v>-18.190000000000001</v>
      </c>
      <c r="V317">
        <v>6</v>
      </c>
      <c r="W317">
        <v>73.180000000000007</v>
      </c>
      <c r="X317">
        <v>90353</v>
      </c>
      <c r="Y317">
        <f>cleaneddata[[#This Row],[Unit Price]]-cleaneddata[[#This Row],[Discount]]</f>
        <v>11.940000000000001</v>
      </c>
      <c r="Z317" t="str">
        <f>_xlfn.IFS(cleaneddata[[#This Row],[Region]]="Central","Chris",cleaneddata[[#This Row],[Region]]="East","Erin",cleaneddata[[#This Row],[Region]]="South","Sam",cleaneddata[[#This Row],[Region]]="West","William")</f>
        <v>Chris</v>
      </c>
    </row>
    <row r="318" spans="1:26" x14ac:dyDescent="0.25">
      <c r="A318">
        <v>2979</v>
      </c>
      <c r="B318" t="s">
        <v>820</v>
      </c>
      <c r="C318" t="s">
        <v>27</v>
      </c>
      <c r="D318">
        <v>0.09</v>
      </c>
      <c r="E318">
        <v>2.94</v>
      </c>
      <c r="F318">
        <v>0.7</v>
      </c>
      <c r="G318" t="s">
        <v>40</v>
      </c>
      <c r="H318" t="s">
        <v>96</v>
      </c>
      <c r="I318" t="s">
        <v>50</v>
      </c>
      <c r="J318" t="s">
        <v>51</v>
      </c>
      <c r="K318" t="s">
        <v>52</v>
      </c>
      <c r="L318" t="s">
        <v>821</v>
      </c>
      <c r="M318">
        <v>0.57999999999999996</v>
      </c>
      <c r="N318" t="s">
        <v>34</v>
      </c>
      <c r="O318" t="s">
        <v>54</v>
      </c>
      <c r="P318" t="s">
        <v>567</v>
      </c>
      <c r="Q318" t="s">
        <v>822</v>
      </c>
      <c r="R318">
        <v>58601</v>
      </c>
      <c r="S318" s="1">
        <v>42031</v>
      </c>
      <c r="T318" s="1">
        <v>42032</v>
      </c>
      <c r="U318">
        <v>6.3840000000000003</v>
      </c>
      <c r="V318">
        <v>9</v>
      </c>
      <c r="W318">
        <v>25.22</v>
      </c>
      <c r="X318">
        <v>86544</v>
      </c>
      <c r="Y318">
        <f>cleaneddata[[#This Row],[Unit Price]]-cleaneddata[[#This Row],[Discount]]</f>
        <v>2.85</v>
      </c>
      <c r="Z318" t="str">
        <f>_xlfn.IFS(cleaneddata[[#This Row],[Region]]="Central","Chris",cleaneddata[[#This Row],[Region]]="East","Erin",cleaneddata[[#This Row],[Region]]="South","Sam",cleaneddata[[#This Row],[Region]]="West","William")</f>
        <v>Chris</v>
      </c>
    </row>
    <row r="319" spans="1:26" x14ac:dyDescent="0.25">
      <c r="A319">
        <v>2980</v>
      </c>
      <c r="B319" t="s">
        <v>823</v>
      </c>
      <c r="C319" t="s">
        <v>27</v>
      </c>
      <c r="D319">
        <v>0.03</v>
      </c>
      <c r="E319">
        <v>43.98</v>
      </c>
      <c r="F319">
        <v>8.99</v>
      </c>
      <c r="G319" t="s">
        <v>40</v>
      </c>
      <c r="H319" t="s">
        <v>96</v>
      </c>
      <c r="I319" t="s">
        <v>50</v>
      </c>
      <c r="J319" t="s">
        <v>51</v>
      </c>
      <c r="K319" t="s">
        <v>44</v>
      </c>
      <c r="L319" t="s">
        <v>824</v>
      </c>
      <c r="M319">
        <v>0.57999999999999996</v>
      </c>
      <c r="N319" t="s">
        <v>34</v>
      </c>
      <c r="O319" t="s">
        <v>113</v>
      </c>
      <c r="P319" t="s">
        <v>319</v>
      </c>
      <c r="Q319" t="s">
        <v>825</v>
      </c>
      <c r="R319">
        <v>44870</v>
      </c>
      <c r="S319" s="1">
        <v>42031</v>
      </c>
      <c r="T319" s="1">
        <v>42033</v>
      </c>
      <c r="U319">
        <v>274.0788</v>
      </c>
      <c r="V319">
        <v>10</v>
      </c>
      <c r="W319">
        <v>454.4</v>
      </c>
      <c r="X319">
        <v>86544</v>
      </c>
      <c r="Y319">
        <f>cleaneddata[[#This Row],[Unit Price]]-cleaneddata[[#This Row],[Discount]]</f>
        <v>43.949999999999996</v>
      </c>
      <c r="Z319" t="str">
        <f>_xlfn.IFS(cleaneddata[[#This Row],[Region]]="Central","Chris",cleaneddata[[#This Row],[Region]]="East","Erin",cleaneddata[[#This Row],[Region]]="South","Sam",cleaneddata[[#This Row],[Region]]="West","William")</f>
        <v>Erin</v>
      </c>
    </row>
    <row r="320" spans="1:26" x14ac:dyDescent="0.25">
      <c r="A320">
        <v>2980</v>
      </c>
      <c r="B320" t="s">
        <v>823</v>
      </c>
      <c r="C320" t="s">
        <v>27</v>
      </c>
      <c r="D320">
        <v>0.06</v>
      </c>
      <c r="E320">
        <v>1.1399999999999999</v>
      </c>
      <c r="F320">
        <v>0.7</v>
      </c>
      <c r="G320" t="s">
        <v>40</v>
      </c>
      <c r="H320" t="s">
        <v>96</v>
      </c>
      <c r="I320" t="s">
        <v>50</v>
      </c>
      <c r="J320" t="s">
        <v>178</v>
      </c>
      <c r="K320" t="s">
        <v>52</v>
      </c>
      <c r="L320" t="s">
        <v>826</v>
      </c>
      <c r="M320">
        <v>0.38</v>
      </c>
      <c r="N320" t="s">
        <v>34</v>
      </c>
      <c r="O320" t="s">
        <v>113</v>
      </c>
      <c r="P320" t="s">
        <v>319</v>
      </c>
      <c r="Q320" t="s">
        <v>825</v>
      </c>
      <c r="R320">
        <v>44870</v>
      </c>
      <c r="S320" s="1">
        <v>42031</v>
      </c>
      <c r="T320" s="1">
        <v>42034</v>
      </c>
      <c r="U320">
        <v>-3.782</v>
      </c>
      <c r="V320">
        <v>13</v>
      </c>
      <c r="W320">
        <v>14.53</v>
      </c>
      <c r="X320">
        <v>86544</v>
      </c>
      <c r="Y320">
        <f>cleaneddata[[#This Row],[Unit Price]]-cleaneddata[[#This Row],[Discount]]</f>
        <v>1.0799999999999998</v>
      </c>
      <c r="Z320" t="str">
        <f>_xlfn.IFS(cleaneddata[[#This Row],[Region]]="Central","Chris",cleaneddata[[#This Row],[Region]]="East","Erin",cleaneddata[[#This Row],[Region]]="South","Sam",cleaneddata[[#This Row],[Region]]="West","William")</f>
        <v>Erin</v>
      </c>
    </row>
    <row r="321" spans="1:26" x14ac:dyDescent="0.25">
      <c r="A321">
        <v>2254</v>
      </c>
      <c r="B321" t="s">
        <v>827</v>
      </c>
      <c r="C321" t="s">
        <v>49</v>
      </c>
      <c r="D321">
        <v>0.1</v>
      </c>
      <c r="E321">
        <v>6.3</v>
      </c>
      <c r="F321">
        <v>0.5</v>
      </c>
      <c r="G321" t="s">
        <v>40</v>
      </c>
      <c r="H321" t="s">
        <v>96</v>
      </c>
      <c r="I321" t="s">
        <v>50</v>
      </c>
      <c r="J321" t="s">
        <v>154</v>
      </c>
      <c r="K321" t="s">
        <v>75</v>
      </c>
      <c r="L321" t="s">
        <v>828</v>
      </c>
      <c r="M321">
        <v>0.39</v>
      </c>
      <c r="N321" t="s">
        <v>34</v>
      </c>
      <c r="O321" t="s">
        <v>35</v>
      </c>
      <c r="P321" t="s">
        <v>390</v>
      </c>
      <c r="Q321" t="s">
        <v>829</v>
      </c>
      <c r="R321">
        <v>42003</v>
      </c>
      <c r="S321" s="1">
        <v>42031</v>
      </c>
      <c r="T321" s="1">
        <v>42036</v>
      </c>
      <c r="U321">
        <v>-464.28199999999998</v>
      </c>
      <c r="V321">
        <v>12</v>
      </c>
      <c r="W321">
        <v>68.72</v>
      </c>
      <c r="X321">
        <v>89278</v>
      </c>
      <c r="Y321">
        <f>cleaneddata[[#This Row],[Unit Price]]-cleaneddata[[#This Row],[Discount]]</f>
        <v>6.2</v>
      </c>
      <c r="Z321" t="str">
        <f>_xlfn.IFS(cleaneddata[[#This Row],[Region]]="Central","Chris",cleaneddata[[#This Row],[Region]]="East","Erin",cleaneddata[[#This Row],[Region]]="South","Sam",cleaneddata[[#This Row],[Region]]="West","William")</f>
        <v>Sam</v>
      </c>
    </row>
    <row r="322" spans="1:26" x14ac:dyDescent="0.25">
      <c r="A322">
        <v>2178</v>
      </c>
      <c r="B322" t="s">
        <v>830</v>
      </c>
      <c r="C322" t="s">
        <v>118</v>
      </c>
      <c r="D322">
        <v>0.08</v>
      </c>
      <c r="E322">
        <v>2.94</v>
      </c>
      <c r="F322">
        <v>0.96</v>
      </c>
      <c r="G322" t="s">
        <v>40</v>
      </c>
      <c r="H322" t="s">
        <v>29</v>
      </c>
      <c r="I322" t="s">
        <v>50</v>
      </c>
      <c r="J322" t="s">
        <v>51</v>
      </c>
      <c r="K322" t="s">
        <v>52</v>
      </c>
      <c r="L322" t="s">
        <v>831</v>
      </c>
      <c r="M322">
        <v>0.57999999999999996</v>
      </c>
      <c r="N322" t="s">
        <v>34</v>
      </c>
      <c r="O322" t="s">
        <v>113</v>
      </c>
      <c r="P322" t="s">
        <v>405</v>
      </c>
      <c r="Q322" t="s">
        <v>832</v>
      </c>
      <c r="R322">
        <v>1610</v>
      </c>
      <c r="S322" s="1">
        <v>42031</v>
      </c>
      <c r="T322" s="1">
        <v>42033</v>
      </c>
      <c r="U322">
        <v>-1.18</v>
      </c>
      <c r="V322">
        <v>9</v>
      </c>
      <c r="W322">
        <v>25.35</v>
      </c>
      <c r="X322">
        <v>89465</v>
      </c>
      <c r="Y322">
        <f>cleaneddata[[#This Row],[Unit Price]]-cleaneddata[[#This Row],[Discount]]</f>
        <v>2.86</v>
      </c>
      <c r="Z322" t="str">
        <f>_xlfn.IFS(cleaneddata[[#This Row],[Region]]="Central","Chris",cleaneddata[[#This Row],[Region]]="East","Erin",cleaneddata[[#This Row],[Region]]="South","Sam",cleaneddata[[#This Row],[Region]]="West","William")</f>
        <v>Erin</v>
      </c>
    </row>
    <row r="323" spans="1:26" x14ac:dyDescent="0.25">
      <c r="A323">
        <v>3347</v>
      </c>
      <c r="B323" t="s">
        <v>267</v>
      </c>
      <c r="C323" t="s">
        <v>118</v>
      </c>
      <c r="D323">
        <v>0.02</v>
      </c>
      <c r="E323">
        <v>110.99</v>
      </c>
      <c r="F323">
        <v>2.5</v>
      </c>
      <c r="G323" t="s">
        <v>40</v>
      </c>
      <c r="H323" t="s">
        <v>41</v>
      </c>
      <c r="I323" t="s">
        <v>42</v>
      </c>
      <c r="J323" t="s">
        <v>137</v>
      </c>
      <c r="K323" t="s">
        <v>75</v>
      </c>
      <c r="L323" t="s">
        <v>138</v>
      </c>
      <c r="M323">
        <v>0.56999999999999995</v>
      </c>
      <c r="N323" t="s">
        <v>34</v>
      </c>
      <c r="O323" t="s">
        <v>35</v>
      </c>
      <c r="P323" t="s">
        <v>125</v>
      </c>
      <c r="Q323" t="s">
        <v>269</v>
      </c>
      <c r="R323">
        <v>33411</v>
      </c>
      <c r="S323" s="1">
        <v>42031</v>
      </c>
      <c r="T323" s="1">
        <v>42033</v>
      </c>
      <c r="U323">
        <v>-39.808999999999997</v>
      </c>
      <c r="V323">
        <v>1</v>
      </c>
      <c r="W323">
        <v>94.3</v>
      </c>
      <c r="X323">
        <v>89356</v>
      </c>
      <c r="Y323">
        <f>cleaneddata[[#This Row],[Unit Price]]-cleaneddata[[#This Row],[Discount]]</f>
        <v>110.97</v>
      </c>
      <c r="Z323" t="str">
        <f>_xlfn.IFS(cleaneddata[[#This Row],[Region]]="Central","Chris",cleaneddata[[#This Row],[Region]]="East","Erin",cleaneddata[[#This Row],[Region]]="South","Sam",cleaneddata[[#This Row],[Region]]="West","William")</f>
        <v>Sam</v>
      </c>
    </row>
    <row r="324" spans="1:26" x14ac:dyDescent="0.25">
      <c r="A324">
        <v>129</v>
      </c>
      <c r="B324" t="s">
        <v>833</v>
      </c>
      <c r="C324" t="s">
        <v>72</v>
      </c>
      <c r="D324">
        <v>0.02</v>
      </c>
      <c r="E324">
        <v>1.74</v>
      </c>
      <c r="F324">
        <v>4.08</v>
      </c>
      <c r="G324" t="s">
        <v>40</v>
      </c>
      <c r="H324" t="s">
        <v>29</v>
      </c>
      <c r="I324" t="s">
        <v>30</v>
      </c>
      <c r="J324" t="s">
        <v>128</v>
      </c>
      <c r="K324" t="s">
        <v>44</v>
      </c>
      <c r="L324" t="s">
        <v>772</v>
      </c>
      <c r="M324">
        <v>0.53</v>
      </c>
      <c r="N324" t="s">
        <v>34</v>
      </c>
      <c r="O324" t="s">
        <v>54</v>
      </c>
      <c r="P324" t="s">
        <v>105</v>
      </c>
      <c r="Q324" t="s">
        <v>834</v>
      </c>
      <c r="R324">
        <v>62002</v>
      </c>
      <c r="S324" s="1">
        <v>42031</v>
      </c>
      <c r="T324" s="1">
        <v>42032</v>
      </c>
      <c r="U324">
        <v>-37.39</v>
      </c>
      <c r="V324">
        <v>5</v>
      </c>
      <c r="W324">
        <v>10.23</v>
      </c>
      <c r="X324">
        <v>86693</v>
      </c>
      <c r="Y324">
        <f>cleaneddata[[#This Row],[Unit Price]]-cleaneddata[[#This Row],[Discount]]</f>
        <v>1.72</v>
      </c>
      <c r="Z324" t="str">
        <f>_xlfn.IFS(cleaneddata[[#This Row],[Region]]="Central","Chris",cleaneddata[[#This Row],[Region]]="East","Erin",cleaneddata[[#This Row],[Region]]="South","Sam",cleaneddata[[#This Row],[Region]]="West","William")</f>
        <v>Chris</v>
      </c>
    </row>
    <row r="325" spans="1:26" x14ac:dyDescent="0.25">
      <c r="A325">
        <v>898</v>
      </c>
      <c r="B325" t="s">
        <v>426</v>
      </c>
      <c r="C325" t="s">
        <v>72</v>
      </c>
      <c r="D325">
        <v>0.02</v>
      </c>
      <c r="E325">
        <v>12.53</v>
      </c>
      <c r="F325">
        <v>0.49</v>
      </c>
      <c r="G325" t="s">
        <v>40</v>
      </c>
      <c r="H325" t="s">
        <v>29</v>
      </c>
      <c r="I325" t="s">
        <v>50</v>
      </c>
      <c r="J325" t="s">
        <v>154</v>
      </c>
      <c r="K325" t="s">
        <v>75</v>
      </c>
      <c r="L325" t="s">
        <v>155</v>
      </c>
      <c r="M325">
        <v>0.38</v>
      </c>
      <c r="N325" t="s">
        <v>34</v>
      </c>
      <c r="O325" t="s">
        <v>113</v>
      </c>
      <c r="P325" t="s">
        <v>114</v>
      </c>
      <c r="Q325" t="s">
        <v>115</v>
      </c>
      <c r="R325">
        <v>10039</v>
      </c>
      <c r="S325" s="1">
        <v>42031</v>
      </c>
      <c r="T325" s="1">
        <v>42031</v>
      </c>
      <c r="U325">
        <v>263.39999999999998</v>
      </c>
      <c r="V325">
        <v>47</v>
      </c>
      <c r="W325">
        <v>594.44000000000005</v>
      </c>
      <c r="X325">
        <v>9606</v>
      </c>
      <c r="Y325">
        <f>cleaneddata[[#This Row],[Unit Price]]-cleaneddata[[#This Row],[Discount]]</f>
        <v>12.51</v>
      </c>
      <c r="Z325" t="str">
        <f>_xlfn.IFS(cleaneddata[[#This Row],[Region]]="Central","Chris",cleaneddata[[#This Row],[Region]]="East","Erin",cleaneddata[[#This Row],[Region]]="South","Sam",cleaneddata[[#This Row],[Region]]="West","William")</f>
        <v>Erin</v>
      </c>
    </row>
    <row r="326" spans="1:26" x14ac:dyDescent="0.25">
      <c r="A326">
        <v>898</v>
      </c>
      <c r="B326" t="s">
        <v>426</v>
      </c>
      <c r="C326" t="s">
        <v>72</v>
      </c>
      <c r="D326">
        <v>7.0000000000000007E-2</v>
      </c>
      <c r="E326">
        <v>5.18</v>
      </c>
      <c r="F326">
        <v>2.04</v>
      </c>
      <c r="G326" t="s">
        <v>89</v>
      </c>
      <c r="H326" t="s">
        <v>29</v>
      </c>
      <c r="I326" t="s">
        <v>50</v>
      </c>
      <c r="J326" t="s">
        <v>90</v>
      </c>
      <c r="K326" t="s">
        <v>52</v>
      </c>
      <c r="L326" t="s">
        <v>835</v>
      </c>
      <c r="M326">
        <v>0.36</v>
      </c>
      <c r="N326" t="s">
        <v>34</v>
      </c>
      <c r="O326" t="s">
        <v>113</v>
      </c>
      <c r="P326" t="s">
        <v>114</v>
      </c>
      <c r="Q326" t="s">
        <v>115</v>
      </c>
      <c r="R326">
        <v>10039</v>
      </c>
      <c r="S326" s="1">
        <v>42031</v>
      </c>
      <c r="T326" s="1">
        <v>42033</v>
      </c>
      <c r="U326">
        <v>37.31</v>
      </c>
      <c r="V326">
        <v>44</v>
      </c>
      <c r="W326">
        <v>228.5</v>
      </c>
      <c r="X326">
        <v>9606</v>
      </c>
      <c r="Y326">
        <f>cleaneddata[[#This Row],[Unit Price]]-cleaneddata[[#This Row],[Discount]]</f>
        <v>5.1099999999999994</v>
      </c>
      <c r="Z326" t="str">
        <f>_xlfn.IFS(cleaneddata[[#This Row],[Region]]="Central","Chris",cleaneddata[[#This Row],[Region]]="East","Erin",cleaneddata[[#This Row],[Region]]="South","Sam",cleaneddata[[#This Row],[Region]]="West","William")</f>
        <v>Erin</v>
      </c>
    </row>
    <row r="327" spans="1:26" x14ac:dyDescent="0.25">
      <c r="A327">
        <v>899</v>
      </c>
      <c r="B327" t="s">
        <v>428</v>
      </c>
      <c r="C327" t="s">
        <v>72</v>
      </c>
      <c r="D327">
        <v>0.02</v>
      </c>
      <c r="E327">
        <v>12.53</v>
      </c>
      <c r="F327">
        <v>0.49</v>
      </c>
      <c r="G327" t="s">
        <v>40</v>
      </c>
      <c r="H327" t="s">
        <v>29</v>
      </c>
      <c r="I327" t="s">
        <v>50</v>
      </c>
      <c r="J327" t="s">
        <v>154</v>
      </c>
      <c r="K327" t="s">
        <v>75</v>
      </c>
      <c r="L327" t="s">
        <v>155</v>
      </c>
      <c r="M327">
        <v>0.38</v>
      </c>
      <c r="N327" t="s">
        <v>34</v>
      </c>
      <c r="O327" t="s">
        <v>113</v>
      </c>
      <c r="P327" t="s">
        <v>322</v>
      </c>
      <c r="Q327" t="s">
        <v>429</v>
      </c>
      <c r="R327">
        <v>16602</v>
      </c>
      <c r="S327" s="1">
        <v>42031</v>
      </c>
      <c r="T327" s="1">
        <v>42031</v>
      </c>
      <c r="U327">
        <v>104.7213</v>
      </c>
      <c r="V327">
        <v>12</v>
      </c>
      <c r="W327">
        <v>151.77000000000001</v>
      </c>
      <c r="X327">
        <v>86264</v>
      </c>
      <c r="Y327">
        <f>cleaneddata[[#This Row],[Unit Price]]-cleaneddata[[#This Row],[Discount]]</f>
        <v>12.51</v>
      </c>
      <c r="Z327" t="str">
        <f>_xlfn.IFS(cleaneddata[[#This Row],[Region]]="Central","Chris",cleaneddata[[#This Row],[Region]]="East","Erin",cleaneddata[[#This Row],[Region]]="South","Sam",cleaneddata[[#This Row],[Region]]="West","William")</f>
        <v>Erin</v>
      </c>
    </row>
    <row r="328" spans="1:26" x14ac:dyDescent="0.25">
      <c r="A328">
        <v>899</v>
      </c>
      <c r="B328" t="s">
        <v>428</v>
      </c>
      <c r="C328" t="s">
        <v>72</v>
      </c>
      <c r="D328">
        <v>7.0000000000000007E-2</v>
      </c>
      <c r="E328">
        <v>5.18</v>
      </c>
      <c r="F328">
        <v>2.04</v>
      </c>
      <c r="G328" t="s">
        <v>89</v>
      </c>
      <c r="H328" t="s">
        <v>29</v>
      </c>
      <c r="I328" t="s">
        <v>50</v>
      </c>
      <c r="J328" t="s">
        <v>90</v>
      </c>
      <c r="K328" t="s">
        <v>52</v>
      </c>
      <c r="L328" t="s">
        <v>835</v>
      </c>
      <c r="M328">
        <v>0.36</v>
      </c>
      <c r="N328" t="s">
        <v>34</v>
      </c>
      <c r="O328" t="s">
        <v>113</v>
      </c>
      <c r="P328" t="s">
        <v>322</v>
      </c>
      <c r="Q328" t="s">
        <v>429</v>
      </c>
      <c r="R328">
        <v>16602</v>
      </c>
      <c r="S328" s="1">
        <v>42031</v>
      </c>
      <c r="T328" s="1">
        <v>42033</v>
      </c>
      <c r="U328">
        <v>37.31</v>
      </c>
      <c r="V328">
        <v>11</v>
      </c>
      <c r="W328">
        <v>57.13</v>
      </c>
      <c r="X328">
        <v>86264</v>
      </c>
      <c r="Y328">
        <f>cleaneddata[[#This Row],[Unit Price]]-cleaneddata[[#This Row],[Discount]]</f>
        <v>5.1099999999999994</v>
      </c>
      <c r="Z328" t="str">
        <f>_xlfn.IFS(cleaneddata[[#This Row],[Region]]="Central","Chris",cleaneddata[[#This Row],[Region]]="East","Erin",cleaneddata[[#This Row],[Region]]="South","Sam",cleaneddata[[#This Row],[Region]]="West","William")</f>
        <v>Erin</v>
      </c>
    </row>
    <row r="329" spans="1:26" x14ac:dyDescent="0.25">
      <c r="A329">
        <v>1351</v>
      </c>
      <c r="B329" t="s">
        <v>836</v>
      </c>
      <c r="C329" t="s">
        <v>72</v>
      </c>
      <c r="D329">
        <v>0.1</v>
      </c>
      <c r="E329">
        <v>110.99</v>
      </c>
      <c r="F329">
        <v>8.99</v>
      </c>
      <c r="G329" t="s">
        <v>89</v>
      </c>
      <c r="H329" t="s">
        <v>73</v>
      </c>
      <c r="I329" t="s">
        <v>42</v>
      </c>
      <c r="J329" t="s">
        <v>137</v>
      </c>
      <c r="K329" t="s">
        <v>75</v>
      </c>
      <c r="L329" t="s">
        <v>837</v>
      </c>
      <c r="M329">
        <v>0.56999999999999995</v>
      </c>
      <c r="N329" t="s">
        <v>34</v>
      </c>
      <c r="O329" t="s">
        <v>35</v>
      </c>
      <c r="P329" t="s">
        <v>125</v>
      </c>
      <c r="Q329" t="s">
        <v>838</v>
      </c>
      <c r="R329">
        <v>33063</v>
      </c>
      <c r="S329" s="1">
        <v>42031</v>
      </c>
      <c r="T329" s="1">
        <v>42033</v>
      </c>
      <c r="U329">
        <v>3285.48</v>
      </c>
      <c r="V329">
        <v>7</v>
      </c>
      <c r="W329">
        <v>627.78</v>
      </c>
      <c r="X329">
        <v>88232</v>
      </c>
      <c r="Y329">
        <f>cleaneddata[[#This Row],[Unit Price]]-cleaneddata[[#This Row],[Discount]]</f>
        <v>110.89</v>
      </c>
      <c r="Z329" t="str">
        <f>_xlfn.IFS(cleaneddata[[#This Row],[Region]]="Central","Chris",cleaneddata[[#This Row],[Region]]="East","Erin",cleaneddata[[#This Row],[Region]]="South","Sam",cleaneddata[[#This Row],[Region]]="West","William")</f>
        <v>Sam</v>
      </c>
    </row>
    <row r="330" spans="1:26" x14ac:dyDescent="0.25">
      <c r="A330">
        <v>2281</v>
      </c>
      <c r="B330" t="s">
        <v>839</v>
      </c>
      <c r="C330" t="s">
        <v>72</v>
      </c>
      <c r="D330">
        <v>0.08</v>
      </c>
      <c r="E330">
        <v>205.99</v>
      </c>
      <c r="F330">
        <v>2.5</v>
      </c>
      <c r="G330" t="s">
        <v>40</v>
      </c>
      <c r="H330" t="s">
        <v>73</v>
      </c>
      <c r="I330" t="s">
        <v>42</v>
      </c>
      <c r="J330" t="s">
        <v>137</v>
      </c>
      <c r="K330" t="s">
        <v>75</v>
      </c>
      <c r="L330" t="s">
        <v>840</v>
      </c>
      <c r="M330">
        <v>0.59</v>
      </c>
      <c r="N330" t="s">
        <v>34</v>
      </c>
      <c r="O330" t="s">
        <v>54</v>
      </c>
      <c r="P330" t="s">
        <v>359</v>
      </c>
      <c r="Q330" t="s">
        <v>841</v>
      </c>
      <c r="R330">
        <v>54703</v>
      </c>
      <c r="S330" s="1">
        <v>42031</v>
      </c>
      <c r="T330" s="1">
        <v>42032</v>
      </c>
      <c r="U330">
        <v>997.38144</v>
      </c>
      <c r="V330">
        <v>10</v>
      </c>
      <c r="W330">
        <v>1610.84</v>
      </c>
      <c r="X330">
        <v>85948</v>
      </c>
      <c r="Y330">
        <f>cleaneddata[[#This Row],[Unit Price]]-cleaneddata[[#This Row],[Discount]]</f>
        <v>205.91</v>
      </c>
      <c r="Z330" t="str">
        <f>_xlfn.IFS(cleaneddata[[#This Row],[Region]]="Central","Chris",cleaneddata[[#This Row],[Region]]="East","Erin",cleaneddata[[#This Row],[Region]]="South","Sam",cleaneddata[[#This Row],[Region]]="West","William")</f>
        <v>Chris</v>
      </c>
    </row>
    <row r="331" spans="1:26" x14ac:dyDescent="0.25">
      <c r="A331">
        <v>53</v>
      </c>
      <c r="B331" t="s">
        <v>842</v>
      </c>
      <c r="C331" t="s">
        <v>27</v>
      </c>
      <c r="D331">
        <v>7.0000000000000007E-2</v>
      </c>
      <c r="E331">
        <v>3502.14</v>
      </c>
      <c r="F331">
        <v>8.73</v>
      </c>
      <c r="G331" t="s">
        <v>28</v>
      </c>
      <c r="H331" t="s">
        <v>96</v>
      </c>
      <c r="I331" t="s">
        <v>42</v>
      </c>
      <c r="J331" t="s">
        <v>58</v>
      </c>
      <c r="K331" t="s">
        <v>32</v>
      </c>
      <c r="L331" t="s">
        <v>843</v>
      </c>
      <c r="M331">
        <v>0.56999999999999995</v>
      </c>
      <c r="N331" t="s">
        <v>34</v>
      </c>
      <c r="O331" t="s">
        <v>61</v>
      </c>
      <c r="P331" t="s">
        <v>68</v>
      </c>
      <c r="Q331" t="s">
        <v>844</v>
      </c>
      <c r="R331">
        <v>98052</v>
      </c>
      <c r="S331" s="1">
        <v>42032</v>
      </c>
      <c r="T331" s="1">
        <v>42034</v>
      </c>
      <c r="U331">
        <v>-6923.5991999999997</v>
      </c>
      <c r="V331">
        <v>1</v>
      </c>
      <c r="W331">
        <v>3267.55</v>
      </c>
      <c r="X331">
        <v>88425</v>
      </c>
      <c r="Y331">
        <f>cleaneddata[[#This Row],[Unit Price]]-cleaneddata[[#This Row],[Discount]]</f>
        <v>3502.0699999999997</v>
      </c>
      <c r="Z331" t="str">
        <f>_xlfn.IFS(cleaneddata[[#This Row],[Region]]="Central","Chris",cleaneddata[[#This Row],[Region]]="East","Erin",cleaneddata[[#This Row],[Region]]="South","Sam",cleaneddata[[#This Row],[Region]]="West","William")</f>
        <v>William</v>
      </c>
    </row>
    <row r="332" spans="1:26" x14ac:dyDescent="0.25">
      <c r="A332">
        <v>3266</v>
      </c>
      <c r="B332" t="s">
        <v>845</v>
      </c>
      <c r="C332" t="s">
        <v>27</v>
      </c>
      <c r="D332">
        <v>0</v>
      </c>
      <c r="E332">
        <v>122.99</v>
      </c>
      <c r="F332">
        <v>70.2</v>
      </c>
      <c r="G332" t="s">
        <v>28</v>
      </c>
      <c r="H332" t="s">
        <v>96</v>
      </c>
      <c r="I332" t="s">
        <v>30</v>
      </c>
      <c r="J332" t="s">
        <v>111</v>
      </c>
      <c r="K332" t="s">
        <v>59</v>
      </c>
      <c r="L332" t="s">
        <v>806</v>
      </c>
      <c r="M332">
        <v>0.74</v>
      </c>
      <c r="N332" t="s">
        <v>34</v>
      </c>
      <c r="O332" t="s">
        <v>113</v>
      </c>
      <c r="P332" t="s">
        <v>333</v>
      </c>
      <c r="Q332" t="s">
        <v>334</v>
      </c>
      <c r="R332">
        <v>4073</v>
      </c>
      <c r="S332" s="1">
        <v>42032</v>
      </c>
      <c r="T332" s="1">
        <v>42033</v>
      </c>
      <c r="U332">
        <v>-1764.29</v>
      </c>
      <c r="V332">
        <v>14</v>
      </c>
      <c r="W332">
        <v>1794.88</v>
      </c>
      <c r="X332">
        <v>89836</v>
      </c>
      <c r="Y332">
        <f>cleaneddata[[#This Row],[Unit Price]]-cleaneddata[[#This Row],[Discount]]</f>
        <v>122.99</v>
      </c>
      <c r="Z332" t="str">
        <f>_xlfn.IFS(cleaneddata[[#This Row],[Region]]="Central","Chris",cleaneddata[[#This Row],[Region]]="East","Erin",cleaneddata[[#This Row],[Region]]="South","Sam",cleaneddata[[#This Row],[Region]]="West","William")</f>
        <v>Erin</v>
      </c>
    </row>
    <row r="333" spans="1:26" x14ac:dyDescent="0.25">
      <c r="A333">
        <v>3269</v>
      </c>
      <c r="B333" t="s">
        <v>846</v>
      </c>
      <c r="C333" t="s">
        <v>27</v>
      </c>
      <c r="D333">
        <v>0.01</v>
      </c>
      <c r="E333">
        <v>60.97</v>
      </c>
      <c r="F333">
        <v>4.5</v>
      </c>
      <c r="G333" t="s">
        <v>89</v>
      </c>
      <c r="H333" t="s">
        <v>96</v>
      </c>
      <c r="I333" t="s">
        <v>50</v>
      </c>
      <c r="J333" t="s">
        <v>97</v>
      </c>
      <c r="K333" t="s">
        <v>75</v>
      </c>
      <c r="L333" t="s">
        <v>98</v>
      </c>
      <c r="M333">
        <v>0.56000000000000005</v>
      </c>
      <c r="N333" t="s">
        <v>34</v>
      </c>
      <c r="O333" t="s">
        <v>113</v>
      </c>
      <c r="P333" t="s">
        <v>399</v>
      </c>
      <c r="Q333" t="s">
        <v>847</v>
      </c>
      <c r="R333">
        <v>7060</v>
      </c>
      <c r="S333" s="1">
        <v>42032</v>
      </c>
      <c r="T333" s="1">
        <v>42034</v>
      </c>
      <c r="U333">
        <v>527.87760000000003</v>
      </c>
      <c r="V333">
        <v>12</v>
      </c>
      <c r="W333">
        <v>765.04</v>
      </c>
      <c r="X333">
        <v>89836</v>
      </c>
      <c r="Y333">
        <f>cleaneddata[[#This Row],[Unit Price]]-cleaneddata[[#This Row],[Discount]]</f>
        <v>60.96</v>
      </c>
      <c r="Z333" t="str">
        <f>_xlfn.IFS(cleaneddata[[#This Row],[Region]]="Central","Chris",cleaneddata[[#This Row],[Region]]="East","Erin",cleaneddata[[#This Row],[Region]]="South","Sam",cleaneddata[[#This Row],[Region]]="West","William")</f>
        <v>Erin</v>
      </c>
    </row>
    <row r="334" spans="1:26" x14ac:dyDescent="0.25">
      <c r="A334">
        <v>24</v>
      </c>
      <c r="B334" t="s">
        <v>848</v>
      </c>
      <c r="C334" t="s">
        <v>39</v>
      </c>
      <c r="D334">
        <v>0.06</v>
      </c>
      <c r="E334">
        <v>55.48</v>
      </c>
      <c r="F334">
        <v>14.3</v>
      </c>
      <c r="G334" t="s">
        <v>40</v>
      </c>
      <c r="H334" t="s">
        <v>96</v>
      </c>
      <c r="I334" t="s">
        <v>50</v>
      </c>
      <c r="J334" t="s">
        <v>90</v>
      </c>
      <c r="K334" t="s">
        <v>75</v>
      </c>
      <c r="L334" t="s">
        <v>849</v>
      </c>
      <c r="M334">
        <v>0.37</v>
      </c>
      <c r="N334" t="s">
        <v>34</v>
      </c>
      <c r="O334" t="s">
        <v>61</v>
      </c>
      <c r="P334" t="s">
        <v>92</v>
      </c>
      <c r="Q334" t="s">
        <v>850</v>
      </c>
      <c r="R334">
        <v>92677</v>
      </c>
      <c r="S334" s="1">
        <v>42032</v>
      </c>
      <c r="T334" s="1">
        <v>42033</v>
      </c>
      <c r="U334">
        <v>-28.296800000000001</v>
      </c>
      <c r="V334">
        <v>1</v>
      </c>
      <c r="W334">
        <v>67.489999999999995</v>
      </c>
      <c r="X334">
        <v>87651</v>
      </c>
      <c r="Y334">
        <f>cleaneddata[[#This Row],[Unit Price]]-cleaneddata[[#This Row],[Discount]]</f>
        <v>55.419999999999995</v>
      </c>
      <c r="Z334" t="str">
        <f>_xlfn.IFS(cleaneddata[[#This Row],[Region]]="Central","Chris",cleaneddata[[#This Row],[Region]]="East","Erin",cleaneddata[[#This Row],[Region]]="South","Sam",cleaneddata[[#This Row],[Region]]="West","William")</f>
        <v>William</v>
      </c>
    </row>
    <row r="335" spans="1:26" x14ac:dyDescent="0.25">
      <c r="A335">
        <v>24</v>
      </c>
      <c r="B335" t="s">
        <v>848</v>
      </c>
      <c r="C335" t="s">
        <v>39</v>
      </c>
      <c r="D335">
        <v>0.02</v>
      </c>
      <c r="E335">
        <v>1.68</v>
      </c>
      <c r="F335">
        <v>1.57</v>
      </c>
      <c r="G335" t="s">
        <v>40</v>
      </c>
      <c r="H335" t="s">
        <v>96</v>
      </c>
      <c r="I335" t="s">
        <v>50</v>
      </c>
      <c r="J335" t="s">
        <v>51</v>
      </c>
      <c r="K335" t="s">
        <v>52</v>
      </c>
      <c r="L335" t="s">
        <v>576</v>
      </c>
      <c r="M335">
        <v>0.59</v>
      </c>
      <c r="N335" t="s">
        <v>34</v>
      </c>
      <c r="O335" t="s">
        <v>61</v>
      </c>
      <c r="P335" t="s">
        <v>92</v>
      </c>
      <c r="Q335" t="s">
        <v>850</v>
      </c>
      <c r="R335">
        <v>92677</v>
      </c>
      <c r="S335" s="1">
        <v>42032</v>
      </c>
      <c r="T335" s="1">
        <v>42034</v>
      </c>
      <c r="U335">
        <v>-5.3071999999999999</v>
      </c>
      <c r="V335">
        <v>1</v>
      </c>
      <c r="W335">
        <v>2.25</v>
      </c>
      <c r="X335">
        <v>87651</v>
      </c>
      <c r="Y335">
        <f>cleaneddata[[#This Row],[Unit Price]]-cleaneddata[[#This Row],[Discount]]</f>
        <v>1.66</v>
      </c>
      <c r="Z335" t="str">
        <f>_xlfn.IFS(cleaneddata[[#This Row],[Region]]="Central","Chris",cleaneddata[[#This Row],[Region]]="East","Erin",cleaneddata[[#This Row],[Region]]="South","Sam",cleaneddata[[#This Row],[Region]]="West","William")</f>
        <v>William</v>
      </c>
    </row>
    <row r="336" spans="1:26" x14ac:dyDescent="0.25">
      <c r="A336">
        <v>744</v>
      </c>
      <c r="B336" t="s">
        <v>588</v>
      </c>
      <c r="C336" t="s">
        <v>49</v>
      </c>
      <c r="D336">
        <v>0.02</v>
      </c>
      <c r="E336">
        <v>59.98</v>
      </c>
      <c r="F336">
        <v>3.99</v>
      </c>
      <c r="G336" t="s">
        <v>40</v>
      </c>
      <c r="H336" t="s">
        <v>96</v>
      </c>
      <c r="I336" t="s">
        <v>50</v>
      </c>
      <c r="J336" t="s">
        <v>97</v>
      </c>
      <c r="K336" t="s">
        <v>75</v>
      </c>
      <c r="L336" t="s">
        <v>851</v>
      </c>
      <c r="M336">
        <v>0.56999999999999995</v>
      </c>
      <c r="N336" t="s">
        <v>34</v>
      </c>
      <c r="O336" t="s">
        <v>61</v>
      </c>
      <c r="P336" t="s">
        <v>590</v>
      </c>
      <c r="Q336" t="s">
        <v>591</v>
      </c>
      <c r="R336">
        <v>85737</v>
      </c>
      <c r="S336" s="1">
        <v>42032</v>
      </c>
      <c r="T336" s="1">
        <v>42041</v>
      </c>
      <c r="U336">
        <v>-54.622</v>
      </c>
      <c r="V336">
        <v>1</v>
      </c>
      <c r="W336">
        <v>63.48</v>
      </c>
      <c r="X336">
        <v>87725</v>
      </c>
      <c r="Y336">
        <f>cleaneddata[[#This Row],[Unit Price]]-cleaneddata[[#This Row],[Discount]]</f>
        <v>59.959999999999994</v>
      </c>
      <c r="Z336" t="str">
        <f>_xlfn.IFS(cleaneddata[[#This Row],[Region]]="Central","Chris",cleaneddata[[#This Row],[Region]]="East","Erin",cleaneddata[[#This Row],[Region]]="South","Sam",cleaneddata[[#This Row],[Region]]="West","William")</f>
        <v>William</v>
      </c>
    </row>
    <row r="337" spans="1:26" x14ac:dyDescent="0.25">
      <c r="A337">
        <v>744</v>
      </c>
      <c r="B337" t="s">
        <v>588</v>
      </c>
      <c r="C337" t="s">
        <v>49</v>
      </c>
      <c r="D337">
        <v>0.03</v>
      </c>
      <c r="E337">
        <v>5.18</v>
      </c>
      <c r="F337">
        <v>5.74</v>
      </c>
      <c r="G337" t="s">
        <v>40</v>
      </c>
      <c r="H337" t="s">
        <v>96</v>
      </c>
      <c r="I337" t="s">
        <v>50</v>
      </c>
      <c r="J337" t="s">
        <v>74</v>
      </c>
      <c r="K337" t="s">
        <v>75</v>
      </c>
      <c r="L337" t="s">
        <v>852</v>
      </c>
      <c r="M337">
        <v>0.36</v>
      </c>
      <c r="N337" t="s">
        <v>34</v>
      </c>
      <c r="O337" t="s">
        <v>61</v>
      </c>
      <c r="P337" t="s">
        <v>590</v>
      </c>
      <c r="Q337" t="s">
        <v>591</v>
      </c>
      <c r="R337">
        <v>85737</v>
      </c>
      <c r="S337" s="1">
        <v>42032</v>
      </c>
      <c r="T337" s="1">
        <v>42036</v>
      </c>
      <c r="U337">
        <v>-126.81417999999999</v>
      </c>
      <c r="V337">
        <v>9</v>
      </c>
      <c r="W337">
        <v>47.64</v>
      </c>
      <c r="X337">
        <v>87725</v>
      </c>
      <c r="Y337">
        <f>cleaneddata[[#This Row],[Unit Price]]-cleaneddata[[#This Row],[Discount]]</f>
        <v>5.1499999999999995</v>
      </c>
      <c r="Z337" t="str">
        <f>_xlfn.IFS(cleaneddata[[#This Row],[Region]]="Central","Chris",cleaneddata[[#This Row],[Region]]="East","Erin",cleaneddata[[#This Row],[Region]]="South","Sam",cleaneddata[[#This Row],[Region]]="West","William")</f>
        <v>William</v>
      </c>
    </row>
    <row r="338" spans="1:26" x14ac:dyDescent="0.25">
      <c r="A338">
        <v>553</v>
      </c>
      <c r="B338" t="s">
        <v>853</v>
      </c>
      <c r="C338" t="s">
        <v>118</v>
      </c>
      <c r="D338">
        <v>0</v>
      </c>
      <c r="E338">
        <v>6.88</v>
      </c>
      <c r="F338">
        <v>2</v>
      </c>
      <c r="G338" t="s">
        <v>89</v>
      </c>
      <c r="H338" t="s">
        <v>73</v>
      </c>
      <c r="I338" t="s">
        <v>50</v>
      </c>
      <c r="J338" t="s">
        <v>90</v>
      </c>
      <c r="K338" t="s">
        <v>52</v>
      </c>
      <c r="L338" t="s">
        <v>854</v>
      </c>
      <c r="M338">
        <v>0.39</v>
      </c>
      <c r="N338" t="s">
        <v>34</v>
      </c>
      <c r="O338" t="s">
        <v>61</v>
      </c>
      <c r="P338" t="s">
        <v>92</v>
      </c>
      <c r="Q338" t="s">
        <v>102</v>
      </c>
      <c r="R338">
        <v>90008</v>
      </c>
      <c r="S338" s="1">
        <v>42032</v>
      </c>
      <c r="T338" s="1">
        <v>42033</v>
      </c>
      <c r="U338">
        <v>34.067999999999998</v>
      </c>
      <c r="V338">
        <v>36</v>
      </c>
      <c r="W338">
        <v>267.52999999999997</v>
      </c>
      <c r="X338">
        <v>17155</v>
      </c>
      <c r="Y338">
        <f>cleaneddata[[#This Row],[Unit Price]]-cleaneddata[[#This Row],[Discount]]</f>
        <v>6.88</v>
      </c>
      <c r="Z338" t="str">
        <f>_xlfn.IFS(cleaneddata[[#This Row],[Region]]="Central","Chris",cleaneddata[[#This Row],[Region]]="East","Erin",cleaneddata[[#This Row],[Region]]="South","Sam",cleaneddata[[#This Row],[Region]]="West","William")</f>
        <v>William</v>
      </c>
    </row>
    <row r="339" spans="1:26" x14ac:dyDescent="0.25">
      <c r="A339">
        <v>556</v>
      </c>
      <c r="B339" t="s">
        <v>855</v>
      </c>
      <c r="C339" t="s">
        <v>118</v>
      </c>
      <c r="D339">
        <v>0</v>
      </c>
      <c r="E339">
        <v>6.88</v>
      </c>
      <c r="F339">
        <v>2</v>
      </c>
      <c r="G339" t="s">
        <v>89</v>
      </c>
      <c r="H339" t="s">
        <v>73</v>
      </c>
      <c r="I339" t="s">
        <v>50</v>
      </c>
      <c r="J339" t="s">
        <v>90</v>
      </c>
      <c r="K339" t="s">
        <v>52</v>
      </c>
      <c r="L339" t="s">
        <v>854</v>
      </c>
      <c r="M339">
        <v>0.39</v>
      </c>
      <c r="N339" t="s">
        <v>34</v>
      </c>
      <c r="O339" t="s">
        <v>61</v>
      </c>
      <c r="P339" t="s">
        <v>148</v>
      </c>
      <c r="Q339" t="s">
        <v>856</v>
      </c>
      <c r="R339">
        <v>84604</v>
      </c>
      <c r="S339" s="1">
        <v>42032</v>
      </c>
      <c r="T339" s="1">
        <v>42033</v>
      </c>
      <c r="U339">
        <v>46.147199999999998</v>
      </c>
      <c r="V339">
        <v>9</v>
      </c>
      <c r="W339">
        <v>66.88</v>
      </c>
      <c r="X339">
        <v>86189</v>
      </c>
      <c r="Y339">
        <f>cleaneddata[[#This Row],[Unit Price]]-cleaneddata[[#This Row],[Discount]]</f>
        <v>6.88</v>
      </c>
      <c r="Z339" t="str">
        <f>_xlfn.IFS(cleaneddata[[#This Row],[Region]]="Central","Chris",cleaneddata[[#This Row],[Region]]="East","Erin",cleaneddata[[#This Row],[Region]]="South","Sam",cleaneddata[[#This Row],[Region]]="West","William")</f>
        <v>William</v>
      </c>
    </row>
    <row r="340" spans="1:26" x14ac:dyDescent="0.25">
      <c r="A340">
        <v>556</v>
      </c>
      <c r="B340" t="s">
        <v>855</v>
      </c>
      <c r="C340" t="s">
        <v>118</v>
      </c>
      <c r="D340">
        <v>0.03</v>
      </c>
      <c r="E340">
        <v>32.479999999999997</v>
      </c>
      <c r="F340">
        <v>35</v>
      </c>
      <c r="G340" t="s">
        <v>89</v>
      </c>
      <c r="H340" t="s">
        <v>73</v>
      </c>
      <c r="I340" t="s">
        <v>50</v>
      </c>
      <c r="J340" t="s">
        <v>80</v>
      </c>
      <c r="K340" t="s">
        <v>66</v>
      </c>
      <c r="L340" t="s">
        <v>787</v>
      </c>
      <c r="M340">
        <v>0.81</v>
      </c>
      <c r="N340" t="s">
        <v>34</v>
      </c>
      <c r="O340" t="s">
        <v>61</v>
      </c>
      <c r="P340" t="s">
        <v>148</v>
      </c>
      <c r="Q340" t="s">
        <v>856</v>
      </c>
      <c r="R340">
        <v>84604</v>
      </c>
      <c r="S340" s="1">
        <v>42032</v>
      </c>
      <c r="T340" s="1">
        <v>42032</v>
      </c>
      <c r="U340">
        <v>-1116.3348000000001</v>
      </c>
      <c r="V340">
        <v>8</v>
      </c>
      <c r="W340">
        <v>274.91000000000003</v>
      </c>
      <c r="X340">
        <v>86189</v>
      </c>
      <c r="Y340">
        <f>cleaneddata[[#This Row],[Unit Price]]-cleaneddata[[#This Row],[Discount]]</f>
        <v>32.449999999999996</v>
      </c>
      <c r="Z340" t="str">
        <f>_xlfn.IFS(cleaneddata[[#This Row],[Region]]="Central","Chris",cleaneddata[[#This Row],[Region]]="East","Erin",cleaneddata[[#This Row],[Region]]="South","Sam",cleaneddata[[#This Row],[Region]]="West","William")</f>
        <v>William</v>
      </c>
    </row>
    <row r="341" spans="1:26" x14ac:dyDescent="0.25">
      <c r="A341">
        <v>1875</v>
      </c>
      <c r="B341" t="s">
        <v>857</v>
      </c>
      <c r="C341" t="s">
        <v>27</v>
      </c>
      <c r="D341">
        <v>0.09</v>
      </c>
      <c r="E341">
        <v>95.99</v>
      </c>
      <c r="F341">
        <v>4.9000000000000004</v>
      </c>
      <c r="G341" t="s">
        <v>40</v>
      </c>
      <c r="H341" t="s">
        <v>41</v>
      </c>
      <c r="I341" t="s">
        <v>42</v>
      </c>
      <c r="J341" t="s">
        <v>137</v>
      </c>
      <c r="K341" t="s">
        <v>75</v>
      </c>
      <c r="L341" t="s">
        <v>770</v>
      </c>
      <c r="M341">
        <v>0.56000000000000005</v>
      </c>
      <c r="N341" t="s">
        <v>34</v>
      </c>
      <c r="O341" t="s">
        <v>35</v>
      </c>
      <c r="P341" t="s">
        <v>244</v>
      </c>
      <c r="Q341" t="s">
        <v>858</v>
      </c>
      <c r="R341">
        <v>23320</v>
      </c>
      <c r="S341" s="1">
        <v>42033</v>
      </c>
      <c r="T341" s="1">
        <v>42035</v>
      </c>
      <c r="U341">
        <v>34.302</v>
      </c>
      <c r="V341">
        <v>4</v>
      </c>
      <c r="W341">
        <v>320.75</v>
      </c>
      <c r="X341">
        <v>90899</v>
      </c>
      <c r="Y341">
        <f>cleaneddata[[#This Row],[Unit Price]]-cleaneddata[[#This Row],[Discount]]</f>
        <v>95.899999999999991</v>
      </c>
      <c r="Z341" t="str">
        <f>_xlfn.IFS(cleaneddata[[#This Row],[Region]]="Central","Chris",cleaneddata[[#This Row],[Region]]="East","Erin",cleaneddata[[#This Row],[Region]]="South","Sam",cleaneddata[[#This Row],[Region]]="West","William")</f>
        <v>Sam</v>
      </c>
    </row>
    <row r="342" spans="1:26" x14ac:dyDescent="0.25">
      <c r="A342">
        <v>2265</v>
      </c>
      <c r="B342" t="s">
        <v>859</v>
      </c>
      <c r="C342" t="s">
        <v>27</v>
      </c>
      <c r="D342">
        <v>0.1</v>
      </c>
      <c r="E342">
        <v>7.45</v>
      </c>
      <c r="F342">
        <v>6.28</v>
      </c>
      <c r="G342" t="s">
        <v>40</v>
      </c>
      <c r="H342" t="s">
        <v>96</v>
      </c>
      <c r="I342" t="s">
        <v>50</v>
      </c>
      <c r="J342" t="s">
        <v>74</v>
      </c>
      <c r="K342" t="s">
        <v>75</v>
      </c>
      <c r="L342" t="s">
        <v>860</v>
      </c>
      <c r="M342">
        <v>0.4</v>
      </c>
      <c r="N342" t="s">
        <v>34</v>
      </c>
      <c r="O342" t="s">
        <v>54</v>
      </c>
      <c r="P342" t="s">
        <v>82</v>
      </c>
      <c r="Q342" t="s">
        <v>861</v>
      </c>
      <c r="R342">
        <v>64130</v>
      </c>
      <c r="S342" s="1">
        <v>42033</v>
      </c>
      <c r="T342" s="1">
        <v>42036</v>
      </c>
      <c r="U342">
        <v>-69.873999999999995</v>
      </c>
      <c r="V342">
        <v>8</v>
      </c>
      <c r="W342">
        <v>59.4</v>
      </c>
      <c r="X342">
        <v>86612</v>
      </c>
      <c r="Y342">
        <f>cleaneddata[[#This Row],[Unit Price]]-cleaneddata[[#This Row],[Discount]]</f>
        <v>7.3500000000000005</v>
      </c>
      <c r="Z342" t="str">
        <f>_xlfn.IFS(cleaneddata[[#This Row],[Region]]="Central","Chris",cleaneddata[[#This Row],[Region]]="East","Erin",cleaneddata[[#This Row],[Region]]="South","Sam",cleaneddata[[#This Row],[Region]]="West","William")</f>
        <v>Chris</v>
      </c>
    </row>
    <row r="343" spans="1:26" x14ac:dyDescent="0.25">
      <c r="A343">
        <v>2265</v>
      </c>
      <c r="B343" t="s">
        <v>859</v>
      </c>
      <c r="C343" t="s">
        <v>27</v>
      </c>
      <c r="D343">
        <v>0.01</v>
      </c>
      <c r="E343">
        <v>6.48</v>
      </c>
      <c r="F343">
        <v>7.86</v>
      </c>
      <c r="G343" t="s">
        <v>40</v>
      </c>
      <c r="H343" t="s">
        <v>96</v>
      </c>
      <c r="I343" t="s">
        <v>50</v>
      </c>
      <c r="J343" t="s">
        <v>90</v>
      </c>
      <c r="K343" t="s">
        <v>75</v>
      </c>
      <c r="L343" t="s">
        <v>862</v>
      </c>
      <c r="M343">
        <v>0.37</v>
      </c>
      <c r="N343" t="s">
        <v>34</v>
      </c>
      <c r="O343" t="s">
        <v>54</v>
      </c>
      <c r="P343" t="s">
        <v>82</v>
      </c>
      <c r="Q343" t="s">
        <v>861</v>
      </c>
      <c r="R343">
        <v>64130</v>
      </c>
      <c r="S343" s="1">
        <v>42033</v>
      </c>
      <c r="T343" s="1">
        <v>42035</v>
      </c>
      <c r="U343">
        <v>-135.74</v>
      </c>
      <c r="V343">
        <v>10</v>
      </c>
      <c r="W343">
        <v>66.459999999999994</v>
      </c>
      <c r="X343">
        <v>86612</v>
      </c>
      <c r="Y343">
        <f>cleaneddata[[#This Row],[Unit Price]]-cleaneddata[[#This Row],[Discount]]</f>
        <v>6.4700000000000006</v>
      </c>
      <c r="Z343" t="str">
        <f>_xlfn.IFS(cleaneddata[[#This Row],[Region]]="Central","Chris",cleaneddata[[#This Row],[Region]]="East","Erin",cleaneddata[[#This Row],[Region]]="South","Sam",cleaneddata[[#This Row],[Region]]="West","William")</f>
        <v>Chris</v>
      </c>
    </row>
    <row r="344" spans="1:26" x14ac:dyDescent="0.25">
      <c r="A344">
        <v>699</v>
      </c>
      <c r="B344" t="s">
        <v>863</v>
      </c>
      <c r="C344" t="s">
        <v>118</v>
      </c>
      <c r="D344">
        <v>7.0000000000000007E-2</v>
      </c>
      <c r="E344">
        <v>5.0199999999999996</v>
      </c>
      <c r="F344">
        <v>5.14</v>
      </c>
      <c r="G344" t="s">
        <v>40</v>
      </c>
      <c r="H344" t="s">
        <v>41</v>
      </c>
      <c r="I344" t="s">
        <v>42</v>
      </c>
      <c r="J344" t="s">
        <v>43</v>
      </c>
      <c r="K344" t="s">
        <v>44</v>
      </c>
      <c r="L344" t="s">
        <v>393</v>
      </c>
      <c r="M344">
        <v>0.79</v>
      </c>
      <c r="N344" t="s">
        <v>34</v>
      </c>
      <c r="O344" t="s">
        <v>61</v>
      </c>
      <c r="P344" t="s">
        <v>92</v>
      </c>
      <c r="Q344" t="s">
        <v>102</v>
      </c>
      <c r="R344">
        <v>90041</v>
      </c>
      <c r="S344" s="1">
        <v>42033</v>
      </c>
      <c r="T344" s="1">
        <v>42035</v>
      </c>
      <c r="U344">
        <v>-168.72</v>
      </c>
      <c r="V344">
        <v>42</v>
      </c>
      <c r="W344">
        <v>210.1</v>
      </c>
      <c r="X344">
        <v>32420</v>
      </c>
      <c r="Y344">
        <f>cleaneddata[[#This Row],[Unit Price]]-cleaneddata[[#This Row],[Discount]]</f>
        <v>4.9499999999999993</v>
      </c>
      <c r="Z344" t="str">
        <f>_xlfn.IFS(cleaneddata[[#This Row],[Region]]="Central","Chris",cleaneddata[[#This Row],[Region]]="East","Erin",cleaneddata[[#This Row],[Region]]="South","Sam",cleaneddata[[#This Row],[Region]]="West","William")</f>
        <v>William</v>
      </c>
    </row>
    <row r="345" spans="1:26" x14ac:dyDescent="0.25">
      <c r="A345">
        <v>699</v>
      </c>
      <c r="B345" t="s">
        <v>863</v>
      </c>
      <c r="C345" t="s">
        <v>118</v>
      </c>
      <c r="D345">
        <v>7.0000000000000007E-2</v>
      </c>
      <c r="E345">
        <v>280.98</v>
      </c>
      <c r="F345">
        <v>57</v>
      </c>
      <c r="G345" t="s">
        <v>28</v>
      </c>
      <c r="H345" t="s">
        <v>41</v>
      </c>
      <c r="I345" t="s">
        <v>30</v>
      </c>
      <c r="J345" t="s">
        <v>111</v>
      </c>
      <c r="K345" t="s">
        <v>59</v>
      </c>
      <c r="L345" t="s">
        <v>864</v>
      </c>
      <c r="M345">
        <v>0.78</v>
      </c>
      <c r="N345" t="s">
        <v>34</v>
      </c>
      <c r="O345" t="s">
        <v>61</v>
      </c>
      <c r="P345" t="s">
        <v>92</v>
      </c>
      <c r="Q345" t="s">
        <v>102</v>
      </c>
      <c r="R345">
        <v>90041</v>
      </c>
      <c r="S345" s="1">
        <v>42033</v>
      </c>
      <c r="T345" s="1">
        <v>42035</v>
      </c>
      <c r="U345">
        <v>-439.62</v>
      </c>
      <c r="V345">
        <v>23</v>
      </c>
      <c r="W345">
        <v>6499.87</v>
      </c>
      <c r="X345">
        <v>32420</v>
      </c>
      <c r="Y345">
        <f>cleaneddata[[#This Row],[Unit Price]]-cleaneddata[[#This Row],[Discount]]</f>
        <v>280.91000000000003</v>
      </c>
      <c r="Z345" t="str">
        <f>_xlfn.IFS(cleaneddata[[#This Row],[Region]]="Central","Chris",cleaneddata[[#This Row],[Region]]="East","Erin",cleaneddata[[#This Row],[Region]]="South","Sam",cleaneddata[[#This Row],[Region]]="West","William")</f>
        <v>William</v>
      </c>
    </row>
    <row r="346" spans="1:26" x14ac:dyDescent="0.25">
      <c r="A346">
        <v>2061</v>
      </c>
      <c r="B346" t="s">
        <v>865</v>
      </c>
      <c r="C346" t="s">
        <v>118</v>
      </c>
      <c r="D346">
        <v>0.02</v>
      </c>
      <c r="E346">
        <v>240.98</v>
      </c>
      <c r="F346">
        <v>60.2</v>
      </c>
      <c r="G346" t="s">
        <v>28</v>
      </c>
      <c r="H346" t="s">
        <v>96</v>
      </c>
      <c r="I346" t="s">
        <v>30</v>
      </c>
      <c r="J346" t="s">
        <v>119</v>
      </c>
      <c r="K346" t="s">
        <v>32</v>
      </c>
      <c r="L346" t="s">
        <v>866</v>
      </c>
      <c r="M346">
        <v>0.56000000000000005</v>
      </c>
      <c r="N346" t="s">
        <v>34</v>
      </c>
      <c r="O346" t="s">
        <v>54</v>
      </c>
      <c r="P346" t="s">
        <v>135</v>
      </c>
      <c r="Q346" t="s">
        <v>867</v>
      </c>
      <c r="R346">
        <v>69101</v>
      </c>
      <c r="S346" s="1">
        <v>42033</v>
      </c>
      <c r="T346" s="1">
        <v>42035</v>
      </c>
      <c r="U346">
        <v>-272.71319999999997</v>
      </c>
      <c r="V346">
        <v>1</v>
      </c>
      <c r="W346">
        <v>260.66000000000003</v>
      </c>
      <c r="X346">
        <v>87146</v>
      </c>
      <c r="Y346">
        <f>cleaneddata[[#This Row],[Unit Price]]-cleaneddata[[#This Row],[Discount]]</f>
        <v>240.95999999999998</v>
      </c>
      <c r="Z346" t="str">
        <f>_xlfn.IFS(cleaneddata[[#This Row],[Region]]="Central","Chris",cleaneddata[[#This Row],[Region]]="East","Erin",cleaneddata[[#This Row],[Region]]="South","Sam",cleaneddata[[#This Row],[Region]]="West","William")</f>
        <v>Chris</v>
      </c>
    </row>
    <row r="347" spans="1:26" x14ac:dyDescent="0.25">
      <c r="A347">
        <v>2062</v>
      </c>
      <c r="B347" t="s">
        <v>868</v>
      </c>
      <c r="C347" t="s">
        <v>118</v>
      </c>
      <c r="D347">
        <v>0.02</v>
      </c>
      <c r="E347">
        <v>420.98</v>
      </c>
      <c r="F347">
        <v>19.989999999999998</v>
      </c>
      <c r="G347" t="s">
        <v>40</v>
      </c>
      <c r="H347" t="s">
        <v>96</v>
      </c>
      <c r="I347" t="s">
        <v>50</v>
      </c>
      <c r="J347" t="s">
        <v>74</v>
      </c>
      <c r="K347" t="s">
        <v>75</v>
      </c>
      <c r="L347" t="s">
        <v>869</v>
      </c>
      <c r="M347">
        <v>0.35</v>
      </c>
      <c r="N347" t="s">
        <v>34</v>
      </c>
      <c r="O347" t="s">
        <v>35</v>
      </c>
      <c r="P347" t="s">
        <v>244</v>
      </c>
      <c r="Q347" t="s">
        <v>870</v>
      </c>
      <c r="R347">
        <v>23111</v>
      </c>
      <c r="S347" s="1">
        <v>42033</v>
      </c>
      <c r="T347" s="1">
        <v>42036</v>
      </c>
      <c r="U347">
        <v>-162.69399999999999</v>
      </c>
      <c r="V347">
        <v>10</v>
      </c>
      <c r="W347">
        <v>4249.37</v>
      </c>
      <c r="X347">
        <v>87146</v>
      </c>
      <c r="Y347">
        <f>cleaneddata[[#This Row],[Unit Price]]-cleaneddata[[#This Row],[Discount]]</f>
        <v>420.96000000000004</v>
      </c>
      <c r="Z347" t="str">
        <f>_xlfn.IFS(cleaneddata[[#This Row],[Region]]="Central","Chris",cleaneddata[[#This Row],[Region]]="East","Erin",cleaneddata[[#This Row],[Region]]="South","Sam",cleaneddata[[#This Row],[Region]]="West","William")</f>
        <v>Sam</v>
      </c>
    </row>
    <row r="348" spans="1:26" x14ac:dyDescent="0.25">
      <c r="A348">
        <v>767</v>
      </c>
      <c r="B348" t="s">
        <v>871</v>
      </c>
      <c r="C348" t="s">
        <v>27</v>
      </c>
      <c r="D348">
        <v>0.1</v>
      </c>
      <c r="E348">
        <v>31.78</v>
      </c>
      <c r="F348">
        <v>1.99</v>
      </c>
      <c r="G348" t="s">
        <v>40</v>
      </c>
      <c r="H348" t="s">
        <v>96</v>
      </c>
      <c r="I348" t="s">
        <v>42</v>
      </c>
      <c r="J348" t="s">
        <v>43</v>
      </c>
      <c r="K348" t="s">
        <v>44</v>
      </c>
      <c r="L348" t="s">
        <v>872</v>
      </c>
      <c r="M348">
        <v>0.42</v>
      </c>
      <c r="N348" t="s">
        <v>34</v>
      </c>
      <c r="O348" t="s">
        <v>54</v>
      </c>
      <c r="P348" t="s">
        <v>105</v>
      </c>
      <c r="Q348" t="s">
        <v>873</v>
      </c>
      <c r="R348">
        <v>61201</v>
      </c>
      <c r="S348" s="1">
        <v>42034</v>
      </c>
      <c r="T348" s="1">
        <v>42036</v>
      </c>
      <c r="U348">
        <v>232.2816</v>
      </c>
      <c r="V348">
        <v>11</v>
      </c>
      <c r="W348">
        <v>336.64</v>
      </c>
      <c r="X348">
        <v>86279</v>
      </c>
      <c r="Y348">
        <f>cleaneddata[[#This Row],[Unit Price]]-cleaneddata[[#This Row],[Discount]]</f>
        <v>31.68</v>
      </c>
      <c r="Z348" t="str">
        <f>_xlfn.IFS(cleaneddata[[#This Row],[Region]]="Central","Chris",cleaneddata[[#This Row],[Region]]="East","Erin",cleaneddata[[#This Row],[Region]]="South","Sam",cleaneddata[[#This Row],[Region]]="West","William")</f>
        <v>Chris</v>
      </c>
    </row>
    <row r="349" spans="1:26" x14ac:dyDescent="0.25">
      <c r="A349">
        <v>550</v>
      </c>
      <c r="B349" t="s">
        <v>874</v>
      </c>
      <c r="C349" t="s">
        <v>39</v>
      </c>
      <c r="D349">
        <v>0.05</v>
      </c>
      <c r="E349">
        <v>1.68</v>
      </c>
      <c r="F349">
        <v>1.57</v>
      </c>
      <c r="G349" t="s">
        <v>40</v>
      </c>
      <c r="H349" t="s">
        <v>96</v>
      </c>
      <c r="I349" t="s">
        <v>50</v>
      </c>
      <c r="J349" t="s">
        <v>51</v>
      </c>
      <c r="K349" t="s">
        <v>52</v>
      </c>
      <c r="L349" t="s">
        <v>576</v>
      </c>
      <c r="M349">
        <v>0.59</v>
      </c>
      <c r="N349" t="s">
        <v>34</v>
      </c>
      <c r="O349" t="s">
        <v>54</v>
      </c>
      <c r="P349" t="s">
        <v>189</v>
      </c>
      <c r="Q349" t="s">
        <v>875</v>
      </c>
      <c r="R349">
        <v>78155</v>
      </c>
      <c r="S349" s="1">
        <v>42034</v>
      </c>
      <c r="T349" s="1">
        <v>42035</v>
      </c>
      <c r="U349">
        <v>-33.340000000000003</v>
      </c>
      <c r="V349">
        <v>11</v>
      </c>
      <c r="W349">
        <v>18.75</v>
      </c>
      <c r="X349">
        <v>90909</v>
      </c>
      <c r="Y349">
        <f>cleaneddata[[#This Row],[Unit Price]]-cleaneddata[[#This Row],[Discount]]</f>
        <v>1.63</v>
      </c>
      <c r="Z349" t="str">
        <f>_xlfn.IFS(cleaneddata[[#This Row],[Region]]="Central","Chris",cleaneddata[[#This Row],[Region]]="East","Erin",cleaneddata[[#This Row],[Region]]="South","Sam",cleaneddata[[#This Row],[Region]]="West","William")</f>
        <v>Chris</v>
      </c>
    </row>
    <row r="350" spans="1:26" x14ac:dyDescent="0.25">
      <c r="A350">
        <v>550</v>
      </c>
      <c r="B350" t="s">
        <v>874</v>
      </c>
      <c r="C350" t="s">
        <v>39</v>
      </c>
      <c r="D350">
        <v>0.1</v>
      </c>
      <c r="E350">
        <v>218.75</v>
      </c>
      <c r="F350">
        <v>69.64</v>
      </c>
      <c r="G350" t="s">
        <v>28</v>
      </c>
      <c r="H350" t="s">
        <v>96</v>
      </c>
      <c r="I350" t="s">
        <v>30</v>
      </c>
      <c r="J350" t="s">
        <v>31</v>
      </c>
      <c r="K350" t="s">
        <v>32</v>
      </c>
      <c r="L350" t="s">
        <v>876</v>
      </c>
      <c r="M350">
        <v>0.77</v>
      </c>
      <c r="N350" t="s">
        <v>34</v>
      </c>
      <c r="O350" t="s">
        <v>54</v>
      </c>
      <c r="P350" t="s">
        <v>189</v>
      </c>
      <c r="Q350" t="s">
        <v>875</v>
      </c>
      <c r="R350">
        <v>78155</v>
      </c>
      <c r="S350" s="1">
        <v>42034</v>
      </c>
      <c r="T350" s="1">
        <v>42036</v>
      </c>
      <c r="U350">
        <v>-201.27600000000001</v>
      </c>
      <c r="V350">
        <v>1</v>
      </c>
      <c r="W350">
        <v>188.51</v>
      </c>
      <c r="X350">
        <v>90909</v>
      </c>
      <c r="Y350">
        <f>cleaneddata[[#This Row],[Unit Price]]-cleaneddata[[#This Row],[Discount]]</f>
        <v>218.65</v>
      </c>
      <c r="Z350" t="str">
        <f>_xlfn.IFS(cleaneddata[[#This Row],[Region]]="Central","Chris",cleaneddata[[#This Row],[Region]]="East","Erin",cleaneddata[[#This Row],[Region]]="South","Sam",cleaneddata[[#This Row],[Region]]="West","William")</f>
        <v>Chris</v>
      </c>
    </row>
    <row r="351" spans="1:26" x14ac:dyDescent="0.25">
      <c r="A351">
        <v>551</v>
      </c>
      <c r="B351" t="s">
        <v>877</v>
      </c>
      <c r="C351" t="s">
        <v>39</v>
      </c>
      <c r="D351">
        <v>0</v>
      </c>
      <c r="E351">
        <v>15.04</v>
      </c>
      <c r="F351">
        <v>1.97</v>
      </c>
      <c r="G351" t="s">
        <v>40</v>
      </c>
      <c r="H351" t="s">
        <v>96</v>
      </c>
      <c r="I351" t="s">
        <v>50</v>
      </c>
      <c r="J351" t="s">
        <v>90</v>
      </c>
      <c r="K351" t="s">
        <v>52</v>
      </c>
      <c r="L351" t="s">
        <v>94</v>
      </c>
      <c r="M351">
        <v>0.39</v>
      </c>
      <c r="N351" t="s">
        <v>34</v>
      </c>
      <c r="O351" t="s">
        <v>54</v>
      </c>
      <c r="P351" t="s">
        <v>189</v>
      </c>
      <c r="Q351" t="s">
        <v>878</v>
      </c>
      <c r="R351">
        <v>75090</v>
      </c>
      <c r="S351" s="1">
        <v>42034</v>
      </c>
      <c r="T351" s="1">
        <v>42036</v>
      </c>
      <c r="U351">
        <v>21.514199999999999</v>
      </c>
      <c r="V351">
        <v>2</v>
      </c>
      <c r="W351">
        <v>31.18</v>
      </c>
      <c r="X351">
        <v>90909</v>
      </c>
      <c r="Y351">
        <f>cleaneddata[[#This Row],[Unit Price]]-cleaneddata[[#This Row],[Discount]]</f>
        <v>15.04</v>
      </c>
      <c r="Z351" t="str">
        <f>_xlfn.IFS(cleaneddata[[#This Row],[Region]]="Central","Chris",cleaneddata[[#This Row],[Region]]="East","Erin",cleaneddata[[#This Row],[Region]]="South","Sam",cleaneddata[[#This Row],[Region]]="West","William")</f>
        <v>Chris</v>
      </c>
    </row>
    <row r="352" spans="1:26" x14ac:dyDescent="0.25">
      <c r="A352">
        <v>1442</v>
      </c>
      <c r="B352" t="s">
        <v>879</v>
      </c>
      <c r="C352" t="s">
        <v>49</v>
      </c>
      <c r="D352">
        <v>0.02</v>
      </c>
      <c r="E352">
        <v>15.99</v>
      </c>
      <c r="F352">
        <v>13.18</v>
      </c>
      <c r="G352" t="s">
        <v>89</v>
      </c>
      <c r="H352" t="s">
        <v>96</v>
      </c>
      <c r="I352" t="s">
        <v>50</v>
      </c>
      <c r="J352" t="s">
        <v>74</v>
      </c>
      <c r="K352" t="s">
        <v>75</v>
      </c>
      <c r="L352" t="s">
        <v>297</v>
      </c>
      <c r="M352">
        <v>0.37</v>
      </c>
      <c r="N352" t="s">
        <v>34</v>
      </c>
      <c r="O352" t="s">
        <v>54</v>
      </c>
      <c r="P352" t="s">
        <v>82</v>
      </c>
      <c r="Q352" t="s">
        <v>880</v>
      </c>
      <c r="R352">
        <v>65807</v>
      </c>
      <c r="S352" s="1">
        <v>42034</v>
      </c>
      <c r="T352" s="1">
        <v>42038</v>
      </c>
      <c r="U352">
        <v>-76.992500000000007</v>
      </c>
      <c r="V352">
        <v>7</v>
      </c>
      <c r="W352">
        <v>123.03</v>
      </c>
      <c r="X352">
        <v>89077</v>
      </c>
      <c r="Y352">
        <f>cleaneddata[[#This Row],[Unit Price]]-cleaneddata[[#This Row],[Discount]]</f>
        <v>15.97</v>
      </c>
      <c r="Z352" t="str">
        <f>_xlfn.IFS(cleaneddata[[#This Row],[Region]]="Central","Chris",cleaneddata[[#This Row],[Region]]="East","Erin",cleaneddata[[#This Row],[Region]]="South","Sam",cleaneddata[[#This Row],[Region]]="West","William")</f>
        <v>Chris</v>
      </c>
    </row>
    <row r="353" spans="1:26" x14ac:dyDescent="0.25">
      <c r="A353">
        <v>1442</v>
      </c>
      <c r="B353" t="s">
        <v>879</v>
      </c>
      <c r="C353" t="s">
        <v>49</v>
      </c>
      <c r="D353">
        <v>0.09</v>
      </c>
      <c r="E353">
        <v>46.94</v>
      </c>
      <c r="F353">
        <v>6.77</v>
      </c>
      <c r="G353" t="s">
        <v>89</v>
      </c>
      <c r="H353" t="s">
        <v>96</v>
      </c>
      <c r="I353" t="s">
        <v>30</v>
      </c>
      <c r="J353" t="s">
        <v>128</v>
      </c>
      <c r="K353" t="s">
        <v>75</v>
      </c>
      <c r="L353" t="s">
        <v>881</v>
      </c>
      <c r="M353">
        <v>0.44</v>
      </c>
      <c r="N353" t="s">
        <v>34</v>
      </c>
      <c r="O353" t="s">
        <v>54</v>
      </c>
      <c r="P353" t="s">
        <v>82</v>
      </c>
      <c r="Q353" t="s">
        <v>880</v>
      </c>
      <c r="R353">
        <v>65807</v>
      </c>
      <c r="S353" s="1">
        <v>42034</v>
      </c>
      <c r="T353" s="1">
        <v>42034</v>
      </c>
      <c r="U353">
        <v>297.96960000000001</v>
      </c>
      <c r="V353">
        <v>10</v>
      </c>
      <c r="W353">
        <v>431.84</v>
      </c>
      <c r="X353">
        <v>89077</v>
      </c>
      <c r="Y353">
        <f>cleaneddata[[#This Row],[Unit Price]]-cleaneddata[[#This Row],[Discount]]</f>
        <v>46.849999999999994</v>
      </c>
      <c r="Z353" t="str">
        <f>_xlfn.IFS(cleaneddata[[#This Row],[Region]]="Central","Chris",cleaneddata[[#This Row],[Region]]="East","Erin",cleaneddata[[#This Row],[Region]]="South","Sam",cleaneddata[[#This Row],[Region]]="West","William")</f>
        <v>Chris</v>
      </c>
    </row>
    <row r="354" spans="1:26" x14ac:dyDescent="0.25">
      <c r="A354">
        <v>2775</v>
      </c>
      <c r="B354" t="s">
        <v>882</v>
      </c>
      <c r="C354" t="s">
        <v>49</v>
      </c>
      <c r="D354">
        <v>7.0000000000000007E-2</v>
      </c>
      <c r="E354">
        <v>574.74</v>
      </c>
      <c r="F354">
        <v>24.49</v>
      </c>
      <c r="G354" t="s">
        <v>40</v>
      </c>
      <c r="H354" t="s">
        <v>41</v>
      </c>
      <c r="I354" t="s">
        <v>42</v>
      </c>
      <c r="J354" t="s">
        <v>58</v>
      </c>
      <c r="K354" t="s">
        <v>66</v>
      </c>
      <c r="L354" t="s">
        <v>172</v>
      </c>
      <c r="M354">
        <v>0.37</v>
      </c>
      <c r="N354" t="s">
        <v>34</v>
      </c>
      <c r="O354" t="s">
        <v>54</v>
      </c>
      <c r="P354" t="s">
        <v>105</v>
      </c>
      <c r="Q354" t="s">
        <v>883</v>
      </c>
      <c r="R354">
        <v>60131</v>
      </c>
      <c r="S354" s="1">
        <v>42034</v>
      </c>
      <c r="T354" s="1">
        <v>42039</v>
      </c>
      <c r="U354">
        <v>2860.9331999999999</v>
      </c>
      <c r="V354">
        <v>8</v>
      </c>
      <c r="W354">
        <v>4146.28</v>
      </c>
      <c r="X354">
        <v>91229</v>
      </c>
      <c r="Y354">
        <f>cleaneddata[[#This Row],[Unit Price]]-cleaneddata[[#This Row],[Discount]]</f>
        <v>574.66999999999996</v>
      </c>
      <c r="Z354" t="str">
        <f>_xlfn.IFS(cleaneddata[[#This Row],[Region]]="Central","Chris",cleaneddata[[#This Row],[Region]]="East","Erin",cleaneddata[[#This Row],[Region]]="South","Sam",cleaneddata[[#This Row],[Region]]="West","William")</f>
        <v>Chris</v>
      </c>
    </row>
    <row r="355" spans="1:26" x14ac:dyDescent="0.25">
      <c r="A355">
        <v>256</v>
      </c>
      <c r="B355" t="s">
        <v>884</v>
      </c>
      <c r="C355" t="s">
        <v>27</v>
      </c>
      <c r="D355">
        <v>0.03</v>
      </c>
      <c r="E355">
        <v>8.34</v>
      </c>
      <c r="F355">
        <v>2.64</v>
      </c>
      <c r="G355" t="s">
        <v>40</v>
      </c>
      <c r="H355" t="s">
        <v>73</v>
      </c>
      <c r="I355" t="s">
        <v>50</v>
      </c>
      <c r="J355" t="s">
        <v>570</v>
      </c>
      <c r="K355" t="s">
        <v>44</v>
      </c>
      <c r="L355" t="s">
        <v>885</v>
      </c>
      <c r="M355">
        <v>0.59</v>
      </c>
      <c r="N355" t="s">
        <v>34</v>
      </c>
      <c r="O355" t="s">
        <v>113</v>
      </c>
      <c r="P355" t="s">
        <v>322</v>
      </c>
      <c r="Q355" t="s">
        <v>886</v>
      </c>
      <c r="R355">
        <v>17331</v>
      </c>
      <c r="S355" s="1">
        <v>42035</v>
      </c>
      <c r="T355" s="1">
        <v>42037</v>
      </c>
      <c r="U355">
        <v>0.68400000000000005</v>
      </c>
      <c r="V355">
        <v>4</v>
      </c>
      <c r="W355">
        <v>34.64</v>
      </c>
      <c r="X355">
        <v>86267</v>
      </c>
      <c r="Y355">
        <f>cleaneddata[[#This Row],[Unit Price]]-cleaneddata[[#This Row],[Discount]]</f>
        <v>8.31</v>
      </c>
      <c r="Z355" t="str">
        <f>_xlfn.IFS(cleaneddata[[#This Row],[Region]]="Central","Chris",cleaneddata[[#This Row],[Region]]="East","Erin",cleaneddata[[#This Row],[Region]]="South","Sam",cleaneddata[[#This Row],[Region]]="West","William")</f>
        <v>Erin</v>
      </c>
    </row>
    <row r="356" spans="1:26" x14ac:dyDescent="0.25">
      <c r="A356">
        <v>343</v>
      </c>
      <c r="B356" t="s">
        <v>887</v>
      </c>
      <c r="C356" t="s">
        <v>27</v>
      </c>
      <c r="D356">
        <v>0.03</v>
      </c>
      <c r="E356">
        <v>15.23</v>
      </c>
      <c r="F356">
        <v>27.75</v>
      </c>
      <c r="G356" t="s">
        <v>28</v>
      </c>
      <c r="H356" t="s">
        <v>96</v>
      </c>
      <c r="I356" t="s">
        <v>30</v>
      </c>
      <c r="J356" t="s">
        <v>31</v>
      </c>
      <c r="K356" t="s">
        <v>32</v>
      </c>
      <c r="L356" t="s">
        <v>888</v>
      </c>
      <c r="M356">
        <v>0.76</v>
      </c>
      <c r="N356" t="s">
        <v>34</v>
      </c>
      <c r="O356" t="s">
        <v>113</v>
      </c>
      <c r="P356" t="s">
        <v>333</v>
      </c>
      <c r="Q356" t="s">
        <v>889</v>
      </c>
      <c r="R356">
        <v>4401</v>
      </c>
      <c r="S356" s="1">
        <v>42035</v>
      </c>
      <c r="T356" s="1">
        <v>42036</v>
      </c>
      <c r="U356">
        <v>11.65095</v>
      </c>
      <c r="V356">
        <v>7</v>
      </c>
      <c r="W356">
        <v>111.86</v>
      </c>
      <c r="X356">
        <v>88151</v>
      </c>
      <c r="Y356">
        <f>cleaneddata[[#This Row],[Unit Price]]-cleaneddata[[#This Row],[Discount]]</f>
        <v>15.200000000000001</v>
      </c>
      <c r="Z356" t="str">
        <f>_xlfn.IFS(cleaneddata[[#This Row],[Region]]="Central","Chris",cleaneddata[[#This Row],[Region]]="East","Erin",cleaneddata[[#This Row],[Region]]="South","Sam",cleaneddata[[#This Row],[Region]]="West","William")</f>
        <v>Erin</v>
      </c>
    </row>
    <row r="357" spans="1:26" x14ac:dyDescent="0.25">
      <c r="A357">
        <v>1723</v>
      </c>
      <c r="B357" t="s">
        <v>890</v>
      </c>
      <c r="C357" t="s">
        <v>49</v>
      </c>
      <c r="D357">
        <v>0.1</v>
      </c>
      <c r="E357">
        <v>49.99</v>
      </c>
      <c r="F357">
        <v>19.989999999999998</v>
      </c>
      <c r="G357" t="s">
        <v>89</v>
      </c>
      <c r="H357" t="s">
        <v>96</v>
      </c>
      <c r="I357" t="s">
        <v>42</v>
      </c>
      <c r="J357" t="s">
        <v>43</v>
      </c>
      <c r="K357" t="s">
        <v>75</v>
      </c>
      <c r="L357" t="s">
        <v>891</v>
      </c>
      <c r="M357">
        <v>0.45</v>
      </c>
      <c r="N357" t="s">
        <v>34</v>
      </c>
      <c r="O357" t="s">
        <v>61</v>
      </c>
      <c r="P357" t="s">
        <v>92</v>
      </c>
      <c r="Q357" t="s">
        <v>892</v>
      </c>
      <c r="R357">
        <v>92037</v>
      </c>
      <c r="S357" s="1">
        <v>42035</v>
      </c>
      <c r="T357" s="1">
        <v>42040</v>
      </c>
      <c r="U357">
        <v>13.507999999999999</v>
      </c>
      <c r="V357">
        <v>46</v>
      </c>
      <c r="W357">
        <v>2188.06</v>
      </c>
      <c r="X357">
        <v>40101</v>
      </c>
      <c r="Y357">
        <f>cleaneddata[[#This Row],[Unit Price]]-cleaneddata[[#This Row],[Discount]]</f>
        <v>49.89</v>
      </c>
      <c r="Z357" t="str">
        <f>_xlfn.IFS(cleaneddata[[#This Row],[Region]]="Central","Chris",cleaneddata[[#This Row],[Region]]="East","Erin",cleaneddata[[#This Row],[Region]]="South","Sam",cleaneddata[[#This Row],[Region]]="West","William")</f>
        <v>William</v>
      </c>
    </row>
    <row r="358" spans="1:26" x14ac:dyDescent="0.25">
      <c r="A358">
        <v>2202</v>
      </c>
      <c r="B358" t="s">
        <v>893</v>
      </c>
      <c r="C358" t="s">
        <v>49</v>
      </c>
      <c r="D358">
        <v>0.09</v>
      </c>
      <c r="E358">
        <v>160.97999999999999</v>
      </c>
      <c r="F358">
        <v>30</v>
      </c>
      <c r="G358" t="s">
        <v>28</v>
      </c>
      <c r="H358" t="s">
        <v>73</v>
      </c>
      <c r="I358" t="s">
        <v>30</v>
      </c>
      <c r="J358" t="s">
        <v>111</v>
      </c>
      <c r="K358" t="s">
        <v>59</v>
      </c>
      <c r="L358" t="s">
        <v>894</v>
      </c>
      <c r="M358">
        <v>0.62</v>
      </c>
      <c r="N358" t="s">
        <v>34</v>
      </c>
      <c r="O358" t="s">
        <v>54</v>
      </c>
      <c r="P358" t="s">
        <v>86</v>
      </c>
      <c r="Q358" t="s">
        <v>895</v>
      </c>
      <c r="R358">
        <v>55429</v>
      </c>
      <c r="S358" s="1">
        <v>42035</v>
      </c>
      <c r="T358" s="1">
        <v>42035</v>
      </c>
      <c r="U358">
        <v>357.428</v>
      </c>
      <c r="V358">
        <v>11</v>
      </c>
      <c r="W358">
        <v>1635.38</v>
      </c>
      <c r="X358">
        <v>86050</v>
      </c>
      <c r="Y358">
        <f>cleaneddata[[#This Row],[Unit Price]]-cleaneddata[[#This Row],[Discount]]</f>
        <v>160.88999999999999</v>
      </c>
      <c r="Z358" t="str">
        <f>_xlfn.IFS(cleaneddata[[#This Row],[Region]]="Central","Chris",cleaneddata[[#This Row],[Region]]="East","Erin",cleaneddata[[#This Row],[Region]]="South","Sam",cleaneddata[[#This Row],[Region]]="West","William")</f>
        <v>Chris</v>
      </c>
    </row>
    <row r="359" spans="1:26" x14ac:dyDescent="0.25">
      <c r="A359">
        <v>2202</v>
      </c>
      <c r="B359" t="s">
        <v>893</v>
      </c>
      <c r="C359" t="s">
        <v>49</v>
      </c>
      <c r="D359">
        <v>0.09</v>
      </c>
      <c r="E359">
        <v>6.3</v>
      </c>
      <c r="F359">
        <v>0.5</v>
      </c>
      <c r="G359" t="s">
        <v>40</v>
      </c>
      <c r="H359" t="s">
        <v>73</v>
      </c>
      <c r="I359" t="s">
        <v>50</v>
      </c>
      <c r="J359" t="s">
        <v>154</v>
      </c>
      <c r="K359" t="s">
        <v>75</v>
      </c>
      <c r="L359" t="s">
        <v>424</v>
      </c>
      <c r="M359">
        <v>0.39</v>
      </c>
      <c r="N359" t="s">
        <v>34</v>
      </c>
      <c r="O359" t="s">
        <v>54</v>
      </c>
      <c r="P359" t="s">
        <v>86</v>
      </c>
      <c r="Q359" t="s">
        <v>895</v>
      </c>
      <c r="R359">
        <v>55429</v>
      </c>
      <c r="S359" s="1">
        <v>42035</v>
      </c>
      <c r="T359" s="1">
        <v>42035</v>
      </c>
      <c r="U359">
        <v>40.351199999999999</v>
      </c>
      <c r="V359">
        <v>10</v>
      </c>
      <c r="W359">
        <v>58.48</v>
      </c>
      <c r="X359">
        <v>86050</v>
      </c>
      <c r="Y359">
        <f>cleaneddata[[#This Row],[Unit Price]]-cleaneddata[[#This Row],[Discount]]</f>
        <v>6.21</v>
      </c>
      <c r="Z359" t="str">
        <f>_xlfn.IFS(cleaneddata[[#This Row],[Region]]="Central","Chris",cleaneddata[[#This Row],[Region]]="East","Erin",cleaneddata[[#This Row],[Region]]="South","Sam",cleaneddata[[#This Row],[Region]]="West","William")</f>
        <v>Chris</v>
      </c>
    </row>
    <row r="360" spans="1:26" x14ac:dyDescent="0.25">
      <c r="A360">
        <v>2202</v>
      </c>
      <c r="B360" t="s">
        <v>893</v>
      </c>
      <c r="C360" t="s">
        <v>49</v>
      </c>
      <c r="D360">
        <v>0</v>
      </c>
      <c r="E360">
        <v>4.9800000000000004</v>
      </c>
      <c r="F360">
        <v>0.8</v>
      </c>
      <c r="G360" t="s">
        <v>40</v>
      </c>
      <c r="H360" t="s">
        <v>73</v>
      </c>
      <c r="I360" t="s">
        <v>50</v>
      </c>
      <c r="J360" t="s">
        <v>90</v>
      </c>
      <c r="K360" t="s">
        <v>52</v>
      </c>
      <c r="L360" t="s">
        <v>896</v>
      </c>
      <c r="M360">
        <v>0.36</v>
      </c>
      <c r="N360" t="s">
        <v>34</v>
      </c>
      <c r="O360" t="s">
        <v>54</v>
      </c>
      <c r="P360" t="s">
        <v>86</v>
      </c>
      <c r="Q360" t="s">
        <v>895</v>
      </c>
      <c r="R360">
        <v>55429</v>
      </c>
      <c r="S360" s="1">
        <v>42035</v>
      </c>
      <c r="T360" s="1">
        <v>42042</v>
      </c>
      <c r="U360">
        <v>27.634499999999999</v>
      </c>
      <c r="V360">
        <v>8</v>
      </c>
      <c r="W360">
        <v>40.049999999999997</v>
      </c>
      <c r="X360">
        <v>86050</v>
      </c>
      <c r="Y360">
        <f>cleaneddata[[#This Row],[Unit Price]]-cleaneddata[[#This Row],[Discount]]</f>
        <v>4.9800000000000004</v>
      </c>
      <c r="Z360" t="str">
        <f>_xlfn.IFS(cleaneddata[[#This Row],[Region]]="Central","Chris",cleaneddata[[#This Row],[Region]]="East","Erin",cleaneddata[[#This Row],[Region]]="South","Sam",cleaneddata[[#This Row],[Region]]="West","William")</f>
        <v>Chris</v>
      </c>
    </row>
    <row r="361" spans="1:26" x14ac:dyDescent="0.25">
      <c r="A361">
        <v>2781</v>
      </c>
      <c r="B361" t="s">
        <v>897</v>
      </c>
      <c r="C361" t="s">
        <v>49</v>
      </c>
      <c r="D361">
        <v>0.09</v>
      </c>
      <c r="E361">
        <v>2.16</v>
      </c>
      <c r="F361">
        <v>6.05</v>
      </c>
      <c r="G361" t="s">
        <v>40</v>
      </c>
      <c r="H361" t="s">
        <v>41</v>
      </c>
      <c r="I361" t="s">
        <v>50</v>
      </c>
      <c r="J361" t="s">
        <v>74</v>
      </c>
      <c r="K361" t="s">
        <v>75</v>
      </c>
      <c r="L361" t="s">
        <v>898</v>
      </c>
      <c r="M361">
        <v>0.37</v>
      </c>
      <c r="N361" t="s">
        <v>34</v>
      </c>
      <c r="O361" t="s">
        <v>61</v>
      </c>
      <c r="P361" t="s">
        <v>141</v>
      </c>
      <c r="Q361" t="s">
        <v>899</v>
      </c>
      <c r="R361">
        <v>97071</v>
      </c>
      <c r="S361" s="1">
        <v>42035</v>
      </c>
      <c r="T361" s="1">
        <v>42039</v>
      </c>
      <c r="U361">
        <v>-37.789000000000001</v>
      </c>
      <c r="V361">
        <v>2</v>
      </c>
      <c r="W361">
        <v>5.48</v>
      </c>
      <c r="X361">
        <v>87162</v>
      </c>
      <c r="Y361">
        <f>cleaneddata[[#This Row],[Unit Price]]-cleaneddata[[#This Row],[Discount]]</f>
        <v>2.0700000000000003</v>
      </c>
      <c r="Z361" t="str">
        <f>_xlfn.IFS(cleaneddata[[#This Row],[Region]]="Central","Chris",cleaneddata[[#This Row],[Region]]="East","Erin",cleaneddata[[#This Row],[Region]]="South","Sam",cleaneddata[[#This Row],[Region]]="West","William")</f>
        <v>William</v>
      </c>
    </row>
    <row r="362" spans="1:26" x14ac:dyDescent="0.25">
      <c r="A362">
        <v>2781</v>
      </c>
      <c r="B362" t="s">
        <v>897</v>
      </c>
      <c r="C362" t="s">
        <v>49</v>
      </c>
      <c r="D362">
        <v>0.03</v>
      </c>
      <c r="E362">
        <v>808.49</v>
      </c>
      <c r="F362">
        <v>55.3</v>
      </c>
      <c r="G362" t="s">
        <v>28</v>
      </c>
      <c r="H362" t="s">
        <v>41</v>
      </c>
      <c r="I362" t="s">
        <v>42</v>
      </c>
      <c r="J362" t="s">
        <v>58</v>
      </c>
      <c r="K362" t="s">
        <v>59</v>
      </c>
      <c r="L362" t="s">
        <v>900</v>
      </c>
      <c r="M362">
        <v>0.4</v>
      </c>
      <c r="N362" t="s">
        <v>34</v>
      </c>
      <c r="O362" t="s">
        <v>61</v>
      </c>
      <c r="P362" t="s">
        <v>141</v>
      </c>
      <c r="Q362" t="s">
        <v>899</v>
      </c>
      <c r="R362">
        <v>97071</v>
      </c>
      <c r="S362" s="1">
        <v>42035</v>
      </c>
      <c r="T362" s="1">
        <v>42042</v>
      </c>
      <c r="U362">
        <v>7576.11</v>
      </c>
      <c r="V362">
        <v>11</v>
      </c>
      <c r="W362">
        <v>8201.33</v>
      </c>
      <c r="X362">
        <v>87162</v>
      </c>
      <c r="Y362">
        <f>cleaneddata[[#This Row],[Unit Price]]-cleaneddata[[#This Row],[Discount]]</f>
        <v>808.46</v>
      </c>
      <c r="Z362" t="str">
        <f>_xlfn.IFS(cleaneddata[[#This Row],[Region]]="Central","Chris",cleaneddata[[#This Row],[Region]]="East","Erin",cleaneddata[[#This Row],[Region]]="South","Sam",cleaneddata[[#This Row],[Region]]="West","William")</f>
        <v>William</v>
      </c>
    </row>
    <row r="363" spans="1:26" x14ac:dyDescent="0.25">
      <c r="A363">
        <v>2781</v>
      </c>
      <c r="B363" t="s">
        <v>897</v>
      </c>
      <c r="C363" t="s">
        <v>49</v>
      </c>
      <c r="D363">
        <v>0</v>
      </c>
      <c r="E363">
        <v>6.48</v>
      </c>
      <c r="F363">
        <v>8.19</v>
      </c>
      <c r="G363" t="s">
        <v>40</v>
      </c>
      <c r="H363" t="s">
        <v>41</v>
      </c>
      <c r="I363" t="s">
        <v>50</v>
      </c>
      <c r="J363" t="s">
        <v>90</v>
      </c>
      <c r="K363" t="s">
        <v>75</v>
      </c>
      <c r="L363" t="s">
        <v>901</v>
      </c>
      <c r="M363">
        <v>0.37</v>
      </c>
      <c r="N363" t="s">
        <v>34</v>
      </c>
      <c r="O363" t="s">
        <v>61</v>
      </c>
      <c r="P363" t="s">
        <v>141</v>
      </c>
      <c r="Q363" t="s">
        <v>899</v>
      </c>
      <c r="R363">
        <v>97071</v>
      </c>
      <c r="S363" s="1">
        <v>42035</v>
      </c>
      <c r="T363" s="1">
        <v>42042</v>
      </c>
      <c r="U363">
        <v>-43.26</v>
      </c>
      <c r="V363">
        <v>3</v>
      </c>
      <c r="W363">
        <v>22.67</v>
      </c>
      <c r="X363">
        <v>87162</v>
      </c>
      <c r="Y363">
        <f>cleaneddata[[#This Row],[Unit Price]]-cleaneddata[[#This Row],[Discount]]</f>
        <v>6.48</v>
      </c>
      <c r="Z363" t="str">
        <f>_xlfn.IFS(cleaneddata[[#This Row],[Region]]="Central","Chris",cleaneddata[[#This Row],[Region]]="East","Erin",cleaneddata[[#This Row],[Region]]="South","Sam",cleaneddata[[#This Row],[Region]]="West","William")</f>
        <v>William</v>
      </c>
    </row>
    <row r="364" spans="1:26" x14ac:dyDescent="0.25">
      <c r="A364">
        <v>1238</v>
      </c>
      <c r="B364" t="s">
        <v>902</v>
      </c>
      <c r="C364" t="s">
        <v>118</v>
      </c>
      <c r="D364">
        <v>0.01</v>
      </c>
      <c r="E364">
        <v>160.97999999999999</v>
      </c>
      <c r="F364">
        <v>30</v>
      </c>
      <c r="G364" t="s">
        <v>28</v>
      </c>
      <c r="H364" t="s">
        <v>96</v>
      </c>
      <c r="I364" t="s">
        <v>30</v>
      </c>
      <c r="J364" t="s">
        <v>111</v>
      </c>
      <c r="K364" t="s">
        <v>59</v>
      </c>
      <c r="L364" t="s">
        <v>894</v>
      </c>
      <c r="M364">
        <v>0.62</v>
      </c>
      <c r="N364" t="s">
        <v>34</v>
      </c>
      <c r="O364" t="s">
        <v>54</v>
      </c>
      <c r="P364" t="s">
        <v>189</v>
      </c>
      <c r="Q364" t="s">
        <v>903</v>
      </c>
      <c r="R364">
        <v>75104</v>
      </c>
      <c r="S364" s="1">
        <v>42035</v>
      </c>
      <c r="T364" s="1">
        <v>42037</v>
      </c>
      <c r="U364">
        <v>788.79</v>
      </c>
      <c r="V364">
        <v>10</v>
      </c>
      <c r="W364">
        <v>1634.67</v>
      </c>
      <c r="X364">
        <v>86075</v>
      </c>
      <c r="Y364">
        <f>cleaneddata[[#This Row],[Unit Price]]-cleaneddata[[#This Row],[Discount]]</f>
        <v>160.97</v>
      </c>
      <c r="Z364" t="str">
        <f>_xlfn.IFS(cleaneddata[[#This Row],[Region]]="Central","Chris",cleaneddata[[#This Row],[Region]]="East","Erin",cleaneddata[[#This Row],[Region]]="South","Sam",cleaneddata[[#This Row],[Region]]="West","William")</f>
        <v>Chris</v>
      </c>
    </row>
    <row r="365" spans="1:26" x14ac:dyDescent="0.25">
      <c r="A365">
        <v>911</v>
      </c>
      <c r="B365" t="s">
        <v>904</v>
      </c>
      <c r="C365" t="s">
        <v>72</v>
      </c>
      <c r="D365">
        <v>0.05</v>
      </c>
      <c r="E365">
        <v>7.64</v>
      </c>
      <c r="F365">
        <v>5.83</v>
      </c>
      <c r="G365" t="s">
        <v>40</v>
      </c>
      <c r="H365" t="s">
        <v>96</v>
      </c>
      <c r="I365" t="s">
        <v>50</v>
      </c>
      <c r="J365" t="s">
        <v>90</v>
      </c>
      <c r="K365" t="s">
        <v>52</v>
      </c>
      <c r="L365" t="s">
        <v>234</v>
      </c>
      <c r="M365">
        <v>0.36</v>
      </c>
      <c r="N365" t="s">
        <v>34</v>
      </c>
      <c r="O365" t="s">
        <v>113</v>
      </c>
      <c r="P365" t="s">
        <v>905</v>
      </c>
      <c r="Q365" t="s">
        <v>906</v>
      </c>
      <c r="R365">
        <v>26003</v>
      </c>
      <c r="S365" s="1">
        <v>42035</v>
      </c>
      <c r="T365" s="1">
        <v>42037</v>
      </c>
      <c r="U365">
        <v>-21.018000000000001</v>
      </c>
      <c r="V365">
        <v>2</v>
      </c>
      <c r="W365">
        <v>16.600000000000001</v>
      </c>
      <c r="X365">
        <v>90185</v>
      </c>
      <c r="Y365">
        <f>cleaneddata[[#This Row],[Unit Price]]-cleaneddata[[#This Row],[Discount]]</f>
        <v>7.59</v>
      </c>
      <c r="Z365" t="str">
        <f>_xlfn.IFS(cleaneddata[[#This Row],[Region]]="Central","Chris",cleaneddata[[#This Row],[Region]]="East","Erin",cleaneddata[[#This Row],[Region]]="South","Sam",cleaneddata[[#This Row],[Region]]="West","William")</f>
        <v>Erin</v>
      </c>
    </row>
    <row r="366" spans="1:26" x14ac:dyDescent="0.25">
      <c r="A366">
        <v>911</v>
      </c>
      <c r="B366" t="s">
        <v>904</v>
      </c>
      <c r="C366" t="s">
        <v>72</v>
      </c>
      <c r="D366">
        <v>0.04</v>
      </c>
      <c r="E366">
        <v>218.75</v>
      </c>
      <c r="F366">
        <v>69.64</v>
      </c>
      <c r="G366" t="s">
        <v>28</v>
      </c>
      <c r="H366" t="s">
        <v>96</v>
      </c>
      <c r="I366" t="s">
        <v>30</v>
      </c>
      <c r="J366" t="s">
        <v>31</v>
      </c>
      <c r="K366" t="s">
        <v>32</v>
      </c>
      <c r="L366" t="s">
        <v>876</v>
      </c>
      <c r="M366">
        <v>0.72</v>
      </c>
      <c r="N366" t="s">
        <v>34</v>
      </c>
      <c r="O366" t="s">
        <v>113</v>
      </c>
      <c r="P366" t="s">
        <v>905</v>
      </c>
      <c r="Q366" t="s">
        <v>906</v>
      </c>
      <c r="R366">
        <v>26003</v>
      </c>
      <c r="S366" s="1">
        <v>42035</v>
      </c>
      <c r="T366" s="1">
        <v>42036</v>
      </c>
      <c r="U366">
        <v>-655.52987499999995</v>
      </c>
      <c r="V366">
        <v>10</v>
      </c>
      <c r="W366">
        <v>2285.41</v>
      </c>
      <c r="X366">
        <v>90185</v>
      </c>
      <c r="Y366">
        <f>cleaneddata[[#This Row],[Unit Price]]-cleaneddata[[#This Row],[Discount]]</f>
        <v>218.71</v>
      </c>
      <c r="Z366" t="str">
        <f>_xlfn.IFS(cleaneddata[[#This Row],[Region]]="Central","Chris",cleaneddata[[#This Row],[Region]]="East","Erin",cleaneddata[[#This Row],[Region]]="South","Sam",cleaneddata[[#This Row],[Region]]="West","William")</f>
        <v>Erin</v>
      </c>
    </row>
    <row r="367" spans="1:26" x14ac:dyDescent="0.25">
      <c r="A367">
        <v>2137</v>
      </c>
      <c r="B367" t="s">
        <v>907</v>
      </c>
      <c r="C367" t="s">
        <v>72</v>
      </c>
      <c r="D367">
        <v>0</v>
      </c>
      <c r="E367">
        <v>6.98</v>
      </c>
      <c r="F367">
        <v>1.6</v>
      </c>
      <c r="G367" t="s">
        <v>40</v>
      </c>
      <c r="H367" t="s">
        <v>96</v>
      </c>
      <c r="I367" t="s">
        <v>50</v>
      </c>
      <c r="J367" t="s">
        <v>90</v>
      </c>
      <c r="K367" t="s">
        <v>52</v>
      </c>
      <c r="L367" t="s">
        <v>724</v>
      </c>
      <c r="M367">
        <v>0.38</v>
      </c>
      <c r="N367" t="s">
        <v>34</v>
      </c>
      <c r="O367" t="s">
        <v>35</v>
      </c>
      <c r="P367" t="s">
        <v>125</v>
      </c>
      <c r="Q367" t="s">
        <v>908</v>
      </c>
      <c r="R367">
        <v>33407</v>
      </c>
      <c r="S367" s="1">
        <v>42035</v>
      </c>
      <c r="T367" s="1">
        <v>42037</v>
      </c>
      <c r="U367">
        <v>-343.86799999999999</v>
      </c>
      <c r="V367">
        <v>9</v>
      </c>
      <c r="W367">
        <v>64.48</v>
      </c>
      <c r="X367">
        <v>86002</v>
      </c>
      <c r="Y367">
        <f>cleaneddata[[#This Row],[Unit Price]]-cleaneddata[[#This Row],[Discount]]</f>
        <v>6.98</v>
      </c>
      <c r="Z367" t="str">
        <f>_xlfn.IFS(cleaneddata[[#This Row],[Region]]="Central","Chris",cleaneddata[[#This Row],[Region]]="East","Erin",cleaneddata[[#This Row],[Region]]="South","Sam",cleaneddata[[#This Row],[Region]]="West","William")</f>
        <v>Sam</v>
      </c>
    </row>
    <row r="368" spans="1:26" x14ac:dyDescent="0.25">
      <c r="A368">
        <v>510</v>
      </c>
      <c r="B368" t="s">
        <v>463</v>
      </c>
      <c r="C368" t="s">
        <v>27</v>
      </c>
      <c r="D368">
        <v>0.03</v>
      </c>
      <c r="E368">
        <v>6.37</v>
      </c>
      <c r="F368">
        <v>5.19</v>
      </c>
      <c r="G368" t="s">
        <v>40</v>
      </c>
      <c r="H368" t="s">
        <v>96</v>
      </c>
      <c r="I368" t="s">
        <v>50</v>
      </c>
      <c r="J368" t="s">
        <v>74</v>
      </c>
      <c r="K368" t="s">
        <v>75</v>
      </c>
      <c r="L368" t="s">
        <v>909</v>
      </c>
      <c r="M368">
        <v>0.38</v>
      </c>
      <c r="N368" t="s">
        <v>34</v>
      </c>
      <c r="O368" t="s">
        <v>61</v>
      </c>
      <c r="P368" t="s">
        <v>92</v>
      </c>
      <c r="Q368" t="s">
        <v>465</v>
      </c>
      <c r="R368">
        <v>95336</v>
      </c>
      <c r="S368" s="1">
        <v>42036</v>
      </c>
      <c r="T368" s="1">
        <v>42037</v>
      </c>
      <c r="U368">
        <v>-29.092700000000001</v>
      </c>
      <c r="V368">
        <v>14</v>
      </c>
      <c r="W368">
        <v>89.79</v>
      </c>
      <c r="X368">
        <v>90059</v>
      </c>
      <c r="Y368">
        <f>cleaneddata[[#This Row],[Unit Price]]-cleaneddata[[#This Row],[Discount]]</f>
        <v>6.34</v>
      </c>
      <c r="Z368" t="str">
        <f>_xlfn.IFS(cleaneddata[[#This Row],[Region]]="Central","Chris",cleaneddata[[#This Row],[Region]]="East","Erin",cleaneddata[[#This Row],[Region]]="South","Sam",cleaneddata[[#This Row],[Region]]="West","William")</f>
        <v>William</v>
      </c>
    </row>
    <row r="369" spans="1:26" x14ac:dyDescent="0.25">
      <c r="A369">
        <v>2122</v>
      </c>
      <c r="B369" t="s">
        <v>910</v>
      </c>
      <c r="C369" t="s">
        <v>27</v>
      </c>
      <c r="D369">
        <v>0.06</v>
      </c>
      <c r="E369">
        <v>80.97</v>
      </c>
      <c r="F369">
        <v>33.6</v>
      </c>
      <c r="G369" t="s">
        <v>28</v>
      </c>
      <c r="H369" t="s">
        <v>41</v>
      </c>
      <c r="I369" t="s">
        <v>42</v>
      </c>
      <c r="J369" t="s">
        <v>58</v>
      </c>
      <c r="K369" t="s">
        <v>59</v>
      </c>
      <c r="L369" t="s">
        <v>911</v>
      </c>
      <c r="M369">
        <v>0.37</v>
      </c>
      <c r="N369" t="s">
        <v>34</v>
      </c>
      <c r="O369" t="s">
        <v>35</v>
      </c>
      <c r="P369" t="s">
        <v>46</v>
      </c>
      <c r="Q369" t="s">
        <v>912</v>
      </c>
      <c r="R369">
        <v>72116</v>
      </c>
      <c r="S369" s="1">
        <v>42036</v>
      </c>
      <c r="T369" s="1">
        <v>42038</v>
      </c>
      <c r="U369">
        <v>-15.1844</v>
      </c>
      <c r="V369">
        <v>10</v>
      </c>
      <c r="W369">
        <v>799.76</v>
      </c>
      <c r="X369">
        <v>89664</v>
      </c>
      <c r="Y369">
        <f>cleaneddata[[#This Row],[Unit Price]]-cleaneddata[[#This Row],[Discount]]</f>
        <v>80.91</v>
      </c>
      <c r="Z369" t="str">
        <f>_xlfn.IFS(cleaneddata[[#This Row],[Region]]="Central","Chris",cleaneddata[[#This Row],[Region]]="East","Erin",cleaneddata[[#This Row],[Region]]="South","Sam",cleaneddata[[#This Row],[Region]]="West","William")</f>
        <v>Sam</v>
      </c>
    </row>
    <row r="370" spans="1:26" x14ac:dyDescent="0.25">
      <c r="A370">
        <v>1211</v>
      </c>
      <c r="B370" t="s">
        <v>913</v>
      </c>
      <c r="C370" t="s">
        <v>49</v>
      </c>
      <c r="D370">
        <v>0.01</v>
      </c>
      <c r="E370">
        <v>3.08</v>
      </c>
      <c r="F370">
        <v>0.5</v>
      </c>
      <c r="G370" t="s">
        <v>40</v>
      </c>
      <c r="H370" t="s">
        <v>96</v>
      </c>
      <c r="I370" t="s">
        <v>50</v>
      </c>
      <c r="J370" t="s">
        <v>154</v>
      </c>
      <c r="K370" t="s">
        <v>75</v>
      </c>
      <c r="L370" t="s">
        <v>914</v>
      </c>
      <c r="M370">
        <v>0.37</v>
      </c>
      <c r="N370" t="s">
        <v>34</v>
      </c>
      <c r="O370" t="s">
        <v>54</v>
      </c>
      <c r="P370" t="s">
        <v>55</v>
      </c>
      <c r="Q370" t="s">
        <v>915</v>
      </c>
      <c r="R370">
        <v>46806</v>
      </c>
      <c r="S370" s="1">
        <v>42036</v>
      </c>
      <c r="T370" s="1">
        <v>42041</v>
      </c>
      <c r="U370">
        <v>9.0045000000000002</v>
      </c>
      <c r="V370">
        <v>4</v>
      </c>
      <c r="W370">
        <v>13.05</v>
      </c>
      <c r="X370">
        <v>88598</v>
      </c>
      <c r="Y370">
        <f>cleaneddata[[#This Row],[Unit Price]]-cleaneddata[[#This Row],[Discount]]</f>
        <v>3.0700000000000003</v>
      </c>
      <c r="Z370" t="str">
        <f>_xlfn.IFS(cleaneddata[[#This Row],[Region]]="Central","Chris",cleaneddata[[#This Row],[Region]]="East","Erin",cleaneddata[[#This Row],[Region]]="South","Sam",cleaneddata[[#This Row],[Region]]="West","William")</f>
        <v>Chris</v>
      </c>
    </row>
    <row r="371" spans="1:26" x14ac:dyDescent="0.25">
      <c r="A371">
        <v>1949</v>
      </c>
      <c r="B371" t="s">
        <v>916</v>
      </c>
      <c r="C371" t="s">
        <v>49</v>
      </c>
      <c r="D371">
        <v>0.05</v>
      </c>
      <c r="E371">
        <v>424.21</v>
      </c>
      <c r="F371">
        <v>110.2</v>
      </c>
      <c r="G371" t="s">
        <v>28</v>
      </c>
      <c r="H371" t="s">
        <v>29</v>
      </c>
      <c r="I371" t="s">
        <v>30</v>
      </c>
      <c r="J371" t="s">
        <v>31</v>
      </c>
      <c r="K371" t="s">
        <v>32</v>
      </c>
      <c r="L371" t="s">
        <v>917</v>
      </c>
      <c r="M371">
        <v>0.67</v>
      </c>
      <c r="N371" t="s">
        <v>34</v>
      </c>
      <c r="O371" t="s">
        <v>61</v>
      </c>
      <c r="P371" t="s">
        <v>279</v>
      </c>
      <c r="Q371" t="s">
        <v>918</v>
      </c>
      <c r="R371">
        <v>59715</v>
      </c>
      <c r="S371" s="1">
        <v>42036</v>
      </c>
      <c r="T371" s="1">
        <v>42040</v>
      </c>
      <c r="U371">
        <v>-213.40280000000001</v>
      </c>
      <c r="V371">
        <v>12</v>
      </c>
      <c r="W371">
        <v>4935.22</v>
      </c>
      <c r="X371">
        <v>90415</v>
      </c>
      <c r="Y371">
        <f>cleaneddata[[#This Row],[Unit Price]]-cleaneddata[[#This Row],[Discount]]</f>
        <v>424.15999999999997</v>
      </c>
      <c r="Z371" t="str">
        <f>_xlfn.IFS(cleaneddata[[#This Row],[Region]]="Central","Chris",cleaneddata[[#This Row],[Region]]="East","Erin",cleaneddata[[#This Row],[Region]]="South","Sam",cleaneddata[[#This Row],[Region]]="West","William")</f>
        <v>William</v>
      </c>
    </row>
    <row r="372" spans="1:26" x14ac:dyDescent="0.25">
      <c r="A372">
        <v>2071</v>
      </c>
      <c r="B372" t="s">
        <v>919</v>
      </c>
      <c r="C372" t="s">
        <v>72</v>
      </c>
      <c r="D372">
        <v>0.03</v>
      </c>
      <c r="E372">
        <v>60.98</v>
      </c>
      <c r="F372">
        <v>1.99</v>
      </c>
      <c r="G372" t="s">
        <v>40</v>
      </c>
      <c r="H372" t="s">
        <v>96</v>
      </c>
      <c r="I372" t="s">
        <v>42</v>
      </c>
      <c r="J372" t="s">
        <v>43</v>
      </c>
      <c r="K372" t="s">
        <v>44</v>
      </c>
      <c r="L372" t="s">
        <v>920</v>
      </c>
      <c r="M372">
        <v>0.5</v>
      </c>
      <c r="N372" t="s">
        <v>34</v>
      </c>
      <c r="O372" t="s">
        <v>54</v>
      </c>
      <c r="P372" t="s">
        <v>291</v>
      </c>
      <c r="Q372" t="s">
        <v>921</v>
      </c>
      <c r="R372">
        <v>48336</v>
      </c>
      <c r="S372" s="1">
        <v>42036</v>
      </c>
      <c r="T372" s="1">
        <v>42036</v>
      </c>
      <c r="U372">
        <v>976.2672</v>
      </c>
      <c r="V372">
        <v>23</v>
      </c>
      <c r="W372">
        <v>1414.88</v>
      </c>
      <c r="X372">
        <v>88555</v>
      </c>
      <c r="Y372">
        <f>cleaneddata[[#This Row],[Unit Price]]-cleaneddata[[#This Row],[Discount]]</f>
        <v>60.949999999999996</v>
      </c>
      <c r="Z372" t="str">
        <f>_xlfn.IFS(cleaneddata[[#This Row],[Region]]="Central","Chris",cleaneddata[[#This Row],[Region]]="East","Erin",cleaneddata[[#This Row],[Region]]="South","Sam",cleaneddata[[#This Row],[Region]]="West","William")</f>
        <v>Chris</v>
      </c>
    </row>
    <row r="373" spans="1:26" x14ac:dyDescent="0.25">
      <c r="A373">
        <v>2071</v>
      </c>
      <c r="B373" t="s">
        <v>919</v>
      </c>
      <c r="C373" t="s">
        <v>72</v>
      </c>
      <c r="D373">
        <v>0.04</v>
      </c>
      <c r="E373">
        <v>3.08</v>
      </c>
      <c r="F373">
        <v>0.99</v>
      </c>
      <c r="G373" t="s">
        <v>40</v>
      </c>
      <c r="H373" t="s">
        <v>96</v>
      </c>
      <c r="I373" t="s">
        <v>50</v>
      </c>
      <c r="J373" t="s">
        <v>154</v>
      </c>
      <c r="K373" t="s">
        <v>75</v>
      </c>
      <c r="L373" t="s">
        <v>660</v>
      </c>
      <c r="M373">
        <v>0.37</v>
      </c>
      <c r="N373" t="s">
        <v>34</v>
      </c>
      <c r="O373" t="s">
        <v>54</v>
      </c>
      <c r="P373" t="s">
        <v>291</v>
      </c>
      <c r="Q373" t="s">
        <v>921</v>
      </c>
      <c r="R373">
        <v>48336</v>
      </c>
      <c r="S373" s="1">
        <v>42036</v>
      </c>
      <c r="T373" s="1">
        <v>42037</v>
      </c>
      <c r="U373">
        <v>23.204699999999999</v>
      </c>
      <c r="V373">
        <v>11</v>
      </c>
      <c r="W373">
        <v>33.630000000000003</v>
      </c>
      <c r="X373">
        <v>88555</v>
      </c>
      <c r="Y373">
        <f>cleaneddata[[#This Row],[Unit Price]]-cleaneddata[[#This Row],[Discount]]</f>
        <v>3.04</v>
      </c>
      <c r="Z373" t="str">
        <f>_xlfn.IFS(cleaneddata[[#This Row],[Region]]="Central","Chris",cleaneddata[[#This Row],[Region]]="East","Erin",cleaneddata[[#This Row],[Region]]="South","Sam",cleaneddata[[#This Row],[Region]]="West","William")</f>
        <v>Chris</v>
      </c>
    </row>
    <row r="374" spans="1:26" x14ac:dyDescent="0.25">
      <c r="A374">
        <v>2072</v>
      </c>
      <c r="B374" t="s">
        <v>922</v>
      </c>
      <c r="C374" t="s">
        <v>72</v>
      </c>
      <c r="D374">
        <v>0</v>
      </c>
      <c r="E374">
        <v>10.31</v>
      </c>
      <c r="F374">
        <v>1.79</v>
      </c>
      <c r="G374" t="s">
        <v>40</v>
      </c>
      <c r="H374" t="s">
        <v>96</v>
      </c>
      <c r="I374" t="s">
        <v>50</v>
      </c>
      <c r="J374" t="s">
        <v>90</v>
      </c>
      <c r="K374" t="s">
        <v>52</v>
      </c>
      <c r="L374" t="s">
        <v>923</v>
      </c>
      <c r="M374">
        <v>0.38</v>
      </c>
      <c r="N374" t="s">
        <v>34</v>
      </c>
      <c r="O374" t="s">
        <v>54</v>
      </c>
      <c r="P374" t="s">
        <v>291</v>
      </c>
      <c r="Q374" t="s">
        <v>924</v>
      </c>
      <c r="R374">
        <v>48505</v>
      </c>
      <c r="S374" s="1">
        <v>42036</v>
      </c>
      <c r="T374" s="1">
        <v>42038</v>
      </c>
      <c r="U374">
        <v>167.46299999999999</v>
      </c>
      <c r="V374">
        <v>23</v>
      </c>
      <c r="W374">
        <v>242.7</v>
      </c>
      <c r="X374">
        <v>88555</v>
      </c>
      <c r="Y374">
        <f>cleaneddata[[#This Row],[Unit Price]]-cleaneddata[[#This Row],[Discount]]</f>
        <v>10.31</v>
      </c>
      <c r="Z374" t="str">
        <f>_xlfn.IFS(cleaneddata[[#This Row],[Region]]="Central","Chris",cleaneddata[[#This Row],[Region]]="East","Erin",cleaneddata[[#This Row],[Region]]="South","Sam",cleaneddata[[#This Row],[Region]]="West","William")</f>
        <v>Chris</v>
      </c>
    </row>
    <row r="375" spans="1:26" x14ac:dyDescent="0.25">
      <c r="A375">
        <v>397</v>
      </c>
      <c r="B375" t="s">
        <v>925</v>
      </c>
      <c r="C375" t="s">
        <v>27</v>
      </c>
      <c r="D375">
        <v>0.1</v>
      </c>
      <c r="E375">
        <v>154.13</v>
      </c>
      <c r="F375">
        <v>69</v>
      </c>
      <c r="G375" t="s">
        <v>40</v>
      </c>
      <c r="H375" t="s">
        <v>96</v>
      </c>
      <c r="I375" t="s">
        <v>30</v>
      </c>
      <c r="J375" t="s">
        <v>31</v>
      </c>
      <c r="K375" t="s">
        <v>66</v>
      </c>
      <c r="L375" t="s">
        <v>926</v>
      </c>
      <c r="M375">
        <v>0.68</v>
      </c>
      <c r="N375" t="s">
        <v>34</v>
      </c>
      <c r="O375" t="s">
        <v>113</v>
      </c>
      <c r="P375" t="s">
        <v>319</v>
      </c>
      <c r="Q375" t="s">
        <v>927</v>
      </c>
      <c r="R375">
        <v>44221</v>
      </c>
      <c r="S375" s="1">
        <v>42037</v>
      </c>
      <c r="T375" s="1">
        <v>42038</v>
      </c>
      <c r="U375">
        <v>-372.48597100000001</v>
      </c>
      <c r="V375">
        <v>8</v>
      </c>
      <c r="W375">
        <v>1216.32</v>
      </c>
      <c r="X375">
        <v>89319</v>
      </c>
      <c r="Y375">
        <f>cleaneddata[[#This Row],[Unit Price]]-cleaneddata[[#This Row],[Discount]]</f>
        <v>154.03</v>
      </c>
      <c r="Z375" t="str">
        <f>_xlfn.IFS(cleaneddata[[#This Row],[Region]]="Central","Chris",cleaneddata[[#This Row],[Region]]="East","Erin",cleaneddata[[#This Row],[Region]]="South","Sam",cleaneddata[[#This Row],[Region]]="West","William")</f>
        <v>Erin</v>
      </c>
    </row>
    <row r="376" spans="1:26" x14ac:dyDescent="0.25">
      <c r="A376">
        <v>2555</v>
      </c>
      <c r="B376" t="s">
        <v>357</v>
      </c>
      <c r="C376" t="s">
        <v>27</v>
      </c>
      <c r="D376">
        <v>0</v>
      </c>
      <c r="E376">
        <v>12.97</v>
      </c>
      <c r="F376">
        <v>1.49</v>
      </c>
      <c r="G376" t="s">
        <v>40</v>
      </c>
      <c r="H376" t="s">
        <v>73</v>
      </c>
      <c r="I376" t="s">
        <v>50</v>
      </c>
      <c r="J376" t="s">
        <v>74</v>
      </c>
      <c r="K376" t="s">
        <v>75</v>
      </c>
      <c r="L376" t="s">
        <v>928</v>
      </c>
      <c r="M376">
        <v>0.35</v>
      </c>
      <c r="N376" t="s">
        <v>34</v>
      </c>
      <c r="O376" t="s">
        <v>54</v>
      </c>
      <c r="P376" t="s">
        <v>359</v>
      </c>
      <c r="Q376" t="s">
        <v>360</v>
      </c>
      <c r="R376">
        <v>53711</v>
      </c>
      <c r="S376" s="1">
        <v>42037</v>
      </c>
      <c r="T376" s="1">
        <v>42038</v>
      </c>
      <c r="U376">
        <v>180.23490000000001</v>
      </c>
      <c r="V376">
        <v>19</v>
      </c>
      <c r="W376">
        <v>261.20999999999998</v>
      </c>
      <c r="X376">
        <v>86529</v>
      </c>
      <c r="Y376">
        <f>cleaneddata[[#This Row],[Unit Price]]-cleaneddata[[#This Row],[Discount]]</f>
        <v>12.97</v>
      </c>
      <c r="Z376" t="str">
        <f>_xlfn.IFS(cleaneddata[[#This Row],[Region]]="Central","Chris",cleaneddata[[#This Row],[Region]]="East","Erin",cleaneddata[[#This Row],[Region]]="South","Sam",cleaneddata[[#This Row],[Region]]="West","William")</f>
        <v>Chris</v>
      </c>
    </row>
    <row r="377" spans="1:26" x14ac:dyDescent="0.25">
      <c r="A377">
        <v>2555</v>
      </c>
      <c r="B377" t="s">
        <v>357</v>
      </c>
      <c r="C377" t="s">
        <v>27</v>
      </c>
      <c r="D377">
        <v>0.06</v>
      </c>
      <c r="E377">
        <v>4.91</v>
      </c>
      <c r="F377">
        <v>0.5</v>
      </c>
      <c r="G377" t="s">
        <v>40</v>
      </c>
      <c r="H377" t="s">
        <v>73</v>
      </c>
      <c r="I377" t="s">
        <v>50</v>
      </c>
      <c r="J377" t="s">
        <v>154</v>
      </c>
      <c r="K377" t="s">
        <v>75</v>
      </c>
      <c r="L377" t="s">
        <v>579</v>
      </c>
      <c r="M377">
        <v>0.36</v>
      </c>
      <c r="N377" t="s">
        <v>34</v>
      </c>
      <c r="O377" t="s">
        <v>54</v>
      </c>
      <c r="P377" t="s">
        <v>359</v>
      </c>
      <c r="Q377" t="s">
        <v>360</v>
      </c>
      <c r="R377">
        <v>53711</v>
      </c>
      <c r="S377" s="1">
        <v>42037</v>
      </c>
      <c r="T377" s="1">
        <v>42037</v>
      </c>
      <c r="U377">
        <v>29.525099999999998</v>
      </c>
      <c r="V377">
        <v>9</v>
      </c>
      <c r="W377">
        <v>42.79</v>
      </c>
      <c r="X377">
        <v>86529</v>
      </c>
      <c r="Y377">
        <f>cleaneddata[[#This Row],[Unit Price]]-cleaneddata[[#This Row],[Discount]]</f>
        <v>4.8500000000000005</v>
      </c>
      <c r="Z377" t="str">
        <f>_xlfn.IFS(cleaneddata[[#This Row],[Region]]="Central","Chris",cleaneddata[[#This Row],[Region]]="East","Erin",cleaneddata[[#This Row],[Region]]="South","Sam",cleaneddata[[#This Row],[Region]]="West","William")</f>
        <v>Chris</v>
      </c>
    </row>
    <row r="378" spans="1:26" x14ac:dyDescent="0.25">
      <c r="A378">
        <v>68</v>
      </c>
      <c r="B378" t="s">
        <v>110</v>
      </c>
      <c r="C378" t="s">
        <v>39</v>
      </c>
      <c r="D378">
        <v>0.09</v>
      </c>
      <c r="E378">
        <v>122.99</v>
      </c>
      <c r="F378">
        <v>70.2</v>
      </c>
      <c r="G378" t="s">
        <v>28</v>
      </c>
      <c r="H378" t="s">
        <v>96</v>
      </c>
      <c r="I378" t="s">
        <v>30</v>
      </c>
      <c r="J378" t="s">
        <v>111</v>
      </c>
      <c r="K378" t="s">
        <v>59</v>
      </c>
      <c r="L378" t="s">
        <v>806</v>
      </c>
      <c r="M378">
        <v>0.74</v>
      </c>
      <c r="N378" t="s">
        <v>34</v>
      </c>
      <c r="O378" t="s">
        <v>113</v>
      </c>
      <c r="P378" t="s">
        <v>114</v>
      </c>
      <c r="Q378" t="s">
        <v>115</v>
      </c>
      <c r="R378">
        <v>10177</v>
      </c>
      <c r="S378" s="1">
        <v>42037</v>
      </c>
      <c r="T378" s="1">
        <v>42039</v>
      </c>
      <c r="U378">
        <v>-2426.5500000000002</v>
      </c>
      <c r="V378">
        <v>49</v>
      </c>
      <c r="W378">
        <v>5718.85</v>
      </c>
      <c r="X378">
        <v>55713</v>
      </c>
      <c r="Y378">
        <f>cleaneddata[[#This Row],[Unit Price]]-cleaneddata[[#This Row],[Discount]]</f>
        <v>122.89999999999999</v>
      </c>
      <c r="Z378" t="str">
        <f>_xlfn.IFS(cleaneddata[[#This Row],[Region]]="Central","Chris",cleaneddata[[#This Row],[Region]]="East","Erin",cleaneddata[[#This Row],[Region]]="South","Sam",cleaneddata[[#This Row],[Region]]="West","William")</f>
        <v>Erin</v>
      </c>
    </row>
    <row r="379" spans="1:26" x14ac:dyDescent="0.25">
      <c r="A379">
        <v>70</v>
      </c>
      <c r="B379" t="s">
        <v>929</v>
      </c>
      <c r="C379" t="s">
        <v>39</v>
      </c>
      <c r="D379">
        <v>0.09</v>
      </c>
      <c r="E379">
        <v>122.99</v>
      </c>
      <c r="F379">
        <v>70.2</v>
      </c>
      <c r="G379" t="s">
        <v>28</v>
      </c>
      <c r="H379" t="s">
        <v>96</v>
      </c>
      <c r="I379" t="s">
        <v>30</v>
      </c>
      <c r="J379" t="s">
        <v>111</v>
      </c>
      <c r="K379" t="s">
        <v>59</v>
      </c>
      <c r="L379" t="s">
        <v>806</v>
      </c>
      <c r="M379">
        <v>0.74</v>
      </c>
      <c r="N379" t="s">
        <v>34</v>
      </c>
      <c r="O379" t="s">
        <v>113</v>
      </c>
      <c r="P379" t="s">
        <v>635</v>
      </c>
      <c r="Q379" t="s">
        <v>930</v>
      </c>
      <c r="R379">
        <v>5401</v>
      </c>
      <c r="S379" s="1">
        <v>42037</v>
      </c>
      <c r="T379" s="1">
        <v>42039</v>
      </c>
      <c r="U379">
        <v>-2426.5500000000002</v>
      </c>
      <c r="V379">
        <v>12</v>
      </c>
      <c r="W379">
        <v>1400.53</v>
      </c>
      <c r="X379">
        <v>87947</v>
      </c>
      <c r="Y379">
        <f>cleaneddata[[#This Row],[Unit Price]]-cleaneddata[[#This Row],[Discount]]</f>
        <v>122.89999999999999</v>
      </c>
      <c r="Z379" t="str">
        <f>_xlfn.IFS(cleaneddata[[#This Row],[Region]]="Central","Chris",cleaneddata[[#This Row],[Region]]="East","Erin",cleaneddata[[#This Row],[Region]]="South","Sam",cleaneddata[[#This Row],[Region]]="West","William")</f>
        <v>Erin</v>
      </c>
    </row>
    <row r="380" spans="1:26" x14ac:dyDescent="0.25">
      <c r="A380">
        <v>894</v>
      </c>
      <c r="B380" t="s">
        <v>374</v>
      </c>
      <c r="C380" t="s">
        <v>49</v>
      </c>
      <c r="D380">
        <v>0.02</v>
      </c>
      <c r="E380">
        <v>1.1399999999999999</v>
      </c>
      <c r="F380">
        <v>0.7</v>
      </c>
      <c r="G380" t="s">
        <v>40</v>
      </c>
      <c r="H380" t="s">
        <v>96</v>
      </c>
      <c r="I380" t="s">
        <v>50</v>
      </c>
      <c r="J380" t="s">
        <v>178</v>
      </c>
      <c r="K380" t="s">
        <v>52</v>
      </c>
      <c r="L380" t="s">
        <v>826</v>
      </c>
      <c r="M380">
        <v>0.38</v>
      </c>
      <c r="N380" t="s">
        <v>34</v>
      </c>
      <c r="O380" t="s">
        <v>113</v>
      </c>
      <c r="P380" t="s">
        <v>376</v>
      </c>
      <c r="Q380" t="s">
        <v>68</v>
      </c>
      <c r="R380">
        <v>20024</v>
      </c>
      <c r="S380" s="1">
        <v>42037</v>
      </c>
      <c r="T380" s="1">
        <v>42037</v>
      </c>
      <c r="U380">
        <v>-0.49</v>
      </c>
      <c r="V380">
        <v>38</v>
      </c>
      <c r="W380">
        <v>44.85</v>
      </c>
      <c r="X380">
        <v>38529</v>
      </c>
      <c r="Y380">
        <f>cleaneddata[[#This Row],[Unit Price]]-cleaneddata[[#This Row],[Discount]]</f>
        <v>1.1199999999999999</v>
      </c>
      <c r="Z380" t="str">
        <f>_xlfn.IFS(cleaneddata[[#This Row],[Region]]="Central","Chris",cleaneddata[[#This Row],[Region]]="East","Erin",cleaneddata[[#This Row],[Region]]="South","Sam",cleaneddata[[#This Row],[Region]]="West","William")</f>
        <v>Erin</v>
      </c>
    </row>
    <row r="381" spans="1:26" x14ac:dyDescent="0.25">
      <c r="A381">
        <v>2498</v>
      </c>
      <c r="B381" t="s">
        <v>931</v>
      </c>
      <c r="C381" t="s">
        <v>118</v>
      </c>
      <c r="D381">
        <v>0.09</v>
      </c>
      <c r="E381">
        <v>6.28</v>
      </c>
      <c r="F381">
        <v>5.41</v>
      </c>
      <c r="G381" t="s">
        <v>40</v>
      </c>
      <c r="H381" t="s">
        <v>29</v>
      </c>
      <c r="I381" t="s">
        <v>30</v>
      </c>
      <c r="J381" t="s">
        <v>128</v>
      </c>
      <c r="K381" t="s">
        <v>75</v>
      </c>
      <c r="L381" t="s">
        <v>932</v>
      </c>
      <c r="M381">
        <v>0.53</v>
      </c>
      <c r="N381" t="s">
        <v>34</v>
      </c>
      <c r="O381" t="s">
        <v>61</v>
      </c>
      <c r="P381" t="s">
        <v>92</v>
      </c>
      <c r="Q381" t="s">
        <v>892</v>
      </c>
      <c r="R381">
        <v>92024</v>
      </c>
      <c r="S381" s="1">
        <v>42037</v>
      </c>
      <c r="T381" s="1">
        <v>42039</v>
      </c>
      <c r="U381">
        <v>-61.59</v>
      </c>
      <c r="V381">
        <v>56</v>
      </c>
      <c r="W381">
        <v>355.4</v>
      </c>
      <c r="X381">
        <v>54567</v>
      </c>
      <c r="Y381">
        <f>cleaneddata[[#This Row],[Unit Price]]-cleaneddata[[#This Row],[Discount]]</f>
        <v>6.19</v>
      </c>
      <c r="Z381" t="str">
        <f>_xlfn.IFS(cleaneddata[[#This Row],[Region]]="Central","Chris",cleaneddata[[#This Row],[Region]]="East","Erin",cleaneddata[[#This Row],[Region]]="South","Sam",cleaneddata[[#This Row],[Region]]="West","William")</f>
        <v>William</v>
      </c>
    </row>
    <row r="382" spans="1:26" x14ac:dyDescent="0.25">
      <c r="A382">
        <v>2500</v>
      </c>
      <c r="B382" t="s">
        <v>933</v>
      </c>
      <c r="C382" t="s">
        <v>118</v>
      </c>
      <c r="D382">
        <v>0.09</v>
      </c>
      <c r="E382">
        <v>6.28</v>
      </c>
      <c r="F382">
        <v>5.41</v>
      </c>
      <c r="G382" t="s">
        <v>40</v>
      </c>
      <c r="H382" t="s">
        <v>29</v>
      </c>
      <c r="I382" t="s">
        <v>30</v>
      </c>
      <c r="J382" t="s">
        <v>128</v>
      </c>
      <c r="K382" t="s">
        <v>75</v>
      </c>
      <c r="L382" t="s">
        <v>932</v>
      </c>
      <c r="M382">
        <v>0.53</v>
      </c>
      <c r="N382" t="s">
        <v>34</v>
      </c>
      <c r="O382" t="s">
        <v>54</v>
      </c>
      <c r="P382" t="s">
        <v>105</v>
      </c>
      <c r="Q382" t="s">
        <v>934</v>
      </c>
      <c r="R382">
        <v>60102</v>
      </c>
      <c r="S382" s="1">
        <v>42037</v>
      </c>
      <c r="T382" s="1">
        <v>42039</v>
      </c>
      <c r="U382">
        <v>-32.026800000000001</v>
      </c>
      <c r="V382">
        <v>14</v>
      </c>
      <c r="W382">
        <v>88.85</v>
      </c>
      <c r="X382">
        <v>88320</v>
      </c>
      <c r="Y382">
        <f>cleaneddata[[#This Row],[Unit Price]]-cleaneddata[[#This Row],[Discount]]</f>
        <v>6.19</v>
      </c>
      <c r="Z382" t="str">
        <f>_xlfn.IFS(cleaneddata[[#This Row],[Region]]="Central","Chris",cleaneddata[[#This Row],[Region]]="East","Erin",cleaneddata[[#This Row],[Region]]="South","Sam",cleaneddata[[#This Row],[Region]]="West","William")</f>
        <v>Chris</v>
      </c>
    </row>
    <row r="383" spans="1:26" x14ac:dyDescent="0.25">
      <c r="A383">
        <v>84</v>
      </c>
      <c r="B383" t="s">
        <v>935</v>
      </c>
      <c r="C383" t="s">
        <v>72</v>
      </c>
      <c r="D383">
        <v>0</v>
      </c>
      <c r="E383">
        <v>8.09</v>
      </c>
      <c r="F383">
        <v>7.96</v>
      </c>
      <c r="G383" t="s">
        <v>40</v>
      </c>
      <c r="H383" t="s">
        <v>41</v>
      </c>
      <c r="I383" t="s">
        <v>30</v>
      </c>
      <c r="J383" t="s">
        <v>128</v>
      </c>
      <c r="K383" t="s">
        <v>75</v>
      </c>
      <c r="L383" t="s">
        <v>524</v>
      </c>
      <c r="M383">
        <v>0.49</v>
      </c>
      <c r="N383" t="s">
        <v>34</v>
      </c>
      <c r="O383" t="s">
        <v>113</v>
      </c>
      <c r="P383" t="s">
        <v>319</v>
      </c>
      <c r="Q383" t="s">
        <v>936</v>
      </c>
      <c r="R383">
        <v>45231</v>
      </c>
      <c r="S383" s="1">
        <v>42037</v>
      </c>
      <c r="T383" s="1">
        <v>42038</v>
      </c>
      <c r="U383">
        <v>-144.56</v>
      </c>
      <c r="V383">
        <v>11</v>
      </c>
      <c r="W383">
        <v>90.98</v>
      </c>
      <c r="X383">
        <v>87364</v>
      </c>
      <c r="Y383">
        <f>cleaneddata[[#This Row],[Unit Price]]-cleaneddata[[#This Row],[Discount]]</f>
        <v>8.09</v>
      </c>
      <c r="Z383" t="str">
        <f>_xlfn.IFS(cleaneddata[[#This Row],[Region]]="Central","Chris",cleaneddata[[#This Row],[Region]]="East","Erin",cleaneddata[[#This Row],[Region]]="South","Sam",cleaneddata[[#This Row],[Region]]="West","William")</f>
        <v>Erin</v>
      </c>
    </row>
    <row r="384" spans="1:26" x14ac:dyDescent="0.25">
      <c r="A384">
        <v>1412</v>
      </c>
      <c r="B384" t="s">
        <v>937</v>
      </c>
      <c r="C384" t="s">
        <v>72</v>
      </c>
      <c r="D384">
        <v>0.08</v>
      </c>
      <c r="E384">
        <v>3.38</v>
      </c>
      <c r="F384">
        <v>0.85</v>
      </c>
      <c r="G384" t="s">
        <v>40</v>
      </c>
      <c r="H384" t="s">
        <v>96</v>
      </c>
      <c r="I384" t="s">
        <v>50</v>
      </c>
      <c r="J384" t="s">
        <v>51</v>
      </c>
      <c r="K384" t="s">
        <v>52</v>
      </c>
      <c r="L384" t="s">
        <v>938</v>
      </c>
      <c r="M384">
        <v>0.48</v>
      </c>
      <c r="N384" t="s">
        <v>34</v>
      </c>
      <c r="O384" t="s">
        <v>61</v>
      </c>
      <c r="P384" t="s">
        <v>92</v>
      </c>
      <c r="Q384" t="s">
        <v>939</v>
      </c>
      <c r="R384">
        <v>94043</v>
      </c>
      <c r="S384" s="1">
        <v>42037</v>
      </c>
      <c r="T384" s="1">
        <v>42039</v>
      </c>
      <c r="U384">
        <v>20.453600000000002</v>
      </c>
      <c r="V384">
        <v>12</v>
      </c>
      <c r="W384">
        <v>38.81</v>
      </c>
      <c r="X384">
        <v>87087</v>
      </c>
      <c r="Y384">
        <f>cleaneddata[[#This Row],[Unit Price]]-cleaneddata[[#This Row],[Discount]]</f>
        <v>3.3</v>
      </c>
      <c r="Z384" t="str">
        <f>_xlfn.IFS(cleaneddata[[#This Row],[Region]]="Central","Chris",cleaneddata[[#This Row],[Region]]="East","Erin",cleaneddata[[#This Row],[Region]]="South","Sam",cleaneddata[[#This Row],[Region]]="West","William")</f>
        <v>William</v>
      </c>
    </row>
    <row r="385" spans="1:26" x14ac:dyDescent="0.25">
      <c r="A385">
        <v>1413</v>
      </c>
      <c r="B385" t="s">
        <v>940</v>
      </c>
      <c r="C385" t="s">
        <v>72</v>
      </c>
      <c r="D385">
        <v>0.02</v>
      </c>
      <c r="E385">
        <v>16.48</v>
      </c>
      <c r="F385">
        <v>1.99</v>
      </c>
      <c r="G385" t="s">
        <v>89</v>
      </c>
      <c r="H385" t="s">
        <v>96</v>
      </c>
      <c r="I385" t="s">
        <v>42</v>
      </c>
      <c r="J385" t="s">
        <v>43</v>
      </c>
      <c r="K385" t="s">
        <v>44</v>
      </c>
      <c r="L385" t="s">
        <v>603</v>
      </c>
      <c r="M385">
        <v>0.42</v>
      </c>
      <c r="N385" t="s">
        <v>34</v>
      </c>
      <c r="O385" t="s">
        <v>113</v>
      </c>
      <c r="P385" t="s">
        <v>405</v>
      </c>
      <c r="Q385" t="s">
        <v>790</v>
      </c>
      <c r="R385">
        <v>2113</v>
      </c>
      <c r="S385" s="1">
        <v>42037</v>
      </c>
      <c r="T385" s="1">
        <v>42039</v>
      </c>
      <c r="U385">
        <v>69.61</v>
      </c>
      <c r="V385">
        <v>27</v>
      </c>
      <c r="W385">
        <v>484.56</v>
      </c>
      <c r="X385">
        <v>45539</v>
      </c>
      <c r="Y385">
        <f>cleaneddata[[#This Row],[Unit Price]]-cleaneddata[[#This Row],[Discount]]</f>
        <v>16.46</v>
      </c>
      <c r="Z385" t="str">
        <f>_xlfn.IFS(cleaneddata[[#This Row],[Region]]="Central","Chris",cleaneddata[[#This Row],[Region]]="East","Erin",cleaneddata[[#This Row],[Region]]="South","Sam",cleaneddata[[#This Row],[Region]]="West","William")</f>
        <v>Erin</v>
      </c>
    </row>
    <row r="386" spans="1:26" x14ac:dyDescent="0.25">
      <c r="A386">
        <v>3196</v>
      </c>
      <c r="B386" t="s">
        <v>941</v>
      </c>
      <c r="C386" t="s">
        <v>72</v>
      </c>
      <c r="D386">
        <v>0.03</v>
      </c>
      <c r="E386">
        <v>200.97</v>
      </c>
      <c r="F386">
        <v>15.59</v>
      </c>
      <c r="G386" t="s">
        <v>28</v>
      </c>
      <c r="H386" t="s">
        <v>73</v>
      </c>
      <c r="I386" t="s">
        <v>42</v>
      </c>
      <c r="J386" t="s">
        <v>58</v>
      </c>
      <c r="K386" t="s">
        <v>59</v>
      </c>
      <c r="L386" t="s">
        <v>942</v>
      </c>
      <c r="M386">
        <v>0.36</v>
      </c>
      <c r="N386" t="s">
        <v>34</v>
      </c>
      <c r="O386" t="s">
        <v>61</v>
      </c>
      <c r="P386" t="s">
        <v>92</v>
      </c>
      <c r="Q386" t="s">
        <v>943</v>
      </c>
      <c r="R386">
        <v>94109</v>
      </c>
      <c r="S386" s="1">
        <v>42037</v>
      </c>
      <c r="T386" s="1">
        <v>42038</v>
      </c>
      <c r="U386">
        <v>1951.3</v>
      </c>
      <c r="V386">
        <v>43</v>
      </c>
      <c r="W386">
        <v>8717.75</v>
      </c>
      <c r="X386">
        <v>24294</v>
      </c>
      <c r="Y386">
        <f>cleaneddata[[#This Row],[Unit Price]]-cleaneddata[[#This Row],[Discount]]</f>
        <v>200.94</v>
      </c>
      <c r="Z386" t="str">
        <f>_xlfn.IFS(cleaneddata[[#This Row],[Region]]="Central","Chris",cleaneddata[[#This Row],[Region]]="East","Erin",cleaneddata[[#This Row],[Region]]="South","Sam",cleaneddata[[#This Row],[Region]]="West","William")</f>
        <v>William</v>
      </c>
    </row>
    <row r="387" spans="1:26" x14ac:dyDescent="0.25">
      <c r="A387">
        <v>3197</v>
      </c>
      <c r="B387" t="s">
        <v>944</v>
      </c>
      <c r="C387" t="s">
        <v>72</v>
      </c>
      <c r="D387">
        <v>0.03</v>
      </c>
      <c r="E387">
        <v>200.97</v>
      </c>
      <c r="F387">
        <v>15.59</v>
      </c>
      <c r="G387" t="s">
        <v>28</v>
      </c>
      <c r="H387" t="s">
        <v>73</v>
      </c>
      <c r="I387" t="s">
        <v>42</v>
      </c>
      <c r="J387" t="s">
        <v>58</v>
      </c>
      <c r="K387" t="s">
        <v>59</v>
      </c>
      <c r="L387" t="s">
        <v>942</v>
      </c>
      <c r="M387">
        <v>0.36</v>
      </c>
      <c r="N387" t="s">
        <v>34</v>
      </c>
      <c r="O387" t="s">
        <v>54</v>
      </c>
      <c r="P387" t="s">
        <v>105</v>
      </c>
      <c r="Q387" t="s">
        <v>945</v>
      </c>
      <c r="R387">
        <v>60062</v>
      </c>
      <c r="S387" s="1">
        <v>42037</v>
      </c>
      <c r="T387" s="1">
        <v>42038</v>
      </c>
      <c r="U387">
        <v>1538.7828</v>
      </c>
      <c r="V387">
        <v>11</v>
      </c>
      <c r="W387">
        <v>2230.12</v>
      </c>
      <c r="X387">
        <v>90850</v>
      </c>
      <c r="Y387">
        <f>cleaneddata[[#This Row],[Unit Price]]-cleaneddata[[#This Row],[Discount]]</f>
        <v>200.94</v>
      </c>
      <c r="Z387" t="str">
        <f>_xlfn.IFS(cleaneddata[[#This Row],[Region]]="Central","Chris",cleaneddata[[#This Row],[Region]]="East","Erin",cleaneddata[[#This Row],[Region]]="South","Sam",cleaneddata[[#This Row],[Region]]="West","William")</f>
        <v>Chris</v>
      </c>
    </row>
    <row r="388" spans="1:26" x14ac:dyDescent="0.25">
      <c r="A388">
        <v>2486</v>
      </c>
      <c r="B388" t="s">
        <v>946</v>
      </c>
      <c r="C388" t="s">
        <v>49</v>
      </c>
      <c r="D388">
        <v>0</v>
      </c>
      <c r="E388">
        <v>180.98</v>
      </c>
      <c r="F388">
        <v>30</v>
      </c>
      <c r="G388" t="s">
        <v>28</v>
      </c>
      <c r="H388" t="s">
        <v>29</v>
      </c>
      <c r="I388" t="s">
        <v>30</v>
      </c>
      <c r="J388" t="s">
        <v>111</v>
      </c>
      <c r="K388" t="s">
        <v>59</v>
      </c>
      <c r="L388" t="s">
        <v>947</v>
      </c>
      <c r="M388">
        <v>0.69</v>
      </c>
      <c r="N388" t="s">
        <v>34</v>
      </c>
      <c r="O388" t="s">
        <v>35</v>
      </c>
      <c r="P388" t="s">
        <v>77</v>
      </c>
      <c r="Q388" t="s">
        <v>948</v>
      </c>
      <c r="R388">
        <v>30458</v>
      </c>
      <c r="S388" s="1">
        <v>42038</v>
      </c>
      <c r="T388" s="1">
        <v>42040</v>
      </c>
      <c r="U388">
        <v>9.2040000000000006</v>
      </c>
      <c r="V388">
        <v>11</v>
      </c>
      <c r="W388">
        <v>2084.16</v>
      </c>
      <c r="X388">
        <v>91416</v>
      </c>
      <c r="Y388">
        <f>cleaneddata[[#This Row],[Unit Price]]-cleaneddata[[#This Row],[Discount]]</f>
        <v>180.98</v>
      </c>
      <c r="Z388" t="str">
        <f>_xlfn.IFS(cleaneddata[[#This Row],[Region]]="Central","Chris",cleaneddata[[#This Row],[Region]]="East","Erin",cleaneddata[[#This Row],[Region]]="South","Sam",cleaneddata[[#This Row],[Region]]="West","William")</f>
        <v>Sam</v>
      </c>
    </row>
    <row r="389" spans="1:26" x14ac:dyDescent="0.25">
      <c r="A389">
        <v>3053</v>
      </c>
      <c r="B389" t="s">
        <v>949</v>
      </c>
      <c r="C389" t="s">
        <v>118</v>
      </c>
      <c r="D389">
        <v>0.06</v>
      </c>
      <c r="E389">
        <v>125.99</v>
      </c>
      <c r="F389">
        <v>2.5</v>
      </c>
      <c r="G389" t="s">
        <v>40</v>
      </c>
      <c r="H389" t="s">
        <v>96</v>
      </c>
      <c r="I389" t="s">
        <v>42</v>
      </c>
      <c r="J389" t="s">
        <v>137</v>
      </c>
      <c r="K389" t="s">
        <v>75</v>
      </c>
      <c r="L389" t="s">
        <v>950</v>
      </c>
      <c r="M389">
        <v>0.6</v>
      </c>
      <c r="N389" t="s">
        <v>34</v>
      </c>
      <c r="O389" t="s">
        <v>35</v>
      </c>
      <c r="P389" t="s">
        <v>390</v>
      </c>
      <c r="Q389" t="s">
        <v>951</v>
      </c>
      <c r="R389">
        <v>42071</v>
      </c>
      <c r="S389" s="1">
        <v>42038</v>
      </c>
      <c r="T389" s="1">
        <v>42040</v>
      </c>
      <c r="U389">
        <v>402.06599999999997</v>
      </c>
      <c r="V389">
        <v>11</v>
      </c>
      <c r="W389">
        <v>1173.76</v>
      </c>
      <c r="X389">
        <v>86662</v>
      </c>
      <c r="Y389">
        <f>cleaneddata[[#This Row],[Unit Price]]-cleaneddata[[#This Row],[Discount]]</f>
        <v>125.92999999999999</v>
      </c>
      <c r="Z389" t="str">
        <f>_xlfn.IFS(cleaneddata[[#This Row],[Region]]="Central","Chris",cleaneddata[[#This Row],[Region]]="East","Erin",cleaneddata[[#This Row],[Region]]="South","Sam",cleaneddata[[#This Row],[Region]]="West","William")</f>
        <v>Sam</v>
      </c>
    </row>
    <row r="390" spans="1:26" x14ac:dyDescent="0.25">
      <c r="A390">
        <v>603</v>
      </c>
      <c r="B390" t="s">
        <v>952</v>
      </c>
      <c r="C390" t="s">
        <v>72</v>
      </c>
      <c r="D390">
        <v>0.02</v>
      </c>
      <c r="E390">
        <v>35.99</v>
      </c>
      <c r="F390">
        <v>5</v>
      </c>
      <c r="G390" t="s">
        <v>40</v>
      </c>
      <c r="H390" t="s">
        <v>73</v>
      </c>
      <c r="I390" t="s">
        <v>42</v>
      </c>
      <c r="J390" t="s">
        <v>137</v>
      </c>
      <c r="K390" t="s">
        <v>75</v>
      </c>
      <c r="L390" t="s">
        <v>953</v>
      </c>
      <c r="M390">
        <v>0.85</v>
      </c>
      <c r="N390" t="s">
        <v>34</v>
      </c>
      <c r="O390" t="s">
        <v>61</v>
      </c>
      <c r="P390" t="s">
        <v>62</v>
      </c>
      <c r="Q390" t="s">
        <v>954</v>
      </c>
      <c r="R390">
        <v>81001</v>
      </c>
      <c r="S390" s="1">
        <v>42038</v>
      </c>
      <c r="T390" s="1">
        <v>42040</v>
      </c>
      <c r="U390">
        <v>-120.934</v>
      </c>
      <c r="V390">
        <v>7</v>
      </c>
      <c r="W390">
        <v>227.79</v>
      </c>
      <c r="X390">
        <v>87020</v>
      </c>
      <c r="Y390">
        <f>cleaneddata[[#This Row],[Unit Price]]-cleaneddata[[#This Row],[Discount]]</f>
        <v>35.97</v>
      </c>
      <c r="Z390" t="str">
        <f>_xlfn.IFS(cleaneddata[[#This Row],[Region]]="Central","Chris",cleaneddata[[#This Row],[Region]]="East","Erin",cleaneddata[[#This Row],[Region]]="South","Sam",cleaneddata[[#This Row],[Region]]="West","William")</f>
        <v>William</v>
      </c>
    </row>
    <row r="391" spans="1:26" x14ac:dyDescent="0.25">
      <c r="A391">
        <v>3151</v>
      </c>
      <c r="B391" t="s">
        <v>955</v>
      </c>
      <c r="C391" t="s">
        <v>27</v>
      </c>
      <c r="D391">
        <v>0.01</v>
      </c>
      <c r="E391">
        <v>3502.14</v>
      </c>
      <c r="F391">
        <v>8.73</v>
      </c>
      <c r="G391" t="s">
        <v>28</v>
      </c>
      <c r="H391" t="s">
        <v>96</v>
      </c>
      <c r="I391" t="s">
        <v>42</v>
      </c>
      <c r="J391" t="s">
        <v>58</v>
      </c>
      <c r="K391" t="s">
        <v>32</v>
      </c>
      <c r="L391" t="s">
        <v>843</v>
      </c>
      <c r="M391">
        <v>0.56999999999999995</v>
      </c>
      <c r="N391" t="s">
        <v>34</v>
      </c>
      <c r="O391" t="s">
        <v>61</v>
      </c>
      <c r="P391" t="s">
        <v>92</v>
      </c>
      <c r="Q391" t="s">
        <v>956</v>
      </c>
      <c r="R391">
        <v>92277</v>
      </c>
      <c r="S391" s="1">
        <v>42039</v>
      </c>
      <c r="T391" s="1">
        <v>42040</v>
      </c>
      <c r="U391">
        <v>-4075.9339920000002</v>
      </c>
      <c r="V391">
        <v>1</v>
      </c>
      <c r="W391">
        <v>3501.79</v>
      </c>
      <c r="X391">
        <v>88544</v>
      </c>
      <c r="Y391">
        <f>cleaneddata[[#This Row],[Unit Price]]-cleaneddata[[#This Row],[Discount]]</f>
        <v>3502.1299999999997</v>
      </c>
      <c r="Z391" t="str">
        <f>_xlfn.IFS(cleaneddata[[#This Row],[Region]]="Central","Chris",cleaneddata[[#This Row],[Region]]="East","Erin",cleaneddata[[#This Row],[Region]]="South","Sam",cleaneddata[[#This Row],[Region]]="West","William")</f>
        <v>William</v>
      </c>
    </row>
    <row r="392" spans="1:26" x14ac:dyDescent="0.25">
      <c r="A392">
        <v>3151</v>
      </c>
      <c r="B392" t="s">
        <v>955</v>
      </c>
      <c r="C392" t="s">
        <v>27</v>
      </c>
      <c r="D392">
        <v>0.06</v>
      </c>
      <c r="E392">
        <v>15.73</v>
      </c>
      <c r="F392">
        <v>7.42</v>
      </c>
      <c r="G392" t="s">
        <v>40</v>
      </c>
      <c r="H392" t="s">
        <v>96</v>
      </c>
      <c r="I392" t="s">
        <v>50</v>
      </c>
      <c r="J392" t="s">
        <v>570</v>
      </c>
      <c r="K392" t="s">
        <v>44</v>
      </c>
      <c r="L392" t="s">
        <v>957</v>
      </c>
      <c r="M392">
        <v>0.56000000000000005</v>
      </c>
      <c r="N392" t="s">
        <v>34</v>
      </c>
      <c r="O392" t="s">
        <v>61</v>
      </c>
      <c r="P392" t="s">
        <v>92</v>
      </c>
      <c r="Q392" t="s">
        <v>956</v>
      </c>
      <c r="R392">
        <v>92277</v>
      </c>
      <c r="S392" s="1">
        <v>42039</v>
      </c>
      <c r="T392" s="1">
        <v>42040</v>
      </c>
      <c r="U392">
        <v>-18.558800000000002</v>
      </c>
      <c r="V392">
        <v>4</v>
      </c>
      <c r="W392">
        <v>63.04</v>
      </c>
      <c r="X392">
        <v>88544</v>
      </c>
      <c r="Y392">
        <f>cleaneddata[[#This Row],[Unit Price]]-cleaneddata[[#This Row],[Discount]]</f>
        <v>15.67</v>
      </c>
      <c r="Z392" t="str">
        <f>_xlfn.IFS(cleaneddata[[#This Row],[Region]]="Central","Chris",cleaneddata[[#This Row],[Region]]="East","Erin",cleaneddata[[#This Row],[Region]]="South","Sam",cleaneddata[[#This Row],[Region]]="West","William")</f>
        <v>William</v>
      </c>
    </row>
    <row r="393" spans="1:26" x14ac:dyDescent="0.25">
      <c r="A393">
        <v>3351</v>
      </c>
      <c r="B393" t="s">
        <v>958</v>
      </c>
      <c r="C393" t="s">
        <v>27</v>
      </c>
      <c r="D393">
        <v>0.1</v>
      </c>
      <c r="E393">
        <v>10.89</v>
      </c>
      <c r="F393">
        <v>4.5</v>
      </c>
      <c r="G393" t="s">
        <v>40</v>
      </c>
      <c r="H393" t="s">
        <v>29</v>
      </c>
      <c r="I393" t="s">
        <v>50</v>
      </c>
      <c r="J393" t="s">
        <v>97</v>
      </c>
      <c r="K393" t="s">
        <v>75</v>
      </c>
      <c r="L393" t="s">
        <v>775</v>
      </c>
      <c r="M393">
        <v>0.59</v>
      </c>
      <c r="N393" t="s">
        <v>34</v>
      </c>
      <c r="O393" t="s">
        <v>61</v>
      </c>
      <c r="P393" t="s">
        <v>68</v>
      </c>
      <c r="Q393" t="s">
        <v>959</v>
      </c>
      <c r="R393">
        <v>99301</v>
      </c>
      <c r="S393" s="1">
        <v>42039</v>
      </c>
      <c r="T393" s="1">
        <v>42041</v>
      </c>
      <c r="U393">
        <v>-19.2972</v>
      </c>
      <c r="V393">
        <v>17</v>
      </c>
      <c r="W393">
        <v>178.68</v>
      </c>
      <c r="X393">
        <v>91297</v>
      </c>
      <c r="Y393">
        <f>cleaneddata[[#This Row],[Unit Price]]-cleaneddata[[#This Row],[Discount]]</f>
        <v>10.790000000000001</v>
      </c>
      <c r="Z393" t="str">
        <f>_xlfn.IFS(cleaneddata[[#This Row],[Region]]="Central","Chris",cleaneddata[[#This Row],[Region]]="East","Erin",cleaneddata[[#This Row],[Region]]="South","Sam",cleaneddata[[#This Row],[Region]]="West","William")</f>
        <v>William</v>
      </c>
    </row>
    <row r="394" spans="1:26" x14ac:dyDescent="0.25">
      <c r="A394">
        <v>960</v>
      </c>
      <c r="B394" t="s">
        <v>960</v>
      </c>
      <c r="C394" t="s">
        <v>49</v>
      </c>
      <c r="D394">
        <v>0.03</v>
      </c>
      <c r="E394">
        <v>2.94</v>
      </c>
      <c r="F394">
        <v>0.96</v>
      </c>
      <c r="G394" t="s">
        <v>40</v>
      </c>
      <c r="H394" t="s">
        <v>73</v>
      </c>
      <c r="I394" t="s">
        <v>50</v>
      </c>
      <c r="J394" t="s">
        <v>51</v>
      </c>
      <c r="K394" t="s">
        <v>52</v>
      </c>
      <c r="L394" t="s">
        <v>831</v>
      </c>
      <c r="M394">
        <v>0.57999999999999996</v>
      </c>
      <c r="N394" t="s">
        <v>34</v>
      </c>
      <c r="O394" t="s">
        <v>61</v>
      </c>
      <c r="P394" t="s">
        <v>92</v>
      </c>
      <c r="Q394" t="s">
        <v>961</v>
      </c>
      <c r="R394">
        <v>90278</v>
      </c>
      <c r="S394" s="1">
        <v>42039</v>
      </c>
      <c r="T394" s="1">
        <v>42043</v>
      </c>
      <c r="U394">
        <v>-4.2</v>
      </c>
      <c r="V394">
        <v>1</v>
      </c>
      <c r="W394">
        <v>3.51</v>
      </c>
      <c r="X394">
        <v>89401</v>
      </c>
      <c r="Y394">
        <f>cleaneddata[[#This Row],[Unit Price]]-cleaneddata[[#This Row],[Discount]]</f>
        <v>2.91</v>
      </c>
      <c r="Z394" t="str">
        <f>_xlfn.IFS(cleaneddata[[#This Row],[Region]]="Central","Chris",cleaneddata[[#This Row],[Region]]="East","Erin",cleaneddata[[#This Row],[Region]]="South","Sam",cleaneddata[[#This Row],[Region]]="West","William")</f>
        <v>William</v>
      </c>
    </row>
    <row r="395" spans="1:26" x14ac:dyDescent="0.25">
      <c r="A395">
        <v>962</v>
      </c>
      <c r="B395" t="s">
        <v>962</v>
      </c>
      <c r="C395" t="s">
        <v>49</v>
      </c>
      <c r="D395">
        <v>0.03</v>
      </c>
      <c r="E395">
        <v>2.94</v>
      </c>
      <c r="F395">
        <v>0.96</v>
      </c>
      <c r="G395" t="s">
        <v>40</v>
      </c>
      <c r="H395" t="s">
        <v>73</v>
      </c>
      <c r="I395" t="s">
        <v>50</v>
      </c>
      <c r="J395" t="s">
        <v>51</v>
      </c>
      <c r="K395" t="s">
        <v>52</v>
      </c>
      <c r="L395" t="s">
        <v>831</v>
      </c>
      <c r="M395">
        <v>0.57999999999999996</v>
      </c>
      <c r="N395" t="s">
        <v>34</v>
      </c>
      <c r="O395" t="s">
        <v>54</v>
      </c>
      <c r="P395" t="s">
        <v>105</v>
      </c>
      <c r="Q395" t="s">
        <v>535</v>
      </c>
      <c r="R395">
        <v>60610</v>
      </c>
      <c r="S395" s="1">
        <v>42039</v>
      </c>
      <c r="T395" s="1">
        <v>42043</v>
      </c>
      <c r="U395">
        <v>-4.2</v>
      </c>
      <c r="V395">
        <v>2</v>
      </c>
      <c r="W395">
        <v>7.01</v>
      </c>
      <c r="X395">
        <v>17636</v>
      </c>
      <c r="Y395">
        <f>cleaneddata[[#This Row],[Unit Price]]-cleaneddata[[#This Row],[Discount]]</f>
        <v>2.91</v>
      </c>
      <c r="Z395" t="str">
        <f>_xlfn.IFS(cleaneddata[[#This Row],[Region]]="Central","Chris",cleaneddata[[#This Row],[Region]]="East","Erin",cleaneddata[[#This Row],[Region]]="South","Sam",cleaneddata[[#This Row],[Region]]="West","William")</f>
        <v>Chris</v>
      </c>
    </row>
    <row r="396" spans="1:26" x14ac:dyDescent="0.25">
      <c r="A396">
        <v>1213</v>
      </c>
      <c r="B396" t="s">
        <v>521</v>
      </c>
      <c r="C396" t="s">
        <v>49</v>
      </c>
      <c r="D396">
        <v>7.0000000000000007E-2</v>
      </c>
      <c r="E396">
        <v>29.89</v>
      </c>
      <c r="F396">
        <v>1.99</v>
      </c>
      <c r="G396" t="s">
        <v>89</v>
      </c>
      <c r="H396" t="s">
        <v>96</v>
      </c>
      <c r="I396" t="s">
        <v>42</v>
      </c>
      <c r="J396" t="s">
        <v>43</v>
      </c>
      <c r="K396" t="s">
        <v>44</v>
      </c>
      <c r="L396" t="s">
        <v>445</v>
      </c>
      <c r="M396">
        <v>0.5</v>
      </c>
      <c r="N396" t="s">
        <v>34</v>
      </c>
      <c r="O396" t="s">
        <v>54</v>
      </c>
      <c r="P396" t="s">
        <v>55</v>
      </c>
      <c r="Q396" t="s">
        <v>522</v>
      </c>
      <c r="R396">
        <v>46530</v>
      </c>
      <c r="S396" s="1">
        <v>42039</v>
      </c>
      <c r="T396" s="1">
        <v>42044</v>
      </c>
      <c r="U396">
        <v>258.6189</v>
      </c>
      <c r="V396">
        <v>13</v>
      </c>
      <c r="W396">
        <v>374.81</v>
      </c>
      <c r="X396">
        <v>88599</v>
      </c>
      <c r="Y396">
        <f>cleaneddata[[#This Row],[Unit Price]]-cleaneddata[[#This Row],[Discount]]</f>
        <v>29.82</v>
      </c>
      <c r="Z396" t="str">
        <f>_xlfn.IFS(cleaneddata[[#This Row],[Region]]="Central","Chris",cleaneddata[[#This Row],[Region]]="East","Erin",cleaneddata[[#This Row],[Region]]="South","Sam",cleaneddata[[#This Row],[Region]]="West","William")</f>
        <v>Chris</v>
      </c>
    </row>
    <row r="397" spans="1:26" x14ac:dyDescent="0.25">
      <c r="A397">
        <v>1213</v>
      </c>
      <c r="B397" t="s">
        <v>521</v>
      </c>
      <c r="C397" t="s">
        <v>49</v>
      </c>
      <c r="D397">
        <v>0.03</v>
      </c>
      <c r="E397">
        <v>8.34</v>
      </c>
      <c r="F397">
        <v>4.82</v>
      </c>
      <c r="G397" t="s">
        <v>40</v>
      </c>
      <c r="H397" t="s">
        <v>96</v>
      </c>
      <c r="I397" t="s">
        <v>50</v>
      </c>
      <c r="J397" t="s">
        <v>90</v>
      </c>
      <c r="K397" t="s">
        <v>75</v>
      </c>
      <c r="L397" t="s">
        <v>963</v>
      </c>
      <c r="M397">
        <v>0.4</v>
      </c>
      <c r="N397" t="s">
        <v>34</v>
      </c>
      <c r="O397" t="s">
        <v>54</v>
      </c>
      <c r="P397" t="s">
        <v>55</v>
      </c>
      <c r="Q397" t="s">
        <v>522</v>
      </c>
      <c r="R397">
        <v>46530</v>
      </c>
      <c r="S397" s="1">
        <v>42039</v>
      </c>
      <c r="T397" s="1">
        <v>42043</v>
      </c>
      <c r="U397">
        <v>-6.71</v>
      </c>
      <c r="V397">
        <v>5</v>
      </c>
      <c r="W397">
        <v>43.27</v>
      </c>
      <c r="X397">
        <v>88599</v>
      </c>
      <c r="Y397">
        <f>cleaneddata[[#This Row],[Unit Price]]-cleaneddata[[#This Row],[Discount]]</f>
        <v>8.31</v>
      </c>
      <c r="Z397" t="str">
        <f>_xlfn.IFS(cleaneddata[[#This Row],[Region]]="Central","Chris",cleaneddata[[#This Row],[Region]]="East","Erin",cleaneddata[[#This Row],[Region]]="South","Sam",cleaneddata[[#This Row],[Region]]="West","William")</f>
        <v>Chris</v>
      </c>
    </row>
    <row r="398" spans="1:26" x14ac:dyDescent="0.25">
      <c r="A398">
        <v>2203</v>
      </c>
      <c r="B398" t="s">
        <v>184</v>
      </c>
      <c r="C398" t="s">
        <v>49</v>
      </c>
      <c r="D398">
        <v>0.08</v>
      </c>
      <c r="E398">
        <v>145.44999999999999</v>
      </c>
      <c r="F398">
        <v>17.850000000000001</v>
      </c>
      <c r="G398" t="s">
        <v>28</v>
      </c>
      <c r="H398" t="s">
        <v>73</v>
      </c>
      <c r="I398" t="s">
        <v>42</v>
      </c>
      <c r="J398" t="s">
        <v>58</v>
      </c>
      <c r="K398" t="s">
        <v>59</v>
      </c>
      <c r="L398" t="s">
        <v>212</v>
      </c>
      <c r="M398">
        <v>0.56000000000000005</v>
      </c>
      <c r="N398" t="s">
        <v>34</v>
      </c>
      <c r="O398" t="s">
        <v>54</v>
      </c>
      <c r="P398" t="s">
        <v>86</v>
      </c>
      <c r="Q398" t="s">
        <v>186</v>
      </c>
      <c r="R398">
        <v>55445</v>
      </c>
      <c r="S398" s="1">
        <v>42039</v>
      </c>
      <c r="T398" s="1">
        <v>42039</v>
      </c>
      <c r="U398">
        <v>751.58</v>
      </c>
      <c r="V398">
        <v>8</v>
      </c>
      <c r="W398">
        <v>1117.6600000000001</v>
      </c>
      <c r="X398">
        <v>86051</v>
      </c>
      <c r="Y398">
        <f>cleaneddata[[#This Row],[Unit Price]]-cleaneddata[[#This Row],[Discount]]</f>
        <v>145.36999999999998</v>
      </c>
      <c r="Z398" t="str">
        <f>_xlfn.IFS(cleaneddata[[#This Row],[Region]]="Central","Chris",cleaneddata[[#This Row],[Region]]="East","Erin",cleaneddata[[#This Row],[Region]]="South","Sam",cleaneddata[[#This Row],[Region]]="West","William")</f>
        <v>Chris</v>
      </c>
    </row>
    <row r="399" spans="1:26" x14ac:dyDescent="0.25">
      <c r="A399">
        <v>2204</v>
      </c>
      <c r="B399" t="s">
        <v>964</v>
      </c>
      <c r="C399" t="s">
        <v>49</v>
      </c>
      <c r="D399">
        <v>7.0000000000000007E-2</v>
      </c>
      <c r="E399">
        <v>33.94</v>
      </c>
      <c r="F399">
        <v>19.190000000000001</v>
      </c>
      <c r="G399" t="s">
        <v>28</v>
      </c>
      <c r="H399" t="s">
        <v>73</v>
      </c>
      <c r="I399" t="s">
        <v>30</v>
      </c>
      <c r="J399" t="s">
        <v>111</v>
      </c>
      <c r="K399" t="s">
        <v>59</v>
      </c>
      <c r="L399" t="s">
        <v>204</v>
      </c>
      <c r="M399">
        <v>0.57999999999999996</v>
      </c>
      <c r="N399" t="s">
        <v>34</v>
      </c>
      <c r="O399" t="s">
        <v>54</v>
      </c>
      <c r="P399" t="s">
        <v>86</v>
      </c>
      <c r="Q399" t="s">
        <v>965</v>
      </c>
      <c r="R399">
        <v>55337</v>
      </c>
      <c r="S399" s="1">
        <v>42039</v>
      </c>
      <c r="T399" s="1">
        <v>42043</v>
      </c>
      <c r="U399">
        <v>-157.56</v>
      </c>
      <c r="V399">
        <v>5</v>
      </c>
      <c r="W399">
        <v>169.46</v>
      </c>
      <c r="X399">
        <v>86051</v>
      </c>
      <c r="Y399">
        <f>cleaneddata[[#This Row],[Unit Price]]-cleaneddata[[#This Row],[Discount]]</f>
        <v>33.869999999999997</v>
      </c>
      <c r="Z399" t="str">
        <f>_xlfn.IFS(cleaneddata[[#This Row],[Region]]="Central","Chris",cleaneddata[[#This Row],[Region]]="East","Erin",cleaneddata[[#This Row],[Region]]="South","Sam",cleaneddata[[#This Row],[Region]]="West","William")</f>
        <v>Chris</v>
      </c>
    </row>
    <row r="400" spans="1:26" x14ac:dyDescent="0.25">
      <c r="A400">
        <v>689</v>
      </c>
      <c r="B400" t="s">
        <v>966</v>
      </c>
      <c r="C400" t="s">
        <v>118</v>
      </c>
      <c r="D400">
        <v>7.0000000000000007E-2</v>
      </c>
      <c r="E400">
        <v>1.7</v>
      </c>
      <c r="F400">
        <v>1.99</v>
      </c>
      <c r="G400" t="s">
        <v>40</v>
      </c>
      <c r="H400" t="s">
        <v>29</v>
      </c>
      <c r="I400" t="s">
        <v>42</v>
      </c>
      <c r="J400" t="s">
        <v>43</v>
      </c>
      <c r="K400" t="s">
        <v>44</v>
      </c>
      <c r="L400" t="s">
        <v>286</v>
      </c>
      <c r="M400">
        <v>0.51</v>
      </c>
      <c r="N400" t="s">
        <v>34</v>
      </c>
      <c r="O400" t="s">
        <v>54</v>
      </c>
      <c r="P400" t="s">
        <v>82</v>
      </c>
      <c r="Q400" t="s">
        <v>967</v>
      </c>
      <c r="R400">
        <v>63376</v>
      </c>
      <c r="S400" s="1">
        <v>42039</v>
      </c>
      <c r="T400" s="1">
        <v>42040</v>
      </c>
      <c r="U400">
        <v>-51.42</v>
      </c>
      <c r="V400">
        <v>10</v>
      </c>
      <c r="W400">
        <v>17.420000000000002</v>
      </c>
      <c r="X400">
        <v>88502</v>
      </c>
      <c r="Y400">
        <f>cleaneddata[[#This Row],[Unit Price]]-cleaneddata[[#This Row],[Discount]]</f>
        <v>1.63</v>
      </c>
      <c r="Z400" t="str">
        <f>_xlfn.IFS(cleaneddata[[#This Row],[Region]]="Central","Chris",cleaneddata[[#This Row],[Region]]="East","Erin",cleaneddata[[#This Row],[Region]]="South","Sam",cleaneddata[[#This Row],[Region]]="West","William")</f>
        <v>Chris</v>
      </c>
    </row>
    <row r="401" spans="1:26" x14ac:dyDescent="0.25">
      <c r="A401">
        <v>1363</v>
      </c>
      <c r="B401" t="s">
        <v>968</v>
      </c>
      <c r="C401" t="s">
        <v>118</v>
      </c>
      <c r="D401">
        <v>0.05</v>
      </c>
      <c r="E401">
        <v>12.97</v>
      </c>
      <c r="F401">
        <v>1.49</v>
      </c>
      <c r="G401" t="s">
        <v>40</v>
      </c>
      <c r="H401" t="s">
        <v>41</v>
      </c>
      <c r="I401" t="s">
        <v>50</v>
      </c>
      <c r="J401" t="s">
        <v>74</v>
      </c>
      <c r="K401" t="s">
        <v>75</v>
      </c>
      <c r="L401" t="s">
        <v>928</v>
      </c>
      <c r="M401">
        <v>0.35</v>
      </c>
      <c r="N401" t="s">
        <v>34</v>
      </c>
      <c r="O401" t="s">
        <v>35</v>
      </c>
      <c r="P401" t="s">
        <v>125</v>
      </c>
      <c r="Q401" t="s">
        <v>969</v>
      </c>
      <c r="R401">
        <v>32707</v>
      </c>
      <c r="S401" s="1">
        <v>42039</v>
      </c>
      <c r="T401" s="1">
        <v>42041</v>
      </c>
      <c r="U401">
        <v>5.4660000000000002</v>
      </c>
      <c r="V401">
        <v>2</v>
      </c>
      <c r="W401">
        <v>26.37</v>
      </c>
      <c r="X401">
        <v>89993</v>
      </c>
      <c r="Y401">
        <f>cleaneddata[[#This Row],[Unit Price]]-cleaneddata[[#This Row],[Discount]]</f>
        <v>12.92</v>
      </c>
      <c r="Z401" t="str">
        <f>_xlfn.IFS(cleaneddata[[#This Row],[Region]]="Central","Chris",cleaneddata[[#This Row],[Region]]="East","Erin",cleaneddata[[#This Row],[Region]]="South","Sam",cleaneddata[[#This Row],[Region]]="West","William")</f>
        <v>Sam</v>
      </c>
    </row>
    <row r="402" spans="1:26" x14ac:dyDescent="0.25">
      <c r="A402">
        <v>1363</v>
      </c>
      <c r="B402" t="s">
        <v>968</v>
      </c>
      <c r="C402" t="s">
        <v>118</v>
      </c>
      <c r="D402">
        <v>0.06</v>
      </c>
      <c r="E402">
        <v>5.81</v>
      </c>
      <c r="F402">
        <v>3.37</v>
      </c>
      <c r="G402" t="s">
        <v>40</v>
      </c>
      <c r="H402" t="s">
        <v>41</v>
      </c>
      <c r="I402" t="s">
        <v>50</v>
      </c>
      <c r="J402" t="s">
        <v>178</v>
      </c>
      <c r="K402" t="s">
        <v>52</v>
      </c>
      <c r="L402" t="s">
        <v>970</v>
      </c>
      <c r="M402">
        <v>0.54</v>
      </c>
      <c r="N402" t="s">
        <v>34</v>
      </c>
      <c r="O402" t="s">
        <v>35</v>
      </c>
      <c r="P402" t="s">
        <v>125</v>
      </c>
      <c r="Q402" t="s">
        <v>969</v>
      </c>
      <c r="R402">
        <v>32707</v>
      </c>
      <c r="S402" s="1">
        <v>42039</v>
      </c>
      <c r="T402" s="1">
        <v>42041</v>
      </c>
      <c r="U402">
        <v>-149.1182</v>
      </c>
      <c r="V402">
        <v>9</v>
      </c>
      <c r="W402">
        <v>53.44</v>
      </c>
      <c r="X402">
        <v>89993</v>
      </c>
      <c r="Y402">
        <f>cleaneddata[[#This Row],[Unit Price]]-cleaneddata[[#This Row],[Discount]]</f>
        <v>5.75</v>
      </c>
      <c r="Z402" t="str">
        <f>_xlfn.IFS(cleaneddata[[#This Row],[Region]]="Central","Chris",cleaneddata[[#This Row],[Region]]="East","Erin",cleaneddata[[#This Row],[Region]]="South","Sam",cleaneddata[[#This Row],[Region]]="West","William")</f>
        <v>Sam</v>
      </c>
    </row>
    <row r="403" spans="1:26" x14ac:dyDescent="0.25">
      <c r="A403">
        <v>1499</v>
      </c>
      <c r="B403" t="s">
        <v>971</v>
      </c>
      <c r="C403" t="s">
        <v>118</v>
      </c>
      <c r="D403">
        <v>0.05</v>
      </c>
      <c r="E403">
        <v>2.16</v>
      </c>
      <c r="F403">
        <v>6.05</v>
      </c>
      <c r="G403" t="s">
        <v>40</v>
      </c>
      <c r="H403" t="s">
        <v>73</v>
      </c>
      <c r="I403" t="s">
        <v>50</v>
      </c>
      <c r="J403" t="s">
        <v>74</v>
      </c>
      <c r="K403" t="s">
        <v>75</v>
      </c>
      <c r="L403" t="s">
        <v>898</v>
      </c>
      <c r="M403">
        <v>0.37</v>
      </c>
      <c r="N403" t="s">
        <v>34</v>
      </c>
      <c r="O403" t="s">
        <v>35</v>
      </c>
      <c r="P403" t="s">
        <v>125</v>
      </c>
      <c r="Q403" t="s">
        <v>972</v>
      </c>
      <c r="R403">
        <v>33134</v>
      </c>
      <c r="S403" s="1">
        <v>42039</v>
      </c>
      <c r="T403" s="1">
        <v>42040</v>
      </c>
      <c r="U403">
        <v>-298.88600000000002</v>
      </c>
      <c r="V403">
        <v>8</v>
      </c>
      <c r="W403">
        <v>18.59</v>
      </c>
      <c r="X403">
        <v>90731</v>
      </c>
      <c r="Y403">
        <f>cleaneddata[[#This Row],[Unit Price]]-cleaneddata[[#This Row],[Discount]]</f>
        <v>2.1100000000000003</v>
      </c>
      <c r="Z403" t="str">
        <f>_xlfn.IFS(cleaneddata[[#This Row],[Region]]="Central","Chris",cleaneddata[[#This Row],[Region]]="East","Erin",cleaneddata[[#This Row],[Region]]="South","Sam",cleaneddata[[#This Row],[Region]]="West","William")</f>
        <v>Sam</v>
      </c>
    </row>
    <row r="404" spans="1:26" x14ac:dyDescent="0.25">
      <c r="A404">
        <v>1499</v>
      </c>
      <c r="B404" t="s">
        <v>971</v>
      </c>
      <c r="C404" t="s">
        <v>118</v>
      </c>
      <c r="D404">
        <v>0.03</v>
      </c>
      <c r="E404">
        <v>6.48</v>
      </c>
      <c r="F404">
        <v>6.6</v>
      </c>
      <c r="G404" t="s">
        <v>40</v>
      </c>
      <c r="H404" t="s">
        <v>73</v>
      </c>
      <c r="I404" t="s">
        <v>50</v>
      </c>
      <c r="J404" t="s">
        <v>90</v>
      </c>
      <c r="K404" t="s">
        <v>75</v>
      </c>
      <c r="L404" t="s">
        <v>650</v>
      </c>
      <c r="M404">
        <v>0.37</v>
      </c>
      <c r="N404" t="s">
        <v>34</v>
      </c>
      <c r="O404" t="s">
        <v>35</v>
      </c>
      <c r="P404" t="s">
        <v>125</v>
      </c>
      <c r="Q404" t="s">
        <v>972</v>
      </c>
      <c r="R404">
        <v>33134</v>
      </c>
      <c r="S404" s="1">
        <v>42039</v>
      </c>
      <c r="T404" s="1">
        <v>42040</v>
      </c>
      <c r="U404">
        <v>-145.852</v>
      </c>
      <c r="V404">
        <v>9</v>
      </c>
      <c r="W404">
        <v>58.83</v>
      </c>
      <c r="X404">
        <v>90731</v>
      </c>
      <c r="Y404">
        <f>cleaneddata[[#This Row],[Unit Price]]-cleaneddata[[#This Row],[Discount]]</f>
        <v>6.45</v>
      </c>
      <c r="Z404" t="str">
        <f>_xlfn.IFS(cleaneddata[[#This Row],[Region]]="Central","Chris",cleaneddata[[#This Row],[Region]]="East","Erin",cleaneddata[[#This Row],[Region]]="South","Sam",cleaneddata[[#This Row],[Region]]="West","William")</f>
        <v>Sam</v>
      </c>
    </row>
    <row r="405" spans="1:26" x14ac:dyDescent="0.25">
      <c r="A405">
        <v>1499</v>
      </c>
      <c r="B405" t="s">
        <v>971</v>
      </c>
      <c r="C405" t="s">
        <v>118</v>
      </c>
      <c r="D405">
        <v>0.08</v>
      </c>
      <c r="E405">
        <v>146.05000000000001</v>
      </c>
      <c r="F405">
        <v>80.2</v>
      </c>
      <c r="G405" t="s">
        <v>28</v>
      </c>
      <c r="H405" t="s">
        <v>73</v>
      </c>
      <c r="I405" t="s">
        <v>30</v>
      </c>
      <c r="J405" t="s">
        <v>31</v>
      </c>
      <c r="K405" t="s">
        <v>32</v>
      </c>
      <c r="L405" t="s">
        <v>973</v>
      </c>
      <c r="M405">
        <v>0.71</v>
      </c>
      <c r="N405" t="s">
        <v>34</v>
      </c>
      <c r="O405" t="s">
        <v>35</v>
      </c>
      <c r="P405" t="s">
        <v>125</v>
      </c>
      <c r="Q405" t="s">
        <v>972</v>
      </c>
      <c r="R405">
        <v>33134</v>
      </c>
      <c r="S405" s="1">
        <v>42039</v>
      </c>
      <c r="T405" s="1">
        <v>42040</v>
      </c>
      <c r="U405">
        <v>-27.951000000000001</v>
      </c>
      <c r="V405">
        <v>11</v>
      </c>
      <c r="W405">
        <v>1557.66</v>
      </c>
      <c r="X405">
        <v>90731</v>
      </c>
      <c r="Y405">
        <f>cleaneddata[[#This Row],[Unit Price]]-cleaneddata[[#This Row],[Discount]]</f>
        <v>145.97</v>
      </c>
      <c r="Z405" t="str">
        <f>_xlfn.IFS(cleaneddata[[#This Row],[Region]]="Central","Chris",cleaneddata[[#This Row],[Region]]="East","Erin",cleaneddata[[#This Row],[Region]]="South","Sam",cleaneddata[[#This Row],[Region]]="West","William")</f>
        <v>Sam</v>
      </c>
    </row>
    <row r="406" spans="1:26" x14ac:dyDescent="0.25">
      <c r="A406">
        <v>2286</v>
      </c>
      <c r="B406" t="s">
        <v>974</v>
      </c>
      <c r="C406" t="s">
        <v>118</v>
      </c>
      <c r="D406">
        <v>0</v>
      </c>
      <c r="E406">
        <v>4.91</v>
      </c>
      <c r="F406">
        <v>0.5</v>
      </c>
      <c r="G406" t="s">
        <v>40</v>
      </c>
      <c r="H406" t="s">
        <v>96</v>
      </c>
      <c r="I406" t="s">
        <v>50</v>
      </c>
      <c r="J406" t="s">
        <v>154</v>
      </c>
      <c r="K406" t="s">
        <v>75</v>
      </c>
      <c r="L406" t="s">
        <v>975</v>
      </c>
      <c r="M406">
        <v>0.36</v>
      </c>
      <c r="N406" t="s">
        <v>34</v>
      </c>
      <c r="O406" t="s">
        <v>35</v>
      </c>
      <c r="P406" t="s">
        <v>273</v>
      </c>
      <c r="Q406" t="s">
        <v>976</v>
      </c>
      <c r="R406">
        <v>29301</v>
      </c>
      <c r="S406" s="1">
        <v>42039</v>
      </c>
      <c r="T406" s="1">
        <v>42041</v>
      </c>
      <c r="U406">
        <v>99.197999999999993</v>
      </c>
      <c r="V406">
        <v>12</v>
      </c>
      <c r="W406">
        <v>61.87</v>
      </c>
      <c r="X406">
        <v>90145</v>
      </c>
      <c r="Y406">
        <f>cleaneddata[[#This Row],[Unit Price]]-cleaneddata[[#This Row],[Discount]]</f>
        <v>4.91</v>
      </c>
      <c r="Z406" t="str">
        <f>_xlfn.IFS(cleaneddata[[#This Row],[Region]]="Central","Chris",cleaneddata[[#This Row],[Region]]="East","Erin",cleaneddata[[#This Row],[Region]]="South","Sam",cleaneddata[[#This Row],[Region]]="West","William")</f>
        <v>Sam</v>
      </c>
    </row>
    <row r="407" spans="1:26" x14ac:dyDescent="0.25">
      <c r="A407">
        <v>2286</v>
      </c>
      <c r="B407" t="s">
        <v>974</v>
      </c>
      <c r="C407" t="s">
        <v>118</v>
      </c>
      <c r="D407">
        <v>0.01</v>
      </c>
      <c r="E407">
        <v>7.28</v>
      </c>
      <c r="F407">
        <v>11.15</v>
      </c>
      <c r="G407" t="s">
        <v>40</v>
      </c>
      <c r="H407" t="s">
        <v>96</v>
      </c>
      <c r="I407" t="s">
        <v>50</v>
      </c>
      <c r="J407" t="s">
        <v>90</v>
      </c>
      <c r="K407" t="s">
        <v>75</v>
      </c>
      <c r="L407" t="s">
        <v>977</v>
      </c>
      <c r="M407">
        <v>0.37</v>
      </c>
      <c r="N407" t="s">
        <v>34</v>
      </c>
      <c r="O407" t="s">
        <v>35</v>
      </c>
      <c r="P407" t="s">
        <v>273</v>
      </c>
      <c r="Q407" t="s">
        <v>976</v>
      </c>
      <c r="R407">
        <v>29301</v>
      </c>
      <c r="S407" s="1">
        <v>42039</v>
      </c>
      <c r="T407" s="1">
        <v>42040</v>
      </c>
      <c r="U407">
        <v>136.03139999999999</v>
      </c>
      <c r="V407">
        <v>6</v>
      </c>
      <c r="W407">
        <v>48.88</v>
      </c>
      <c r="X407">
        <v>90145</v>
      </c>
      <c r="Y407">
        <f>cleaneddata[[#This Row],[Unit Price]]-cleaneddata[[#This Row],[Discount]]</f>
        <v>7.2700000000000005</v>
      </c>
      <c r="Z407" t="str">
        <f>_xlfn.IFS(cleaneddata[[#This Row],[Region]]="Central","Chris",cleaneddata[[#This Row],[Region]]="East","Erin",cleaneddata[[#This Row],[Region]]="South","Sam",cleaneddata[[#This Row],[Region]]="West","William")</f>
        <v>Sam</v>
      </c>
    </row>
    <row r="408" spans="1:26" x14ac:dyDescent="0.25">
      <c r="A408">
        <v>2286</v>
      </c>
      <c r="B408" t="s">
        <v>974</v>
      </c>
      <c r="C408" t="s">
        <v>118</v>
      </c>
      <c r="D408">
        <v>0.1</v>
      </c>
      <c r="E408">
        <v>6.68</v>
      </c>
      <c r="F408">
        <v>6.93</v>
      </c>
      <c r="G408" t="s">
        <v>40</v>
      </c>
      <c r="H408" t="s">
        <v>96</v>
      </c>
      <c r="I408" t="s">
        <v>50</v>
      </c>
      <c r="J408" t="s">
        <v>90</v>
      </c>
      <c r="K408" t="s">
        <v>75</v>
      </c>
      <c r="L408" t="s">
        <v>978</v>
      </c>
      <c r="M408">
        <v>0.37</v>
      </c>
      <c r="N408" t="s">
        <v>34</v>
      </c>
      <c r="O408" t="s">
        <v>35</v>
      </c>
      <c r="P408" t="s">
        <v>273</v>
      </c>
      <c r="Q408" t="s">
        <v>976</v>
      </c>
      <c r="R408">
        <v>29301</v>
      </c>
      <c r="S408" s="1">
        <v>42039</v>
      </c>
      <c r="T408" s="1">
        <v>42042</v>
      </c>
      <c r="U408">
        <v>-100.072</v>
      </c>
      <c r="V408">
        <v>3</v>
      </c>
      <c r="W408">
        <v>21.56</v>
      </c>
      <c r="X408">
        <v>90145</v>
      </c>
      <c r="Y408">
        <f>cleaneddata[[#This Row],[Unit Price]]-cleaneddata[[#This Row],[Discount]]</f>
        <v>6.58</v>
      </c>
      <c r="Z408" t="str">
        <f>_xlfn.IFS(cleaneddata[[#This Row],[Region]]="Central","Chris",cleaneddata[[#This Row],[Region]]="East","Erin",cleaneddata[[#This Row],[Region]]="South","Sam",cleaneddata[[#This Row],[Region]]="West","William")</f>
        <v>Sam</v>
      </c>
    </row>
    <row r="409" spans="1:26" x14ac:dyDescent="0.25">
      <c r="A409">
        <v>2290</v>
      </c>
      <c r="B409" t="s">
        <v>281</v>
      </c>
      <c r="C409" t="s">
        <v>118</v>
      </c>
      <c r="D409">
        <v>7.0000000000000007E-2</v>
      </c>
      <c r="E409">
        <v>80.98</v>
      </c>
      <c r="F409">
        <v>7.18</v>
      </c>
      <c r="G409" t="s">
        <v>40</v>
      </c>
      <c r="H409" t="s">
        <v>96</v>
      </c>
      <c r="I409" t="s">
        <v>42</v>
      </c>
      <c r="J409" t="s">
        <v>43</v>
      </c>
      <c r="K409" t="s">
        <v>75</v>
      </c>
      <c r="L409" t="s">
        <v>979</v>
      </c>
      <c r="M409">
        <v>0.48</v>
      </c>
      <c r="N409" t="s">
        <v>34</v>
      </c>
      <c r="O409" t="s">
        <v>54</v>
      </c>
      <c r="P409" t="s">
        <v>86</v>
      </c>
      <c r="Q409" t="s">
        <v>283</v>
      </c>
      <c r="R409">
        <v>55433</v>
      </c>
      <c r="S409" s="1">
        <v>42039</v>
      </c>
      <c r="T409" s="1">
        <v>42041</v>
      </c>
      <c r="U409">
        <v>779.47230000000002</v>
      </c>
      <c r="V409">
        <v>15</v>
      </c>
      <c r="W409">
        <v>1129.67</v>
      </c>
      <c r="X409">
        <v>88164</v>
      </c>
      <c r="Y409">
        <f>cleaneddata[[#This Row],[Unit Price]]-cleaneddata[[#This Row],[Discount]]</f>
        <v>80.910000000000011</v>
      </c>
      <c r="Z409" t="str">
        <f>_xlfn.IFS(cleaneddata[[#This Row],[Region]]="Central","Chris",cleaneddata[[#This Row],[Region]]="East","Erin",cleaneddata[[#This Row],[Region]]="South","Sam",cleaneddata[[#This Row],[Region]]="West","William")</f>
        <v>Chris</v>
      </c>
    </row>
    <row r="410" spans="1:26" x14ac:dyDescent="0.25">
      <c r="A410">
        <v>3042</v>
      </c>
      <c r="B410" t="s">
        <v>980</v>
      </c>
      <c r="C410" t="s">
        <v>118</v>
      </c>
      <c r="D410">
        <v>7.0000000000000007E-2</v>
      </c>
      <c r="E410">
        <v>14.48</v>
      </c>
      <c r="F410">
        <v>6.46</v>
      </c>
      <c r="G410" t="s">
        <v>40</v>
      </c>
      <c r="H410" t="s">
        <v>29</v>
      </c>
      <c r="I410" t="s">
        <v>50</v>
      </c>
      <c r="J410" t="s">
        <v>74</v>
      </c>
      <c r="K410" t="s">
        <v>75</v>
      </c>
      <c r="L410" t="s">
        <v>981</v>
      </c>
      <c r="M410">
        <v>0.38</v>
      </c>
      <c r="N410" t="s">
        <v>34</v>
      </c>
      <c r="O410" t="s">
        <v>54</v>
      </c>
      <c r="P410" t="s">
        <v>539</v>
      </c>
      <c r="Q410" t="s">
        <v>982</v>
      </c>
      <c r="R410">
        <v>67501</v>
      </c>
      <c r="S410" s="1">
        <v>42039</v>
      </c>
      <c r="T410" s="1">
        <v>42040</v>
      </c>
      <c r="U410">
        <v>67.864000000000004</v>
      </c>
      <c r="V410">
        <v>12</v>
      </c>
      <c r="W410">
        <v>171.33</v>
      </c>
      <c r="X410">
        <v>86101</v>
      </c>
      <c r="Y410">
        <f>cleaneddata[[#This Row],[Unit Price]]-cleaneddata[[#This Row],[Discount]]</f>
        <v>14.41</v>
      </c>
      <c r="Z410" t="str">
        <f>_xlfn.IFS(cleaneddata[[#This Row],[Region]]="Central","Chris",cleaneddata[[#This Row],[Region]]="East","Erin",cleaneddata[[#This Row],[Region]]="South","Sam",cleaneddata[[#This Row],[Region]]="West","William")</f>
        <v>Chris</v>
      </c>
    </row>
    <row r="411" spans="1:26" x14ac:dyDescent="0.25">
      <c r="A411">
        <v>1776</v>
      </c>
      <c r="B411" t="s">
        <v>983</v>
      </c>
      <c r="C411" t="s">
        <v>72</v>
      </c>
      <c r="D411">
        <v>0.08</v>
      </c>
      <c r="E411">
        <v>5.78</v>
      </c>
      <c r="F411">
        <v>5.67</v>
      </c>
      <c r="G411" t="s">
        <v>40</v>
      </c>
      <c r="H411" t="s">
        <v>41</v>
      </c>
      <c r="I411" t="s">
        <v>50</v>
      </c>
      <c r="J411" t="s">
        <v>90</v>
      </c>
      <c r="K411" t="s">
        <v>75</v>
      </c>
      <c r="L411" t="s">
        <v>617</v>
      </c>
      <c r="M411">
        <v>0.36</v>
      </c>
      <c r="N411" t="s">
        <v>34</v>
      </c>
      <c r="O411" t="s">
        <v>54</v>
      </c>
      <c r="P411" t="s">
        <v>55</v>
      </c>
      <c r="Q411" t="s">
        <v>984</v>
      </c>
      <c r="R411">
        <v>47802</v>
      </c>
      <c r="S411" s="1">
        <v>42039</v>
      </c>
      <c r="T411" s="1">
        <v>42040</v>
      </c>
      <c r="U411">
        <v>-53.898000000000003</v>
      </c>
      <c r="V411">
        <v>19</v>
      </c>
      <c r="W411">
        <v>106.57</v>
      </c>
      <c r="X411">
        <v>89941</v>
      </c>
      <c r="Y411">
        <f>cleaneddata[[#This Row],[Unit Price]]-cleaneddata[[#This Row],[Discount]]</f>
        <v>5.7</v>
      </c>
      <c r="Z411" t="str">
        <f>_xlfn.IFS(cleaneddata[[#This Row],[Region]]="Central","Chris",cleaneddata[[#This Row],[Region]]="East","Erin",cleaneddata[[#This Row],[Region]]="South","Sam",cleaneddata[[#This Row],[Region]]="West","William")</f>
        <v>Chris</v>
      </c>
    </row>
    <row r="412" spans="1:26" x14ac:dyDescent="0.25">
      <c r="A412">
        <v>2947</v>
      </c>
      <c r="B412" t="s">
        <v>985</v>
      </c>
      <c r="C412" t="s">
        <v>72</v>
      </c>
      <c r="D412">
        <v>0.01</v>
      </c>
      <c r="E412">
        <v>7.64</v>
      </c>
      <c r="F412">
        <v>1.39</v>
      </c>
      <c r="G412" t="s">
        <v>40</v>
      </c>
      <c r="H412" t="s">
        <v>41</v>
      </c>
      <c r="I412" t="s">
        <v>50</v>
      </c>
      <c r="J412" t="s">
        <v>347</v>
      </c>
      <c r="K412" t="s">
        <v>75</v>
      </c>
      <c r="L412" t="s">
        <v>610</v>
      </c>
      <c r="M412">
        <v>0.36</v>
      </c>
      <c r="N412" t="s">
        <v>34</v>
      </c>
      <c r="O412" t="s">
        <v>113</v>
      </c>
      <c r="P412" t="s">
        <v>114</v>
      </c>
      <c r="Q412" t="s">
        <v>986</v>
      </c>
      <c r="R412">
        <v>14043</v>
      </c>
      <c r="S412" s="1">
        <v>42039</v>
      </c>
      <c r="T412" s="1">
        <v>42042</v>
      </c>
      <c r="U412">
        <v>112.1181</v>
      </c>
      <c r="V412">
        <v>20</v>
      </c>
      <c r="W412">
        <v>162.49</v>
      </c>
      <c r="X412">
        <v>87511</v>
      </c>
      <c r="Y412">
        <f>cleaneddata[[#This Row],[Unit Price]]-cleaneddata[[#This Row],[Discount]]</f>
        <v>7.63</v>
      </c>
      <c r="Z412" t="str">
        <f>_xlfn.IFS(cleaneddata[[#This Row],[Region]]="Central","Chris",cleaneddata[[#This Row],[Region]]="East","Erin",cleaneddata[[#This Row],[Region]]="South","Sam",cleaneddata[[#This Row],[Region]]="West","William")</f>
        <v>Erin</v>
      </c>
    </row>
    <row r="413" spans="1:26" x14ac:dyDescent="0.25">
      <c r="A413">
        <v>234</v>
      </c>
      <c r="B413" t="s">
        <v>987</v>
      </c>
      <c r="C413" t="s">
        <v>27</v>
      </c>
      <c r="D413">
        <v>0.06</v>
      </c>
      <c r="E413">
        <v>279.81</v>
      </c>
      <c r="F413">
        <v>23.19</v>
      </c>
      <c r="G413" t="s">
        <v>28</v>
      </c>
      <c r="H413" t="s">
        <v>29</v>
      </c>
      <c r="I413" t="s">
        <v>50</v>
      </c>
      <c r="J413" t="s">
        <v>97</v>
      </c>
      <c r="K413" t="s">
        <v>59</v>
      </c>
      <c r="L413" t="s">
        <v>988</v>
      </c>
      <c r="M413">
        <v>0.59</v>
      </c>
      <c r="N413" t="s">
        <v>34</v>
      </c>
      <c r="O413" t="s">
        <v>54</v>
      </c>
      <c r="P413" t="s">
        <v>215</v>
      </c>
      <c r="Q413" t="s">
        <v>739</v>
      </c>
      <c r="R413">
        <v>50208</v>
      </c>
      <c r="S413" s="1">
        <v>42040</v>
      </c>
      <c r="T413" s="1">
        <v>42041</v>
      </c>
      <c r="U413">
        <v>1103.9724000000001</v>
      </c>
      <c r="V413">
        <v>6</v>
      </c>
      <c r="W413">
        <v>1599.96</v>
      </c>
      <c r="X413">
        <v>90236</v>
      </c>
      <c r="Y413">
        <f>cleaneddata[[#This Row],[Unit Price]]-cleaneddata[[#This Row],[Discount]]</f>
        <v>279.75</v>
      </c>
      <c r="Z413" t="str">
        <f>_xlfn.IFS(cleaneddata[[#This Row],[Region]]="Central","Chris",cleaneddata[[#This Row],[Region]]="East","Erin",cleaneddata[[#This Row],[Region]]="South","Sam",cleaneddata[[#This Row],[Region]]="West","William")</f>
        <v>Chris</v>
      </c>
    </row>
    <row r="414" spans="1:26" x14ac:dyDescent="0.25">
      <c r="A414">
        <v>2359</v>
      </c>
      <c r="B414" t="s">
        <v>989</v>
      </c>
      <c r="C414" t="s">
        <v>27</v>
      </c>
      <c r="D414">
        <v>0</v>
      </c>
      <c r="E414">
        <v>7.28</v>
      </c>
      <c r="F414">
        <v>1.77</v>
      </c>
      <c r="G414" t="s">
        <v>40</v>
      </c>
      <c r="H414" t="s">
        <v>73</v>
      </c>
      <c r="I414" t="s">
        <v>50</v>
      </c>
      <c r="J414" t="s">
        <v>90</v>
      </c>
      <c r="K414" t="s">
        <v>52</v>
      </c>
      <c r="L414" t="s">
        <v>990</v>
      </c>
      <c r="M414">
        <v>0.37</v>
      </c>
      <c r="N414" t="s">
        <v>34</v>
      </c>
      <c r="O414" t="s">
        <v>35</v>
      </c>
      <c r="P414" t="s">
        <v>125</v>
      </c>
      <c r="Q414" t="s">
        <v>991</v>
      </c>
      <c r="R414">
        <v>33917</v>
      </c>
      <c r="S414" s="1">
        <v>42040</v>
      </c>
      <c r="T414" s="1">
        <v>42040</v>
      </c>
      <c r="U414">
        <v>167.16</v>
      </c>
      <c r="V414">
        <v>7</v>
      </c>
      <c r="W414">
        <v>53.42</v>
      </c>
      <c r="X414">
        <v>88265</v>
      </c>
      <c r="Y414">
        <f>cleaneddata[[#This Row],[Unit Price]]-cleaneddata[[#This Row],[Discount]]</f>
        <v>7.28</v>
      </c>
      <c r="Z414" t="str">
        <f>_xlfn.IFS(cleaneddata[[#This Row],[Region]]="Central","Chris",cleaneddata[[#This Row],[Region]]="East","Erin",cleaneddata[[#This Row],[Region]]="South","Sam",cleaneddata[[#This Row],[Region]]="West","William")</f>
        <v>Sam</v>
      </c>
    </row>
    <row r="415" spans="1:26" x14ac:dyDescent="0.25">
      <c r="A415">
        <v>672</v>
      </c>
      <c r="B415" t="s">
        <v>992</v>
      </c>
      <c r="C415" t="s">
        <v>49</v>
      </c>
      <c r="D415">
        <v>7.0000000000000007E-2</v>
      </c>
      <c r="E415">
        <v>2.88</v>
      </c>
      <c r="F415">
        <v>1.01</v>
      </c>
      <c r="G415" t="s">
        <v>40</v>
      </c>
      <c r="H415" t="s">
        <v>29</v>
      </c>
      <c r="I415" t="s">
        <v>50</v>
      </c>
      <c r="J415" t="s">
        <v>51</v>
      </c>
      <c r="K415" t="s">
        <v>52</v>
      </c>
      <c r="L415" t="s">
        <v>993</v>
      </c>
      <c r="M415">
        <v>0.55000000000000004</v>
      </c>
      <c r="N415" t="s">
        <v>34</v>
      </c>
      <c r="O415" t="s">
        <v>54</v>
      </c>
      <c r="P415" t="s">
        <v>215</v>
      </c>
      <c r="Q415" t="s">
        <v>739</v>
      </c>
      <c r="R415">
        <v>50208</v>
      </c>
      <c r="S415" s="1">
        <v>42040</v>
      </c>
      <c r="T415" s="1">
        <v>42044</v>
      </c>
      <c r="U415">
        <v>9.59</v>
      </c>
      <c r="V415">
        <v>12</v>
      </c>
      <c r="W415">
        <v>34.97</v>
      </c>
      <c r="X415">
        <v>88173</v>
      </c>
      <c r="Y415">
        <f>cleaneddata[[#This Row],[Unit Price]]-cleaneddata[[#This Row],[Discount]]</f>
        <v>2.81</v>
      </c>
      <c r="Z415" t="str">
        <f>_xlfn.IFS(cleaneddata[[#This Row],[Region]]="Central","Chris",cleaneddata[[#This Row],[Region]]="East","Erin",cleaneddata[[#This Row],[Region]]="South","Sam",cleaneddata[[#This Row],[Region]]="West","William")</f>
        <v>Chris</v>
      </c>
    </row>
    <row r="416" spans="1:26" x14ac:dyDescent="0.25">
      <c r="A416">
        <v>672</v>
      </c>
      <c r="B416" t="s">
        <v>992</v>
      </c>
      <c r="C416" t="s">
        <v>49</v>
      </c>
      <c r="D416">
        <v>0.1</v>
      </c>
      <c r="E416">
        <v>195.99</v>
      </c>
      <c r="F416">
        <v>3.99</v>
      </c>
      <c r="G416" t="s">
        <v>40</v>
      </c>
      <c r="H416" t="s">
        <v>29</v>
      </c>
      <c r="I416" t="s">
        <v>42</v>
      </c>
      <c r="J416" t="s">
        <v>137</v>
      </c>
      <c r="K416" t="s">
        <v>75</v>
      </c>
      <c r="L416" t="s">
        <v>994</v>
      </c>
      <c r="M416">
        <v>0.57999999999999996</v>
      </c>
      <c r="N416" t="s">
        <v>34</v>
      </c>
      <c r="O416" t="s">
        <v>54</v>
      </c>
      <c r="P416" t="s">
        <v>215</v>
      </c>
      <c r="Q416" t="s">
        <v>739</v>
      </c>
      <c r="R416">
        <v>50208</v>
      </c>
      <c r="S416" s="1">
        <v>42040</v>
      </c>
      <c r="T416" s="1">
        <v>42047</v>
      </c>
      <c r="U416">
        <v>-655.42399999999998</v>
      </c>
      <c r="V416">
        <v>2</v>
      </c>
      <c r="W416">
        <v>308.86</v>
      </c>
      <c r="X416">
        <v>88173</v>
      </c>
      <c r="Y416">
        <f>cleaneddata[[#This Row],[Unit Price]]-cleaneddata[[#This Row],[Discount]]</f>
        <v>195.89000000000001</v>
      </c>
      <c r="Z416" t="str">
        <f>_xlfn.IFS(cleaneddata[[#This Row],[Region]]="Central","Chris",cleaneddata[[#This Row],[Region]]="East","Erin",cleaneddata[[#This Row],[Region]]="South","Sam",cleaneddata[[#This Row],[Region]]="West","William")</f>
        <v>Chris</v>
      </c>
    </row>
    <row r="417" spans="1:26" x14ac:dyDescent="0.25">
      <c r="A417">
        <v>1427</v>
      </c>
      <c r="B417" t="s">
        <v>995</v>
      </c>
      <c r="C417" t="s">
        <v>49</v>
      </c>
      <c r="D417">
        <v>0.09</v>
      </c>
      <c r="E417">
        <v>125.99</v>
      </c>
      <c r="F417">
        <v>2.5</v>
      </c>
      <c r="G417" t="s">
        <v>40</v>
      </c>
      <c r="H417" t="s">
        <v>73</v>
      </c>
      <c r="I417" t="s">
        <v>42</v>
      </c>
      <c r="J417" t="s">
        <v>137</v>
      </c>
      <c r="K417" t="s">
        <v>75</v>
      </c>
      <c r="L417" t="s">
        <v>950</v>
      </c>
      <c r="M417">
        <v>0.6</v>
      </c>
      <c r="N417" t="s">
        <v>34</v>
      </c>
      <c r="O417" t="s">
        <v>54</v>
      </c>
      <c r="P417" t="s">
        <v>291</v>
      </c>
      <c r="Q417" t="s">
        <v>996</v>
      </c>
      <c r="R417">
        <v>48708</v>
      </c>
      <c r="S417" s="1">
        <v>42040</v>
      </c>
      <c r="T417" s="1">
        <v>42044</v>
      </c>
      <c r="U417">
        <v>1258.7877000000001</v>
      </c>
      <c r="V417">
        <v>18</v>
      </c>
      <c r="W417">
        <v>1824.33</v>
      </c>
      <c r="X417">
        <v>90905</v>
      </c>
      <c r="Y417">
        <f>cleaneddata[[#This Row],[Unit Price]]-cleaneddata[[#This Row],[Discount]]</f>
        <v>125.89999999999999</v>
      </c>
      <c r="Z417" t="str">
        <f>_xlfn.IFS(cleaneddata[[#This Row],[Region]]="Central","Chris",cleaneddata[[#This Row],[Region]]="East","Erin",cleaneddata[[#This Row],[Region]]="South","Sam",cleaneddata[[#This Row],[Region]]="West","William")</f>
        <v>Chris</v>
      </c>
    </row>
    <row r="418" spans="1:26" x14ac:dyDescent="0.25">
      <c r="A418">
        <v>1816</v>
      </c>
      <c r="B418" t="s">
        <v>997</v>
      </c>
      <c r="C418" t="s">
        <v>49</v>
      </c>
      <c r="D418">
        <v>0.01</v>
      </c>
      <c r="E418">
        <v>10.48</v>
      </c>
      <c r="F418">
        <v>2.89</v>
      </c>
      <c r="G418" t="s">
        <v>40</v>
      </c>
      <c r="H418" t="s">
        <v>41</v>
      </c>
      <c r="I418" t="s">
        <v>50</v>
      </c>
      <c r="J418" t="s">
        <v>51</v>
      </c>
      <c r="K418" t="s">
        <v>44</v>
      </c>
      <c r="L418" t="s">
        <v>998</v>
      </c>
      <c r="M418">
        <v>0.6</v>
      </c>
      <c r="N418" t="s">
        <v>34</v>
      </c>
      <c r="O418" t="s">
        <v>54</v>
      </c>
      <c r="P418" t="s">
        <v>291</v>
      </c>
      <c r="Q418" t="s">
        <v>999</v>
      </c>
      <c r="R418">
        <v>48187</v>
      </c>
      <c r="S418" s="1">
        <v>42040</v>
      </c>
      <c r="T418" s="1">
        <v>42042</v>
      </c>
      <c r="U418">
        <v>60.561599999999999</v>
      </c>
      <c r="V418">
        <v>19</v>
      </c>
      <c r="W418">
        <v>202.38</v>
      </c>
      <c r="X418">
        <v>85990</v>
      </c>
      <c r="Y418">
        <f>cleaneddata[[#This Row],[Unit Price]]-cleaneddata[[#This Row],[Discount]]</f>
        <v>10.47</v>
      </c>
      <c r="Z418" t="str">
        <f>_xlfn.IFS(cleaneddata[[#This Row],[Region]]="Central","Chris",cleaneddata[[#This Row],[Region]]="East","Erin",cleaneddata[[#This Row],[Region]]="South","Sam",cleaneddata[[#This Row],[Region]]="West","William")</f>
        <v>Chris</v>
      </c>
    </row>
    <row r="419" spans="1:26" x14ac:dyDescent="0.25">
      <c r="A419">
        <v>1821</v>
      </c>
      <c r="B419" t="s">
        <v>1000</v>
      </c>
      <c r="C419" t="s">
        <v>49</v>
      </c>
      <c r="D419">
        <v>0.01</v>
      </c>
      <c r="E419">
        <v>10.48</v>
      </c>
      <c r="F419">
        <v>2.89</v>
      </c>
      <c r="G419" t="s">
        <v>40</v>
      </c>
      <c r="H419" t="s">
        <v>41</v>
      </c>
      <c r="I419" t="s">
        <v>50</v>
      </c>
      <c r="J419" t="s">
        <v>51</v>
      </c>
      <c r="K419" t="s">
        <v>44</v>
      </c>
      <c r="L419" t="s">
        <v>998</v>
      </c>
      <c r="M419">
        <v>0.6</v>
      </c>
      <c r="N419" t="s">
        <v>34</v>
      </c>
      <c r="O419" t="s">
        <v>113</v>
      </c>
      <c r="P419" t="s">
        <v>114</v>
      </c>
      <c r="Q419" t="s">
        <v>115</v>
      </c>
      <c r="R419">
        <v>10177</v>
      </c>
      <c r="S419" s="1">
        <v>42040</v>
      </c>
      <c r="T419" s="1">
        <v>42042</v>
      </c>
      <c r="U419">
        <v>40.92</v>
      </c>
      <c r="V419">
        <v>76</v>
      </c>
      <c r="W419">
        <v>809.51</v>
      </c>
      <c r="X419">
        <v>34435</v>
      </c>
      <c r="Y419">
        <f>cleaneddata[[#This Row],[Unit Price]]-cleaneddata[[#This Row],[Discount]]</f>
        <v>10.47</v>
      </c>
      <c r="Z419" t="str">
        <f>_xlfn.IFS(cleaneddata[[#This Row],[Region]]="Central","Chris",cleaneddata[[#This Row],[Region]]="East","Erin",cleaneddata[[#This Row],[Region]]="South","Sam",cleaneddata[[#This Row],[Region]]="West","William")</f>
        <v>Erin</v>
      </c>
    </row>
    <row r="420" spans="1:26" x14ac:dyDescent="0.25">
      <c r="A420">
        <v>980</v>
      </c>
      <c r="B420" t="s">
        <v>1001</v>
      </c>
      <c r="C420" t="s">
        <v>118</v>
      </c>
      <c r="D420">
        <v>0</v>
      </c>
      <c r="E420">
        <v>37.76</v>
      </c>
      <c r="F420">
        <v>12.9</v>
      </c>
      <c r="G420" t="s">
        <v>40</v>
      </c>
      <c r="H420" t="s">
        <v>96</v>
      </c>
      <c r="I420" t="s">
        <v>50</v>
      </c>
      <c r="J420" t="s">
        <v>80</v>
      </c>
      <c r="K420" t="s">
        <v>75</v>
      </c>
      <c r="L420" t="s">
        <v>1002</v>
      </c>
      <c r="M420">
        <v>0.56999999999999995</v>
      </c>
      <c r="N420" t="s">
        <v>34</v>
      </c>
      <c r="O420" t="s">
        <v>113</v>
      </c>
      <c r="P420" t="s">
        <v>635</v>
      </c>
      <c r="Q420" t="s">
        <v>636</v>
      </c>
      <c r="R420">
        <v>5403</v>
      </c>
      <c r="S420" s="1">
        <v>42040</v>
      </c>
      <c r="T420" s="1">
        <v>42041</v>
      </c>
      <c r="U420">
        <v>93.846800000000002</v>
      </c>
      <c r="V420">
        <v>12</v>
      </c>
      <c r="W420">
        <v>477.2</v>
      </c>
      <c r="X420">
        <v>87258</v>
      </c>
      <c r="Y420">
        <f>cleaneddata[[#This Row],[Unit Price]]-cleaneddata[[#This Row],[Discount]]</f>
        <v>37.76</v>
      </c>
      <c r="Z420" t="str">
        <f>_xlfn.IFS(cleaneddata[[#This Row],[Region]]="Central","Chris",cleaneddata[[#This Row],[Region]]="East","Erin",cleaneddata[[#This Row],[Region]]="South","Sam",cleaneddata[[#This Row],[Region]]="West","William")</f>
        <v>Erin</v>
      </c>
    </row>
    <row r="421" spans="1:26" x14ac:dyDescent="0.25">
      <c r="A421">
        <v>2094</v>
      </c>
      <c r="B421" t="s">
        <v>1003</v>
      </c>
      <c r="C421" t="s">
        <v>118</v>
      </c>
      <c r="D421">
        <v>0.08</v>
      </c>
      <c r="E421">
        <v>400.98</v>
      </c>
      <c r="F421">
        <v>42.52</v>
      </c>
      <c r="G421" t="s">
        <v>28</v>
      </c>
      <c r="H421" t="s">
        <v>96</v>
      </c>
      <c r="I421" t="s">
        <v>30</v>
      </c>
      <c r="J421" t="s">
        <v>31</v>
      </c>
      <c r="K421" t="s">
        <v>32</v>
      </c>
      <c r="L421" t="s">
        <v>1004</v>
      </c>
      <c r="M421">
        <v>0.71</v>
      </c>
      <c r="N421" t="s">
        <v>34</v>
      </c>
      <c r="O421" t="s">
        <v>61</v>
      </c>
      <c r="P421" t="s">
        <v>92</v>
      </c>
      <c r="Q421" t="s">
        <v>1005</v>
      </c>
      <c r="R421">
        <v>95928</v>
      </c>
      <c r="S421" s="1">
        <v>42040</v>
      </c>
      <c r="T421" s="1">
        <v>42041</v>
      </c>
      <c r="U421">
        <v>3031.9724000000001</v>
      </c>
      <c r="V421">
        <v>20</v>
      </c>
      <c r="W421">
        <v>7840.04</v>
      </c>
      <c r="X421">
        <v>86629</v>
      </c>
      <c r="Y421">
        <f>cleaneddata[[#This Row],[Unit Price]]-cleaneddata[[#This Row],[Discount]]</f>
        <v>400.90000000000003</v>
      </c>
      <c r="Z421" t="str">
        <f>_xlfn.IFS(cleaneddata[[#This Row],[Region]]="Central","Chris",cleaneddata[[#This Row],[Region]]="East","Erin",cleaneddata[[#This Row],[Region]]="South","Sam",cleaneddata[[#This Row],[Region]]="West","William")</f>
        <v>William</v>
      </c>
    </row>
    <row r="422" spans="1:26" x14ac:dyDescent="0.25">
      <c r="A422">
        <v>2282</v>
      </c>
      <c r="B422" t="s">
        <v>1006</v>
      </c>
      <c r="C422" t="s">
        <v>118</v>
      </c>
      <c r="D422">
        <v>0.04</v>
      </c>
      <c r="E422">
        <v>5.98</v>
      </c>
      <c r="F422">
        <v>5.79</v>
      </c>
      <c r="G422" t="s">
        <v>40</v>
      </c>
      <c r="H422" t="s">
        <v>73</v>
      </c>
      <c r="I422" t="s">
        <v>50</v>
      </c>
      <c r="J422" t="s">
        <v>90</v>
      </c>
      <c r="K422" t="s">
        <v>75</v>
      </c>
      <c r="L422" t="s">
        <v>473</v>
      </c>
      <c r="M422">
        <v>0.36</v>
      </c>
      <c r="N422" t="s">
        <v>34</v>
      </c>
      <c r="O422" t="s">
        <v>54</v>
      </c>
      <c r="P422" t="s">
        <v>359</v>
      </c>
      <c r="Q422" t="s">
        <v>1007</v>
      </c>
      <c r="R422">
        <v>53713</v>
      </c>
      <c r="S422" s="1">
        <v>42040</v>
      </c>
      <c r="T422" s="1">
        <v>42042</v>
      </c>
      <c r="U422">
        <v>-36.030799999999999</v>
      </c>
      <c r="V422">
        <v>14</v>
      </c>
      <c r="W422">
        <v>86.12</v>
      </c>
      <c r="X422">
        <v>85950</v>
      </c>
      <c r="Y422">
        <f>cleaneddata[[#This Row],[Unit Price]]-cleaneddata[[#This Row],[Discount]]</f>
        <v>5.94</v>
      </c>
      <c r="Z422" t="str">
        <f>_xlfn.IFS(cleaneddata[[#This Row],[Region]]="Central","Chris",cleaneddata[[#This Row],[Region]]="East","Erin",cleaneddata[[#This Row],[Region]]="South","Sam",cleaneddata[[#This Row],[Region]]="West","William")</f>
        <v>Chris</v>
      </c>
    </row>
    <row r="423" spans="1:26" x14ac:dyDescent="0.25">
      <c r="A423">
        <v>2747</v>
      </c>
      <c r="B423" t="s">
        <v>1008</v>
      </c>
      <c r="C423" t="s">
        <v>118</v>
      </c>
      <c r="D423">
        <v>0.08</v>
      </c>
      <c r="E423">
        <v>9.98</v>
      </c>
      <c r="F423">
        <v>12.52</v>
      </c>
      <c r="G423" t="s">
        <v>40</v>
      </c>
      <c r="H423" t="s">
        <v>96</v>
      </c>
      <c r="I423" t="s">
        <v>30</v>
      </c>
      <c r="J423" t="s">
        <v>128</v>
      </c>
      <c r="K423" t="s">
        <v>75</v>
      </c>
      <c r="L423" t="s">
        <v>1009</v>
      </c>
      <c r="M423">
        <v>0.56999999999999995</v>
      </c>
      <c r="N423" t="s">
        <v>34</v>
      </c>
      <c r="O423" t="s">
        <v>113</v>
      </c>
      <c r="P423" t="s">
        <v>114</v>
      </c>
      <c r="Q423" t="s">
        <v>115</v>
      </c>
      <c r="R423">
        <v>10115</v>
      </c>
      <c r="S423" s="1">
        <v>42040</v>
      </c>
      <c r="T423" s="1">
        <v>42042</v>
      </c>
      <c r="U423">
        <v>-102.93</v>
      </c>
      <c r="V423">
        <v>15</v>
      </c>
      <c r="W423">
        <v>150.24</v>
      </c>
      <c r="X423">
        <v>35200</v>
      </c>
      <c r="Y423">
        <f>cleaneddata[[#This Row],[Unit Price]]-cleaneddata[[#This Row],[Discount]]</f>
        <v>9.9</v>
      </c>
      <c r="Z423" t="str">
        <f>_xlfn.IFS(cleaneddata[[#This Row],[Region]]="Central","Chris",cleaneddata[[#This Row],[Region]]="East","Erin",cleaneddata[[#This Row],[Region]]="South","Sam",cleaneddata[[#This Row],[Region]]="West","William")</f>
        <v>Erin</v>
      </c>
    </row>
    <row r="424" spans="1:26" x14ac:dyDescent="0.25">
      <c r="A424">
        <v>2803</v>
      </c>
      <c r="B424" t="s">
        <v>1010</v>
      </c>
      <c r="C424" t="s">
        <v>118</v>
      </c>
      <c r="D424">
        <v>7.0000000000000007E-2</v>
      </c>
      <c r="E424">
        <v>500.98</v>
      </c>
      <c r="F424">
        <v>28.14</v>
      </c>
      <c r="G424" t="s">
        <v>28</v>
      </c>
      <c r="H424" t="s">
        <v>29</v>
      </c>
      <c r="I424" t="s">
        <v>42</v>
      </c>
      <c r="J424" t="s">
        <v>58</v>
      </c>
      <c r="K424" t="s">
        <v>59</v>
      </c>
      <c r="L424" t="s">
        <v>1011</v>
      </c>
      <c r="M424">
        <v>0.38</v>
      </c>
      <c r="N424" t="s">
        <v>34</v>
      </c>
      <c r="O424" t="s">
        <v>61</v>
      </c>
      <c r="P424" t="s">
        <v>92</v>
      </c>
      <c r="Q424" t="s">
        <v>1012</v>
      </c>
      <c r="R424">
        <v>90022</v>
      </c>
      <c r="S424" s="1">
        <v>42040</v>
      </c>
      <c r="T424" s="1">
        <v>42041</v>
      </c>
      <c r="U424">
        <v>2699.9838</v>
      </c>
      <c r="V424">
        <v>10</v>
      </c>
      <c r="W424">
        <v>3913.02</v>
      </c>
      <c r="X424">
        <v>86227</v>
      </c>
      <c r="Y424">
        <f>cleaneddata[[#This Row],[Unit Price]]-cleaneddata[[#This Row],[Discount]]</f>
        <v>500.91</v>
      </c>
      <c r="Z424" t="str">
        <f>_xlfn.IFS(cleaneddata[[#This Row],[Region]]="Central","Chris",cleaneddata[[#This Row],[Region]]="East","Erin",cleaneddata[[#This Row],[Region]]="South","Sam",cleaneddata[[#This Row],[Region]]="West","William")</f>
        <v>William</v>
      </c>
    </row>
    <row r="425" spans="1:26" x14ac:dyDescent="0.25">
      <c r="A425">
        <v>2803</v>
      </c>
      <c r="B425" t="s">
        <v>1010</v>
      </c>
      <c r="C425" t="s">
        <v>118</v>
      </c>
      <c r="D425">
        <v>0.1</v>
      </c>
      <c r="E425">
        <v>178.47</v>
      </c>
      <c r="F425">
        <v>19.989999999999998</v>
      </c>
      <c r="G425" t="s">
        <v>40</v>
      </c>
      <c r="H425" t="s">
        <v>29</v>
      </c>
      <c r="I425" t="s">
        <v>50</v>
      </c>
      <c r="J425" t="s">
        <v>80</v>
      </c>
      <c r="K425" t="s">
        <v>75</v>
      </c>
      <c r="L425" t="s">
        <v>1013</v>
      </c>
      <c r="M425">
        <v>0.55000000000000004</v>
      </c>
      <c r="N425" t="s">
        <v>34</v>
      </c>
      <c r="O425" t="s">
        <v>61</v>
      </c>
      <c r="P425" t="s">
        <v>92</v>
      </c>
      <c r="Q425" t="s">
        <v>1012</v>
      </c>
      <c r="R425">
        <v>90022</v>
      </c>
      <c r="S425" s="1">
        <v>42040</v>
      </c>
      <c r="T425" s="1">
        <v>42042</v>
      </c>
      <c r="U425">
        <v>-170.98</v>
      </c>
      <c r="V425">
        <v>1</v>
      </c>
      <c r="W425">
        <v>180.14</v>
      </c>
      <c r="X425">
        <v>86227</v>
      </c>
      <c r="Y425">
        <f>cleaneddata[[#This Row],[Unit Price]]-cleaneddata[[#This Row],[Discount]]</f>
        <v>178.37</v>
      </c>
      <c r="Z425" t="str">
        <f>_xlfn.IFS(cleaneddata[[#This Row],[Region]]="Central","Chris",cleaneddata[[#This Row],[Region]]="East","Erin",cleaneddata[[#This Row],[Region]]="South","Sam",cleaneddata[[#This Row],[Region]]="West","William")</f>
        <v>William</v>
      </c>
    </row>
    <row r="426" spans="1:26" x14ac:dyDescent="0.25">
      <c r="A426">
        <v>1117</v>
      </c>
      <c r="B426" t="s">
        <v>1014</v>
      </c>
      <c r="C426" t="s">
        <v>72</v>
      </c>
      <c r="D426">
        <v>0.06</v>
      </c>
      <c r="E426">
        <v>64.650000000000006</v>
      </c>
      <c r="F426">
        <v>35</v>
      </c>
      <c r="G426" t="s">
        <v>40</v>
      </c>
      <c r="H426" t="s">
        <v>73</v>
      </c>
      <c r="I426" t="s">
        <v>50</v>
      </c>
      <c r="J426" t="s">
        <v>80</v>
      </c>
      <c r="K426" t="s">
        <v>66</v>
      </c>
      <c r="L426" t="s">
        <v>1015</v>
      </c>
      <c r="M426">
        <v>0.8</v>
      </c>
      <c r="N426" t="s">
        <v>34</v>
      </c>
      <c r="O426" t="s">
        <v>61</v>
      </c>
      <c r="P426" t="s">
        <v>590</v>
      </c>
      <c r="Q426" t="s">
        <v>1016</v>
      </c>
      <c r="R426">
        <v>85705</v>
      </c>
      <c r="S426" s="1">
        <v>42040</v>
      </c>
      <c r="T426" s="1">
        <v>42041</v>
      </c>
      <c r="U426">
        <v>-139.28720000000001</v>
      </c>
      <c r="V426">
        <v>4</v>
      </c>
      <c r="W426">
        <v>277.60000000000002</v>
      </c>
      <c r="X426">
        <v>86768</v>
      </c>
      <c r="Y426">
        <f>cleaneddata[[#This Row],[Unit Price]]-cleaneddata[[#This Row],[Discount]]</f>
        <v>64.59</v>
      </c>
      <c r="Z426" t="str">
        <f>_xlfn.IFS(cleaneddata[[#This Row],[Region]]="Central","Chris",cleaneddata[[#This Row],[Region]]="East","Erin",cleaneddata[[#This Row],[Region]]="South","Sam",cleaneddata[[#This Row],[Region]]="West","William")</f>
        <v>William</v>
      </c>
    </row>
    <row r="427" spans="1:26" x14ac:dyDescent="0.25">
      <c r="A427">
        <v>2498</v>
      </c>
      <c r="B427" t="s">
        <v>931</v>
      </c>
      <c r="C427" t="s">
        <v>72</v>
      </c>
      <c r="D427">
        <v>0.08</v>
      </c>
      <c r="E427">
        <v>1.68</v>
      </c>
      <c r="F427">
        <v>1.57</v>
      </c>
      <c r="G427" t="s">
        <v>40</v>
      </c>
      <c r="H427" t="s">
        <v>29</v>
      </c>
      <c r="I427" t="s">
        <v>50</v>
      </c>
      <c r="J427" t="s">
        <v>51</v>
      </c>
      <c r="K427" t="s">
        <v>52</v>
      </c>
      <c r="L427" t="s">
        <v>576</v>
      </c>
      <c r="M427">
        <v>0.59</v>
      </c>
      <c r="N427" t="s">
        <v>34</v>
      </c>
      <c r="O427" t="s">
        <v>61</v>
      </c>
      <c r="P427" t="s">
        <v>92</v>
      </c>
      <c r="Q427" t="s">
        <v>892</v>
      </c>
      <c r="R427">
        <v>92024</v>
      </c>
      <c r="S427" s="1">
        <v>42040</v>
      </c>
      <c r="T427" s="1">
        <v>42041</v>
      </c>
      <c r="U427">
        <v>-46.25</v>
      </c>
      <c r="V427">
        <v>88</v>
      </c>
      <c r="W427">
        <v>148.36000000000001</v>
      </c>
      <c r="X427">
        <v>20007</v>
      </c>
      <c r="Y427">
        <f>cleaneddata[[#This Row],[Unit Price]]-cleaneddata[[#This Row],[Discount]]</f>
        <v>1.5999999999999999</v>
      </c>
      <c r="Z427" t="str">
        <f>_xlfn.IFS(cleaneddata[[#This Row],[Region]]="Central","Chris",cleaneddata[[#This Row],[Region]]="East","Erin",cleaneddata[[#This Row],[Region]]="South","Sam",cleaneddata[[#This Row],[Region]]="West","William")</f>
        <v>William</v>
      </c>
    </row>
    <row r="428" spans="1:26" x14ac:dyDescent="0.25">
      <c r="A428">
        <v>421</v>
      </c>
      <c r="B428" t="s">
        <v>1017</v>
      </c>
      <c r="C428" t="s">
        <v>27</v>
      </c>
      <c r="D428">
        <v>0.09</v>
      </c>
      <c r="E428">
        <v>999.99</v>
      </c>
      <c r="F428">
        <v>13.99</v>
      </c>
      <c r="G428" t="s">
        <v>40</v>
      </c>
      <c r="H428" t="s">
        <v>29</v>
      </c>
      <c r="I428" t="s">
        <v>42</v>
      </c>
      <c r="J428" t="s">
        <v>58</v>
      </c>
      <c r="K428" t="s">
        <v>146</v>
      </c>
      <c r="L428" t="s">
        <v>1018</v>
      </c>
      <c r="M428">
        <v>0.36</v>
      </c>
      <c r="N428" t="s">
        <v>34</v>
      </c>
      <c r="O428" t="s">
        <v>113</v>
      </c>
      <c r="P428" t="s">
        <v>399</v>
      </c>
      <c r="Q428" t="s">
        <v>1019</v>
      </c>
      <c r="R428">
        <v>7201</v>
      </c>
      <c r="S428" s="1">
        <v>42041</v>
      </c>
      <c r="T428" s="1">
        <v>42043</v>
      </c>
      <c r="U428">
        <v>-2531.4825000000001</v>
      </c>
      <c r="V428">
        <v>1</v>
      </c>
      <c r="W428">
        <v>919.09</v>
      </c>
      <c r="X428">
        <v>87700</v>
      </c>
      <c r="Y428">
        <f>cleaneddata[[#This Row],[Unit Price]]-cleaneddata[[#This Row],[Discount]]</f>
        <v>999.9</v>
      </c>
      <c r="Z428" t="str">
        <f>_xlfn.IFS(cleaneddata[[#This Row],[Region]]="Central","Chris",cleaneddata[[#This Row],[Region]]="East","Erin",cleaneddata[[#This Row],[Region]]="South","Sam",cleaneddata[[#This Row],[Region]]="West","William")</f>
        <v>Erin</v>
      </c>
    </row>
    <row r="429" spans="1:26" x14ac:dyDescent="0.25">
      <c r="A429">
        <v>1020</v>
      </c>
      <c r="B429" t="s">
        <v>1020</v>
      </c>
      <c r="C429" t="s">
        <v>27</v>
      </c>
      <c r="D429">
        <v>7.0000000000000007E-2</v>
      </c>
      <c r="E429">
        <v>4.13</v>
      </c>
      <c r="F429">
        <v>5.04</v>
      </c>
      <c r="G429" t="s">
        <v>40</v>
      </c>
      <c r="H429" t="s">
        <v>29</v>
      </c>
      <c r="I429" t="s">
        <v>50</v>
      </c>
      <c r="J429" t="s">
        <v>74</v>
      </c>
      <c r="K429" t="s">
        <v>75</v>
      </c>
      <c r="L429" t="s">
        <v>1021</v>
      </c>
      <c r="M429">
        <v>0.38</v>
      </c>
      <c r="N429" t="s">
        <v>34</v>
      </c>
      <c r="O429" t="s">
        <v>54</v>
      </c>
      <c r="P429" t="s">
        <v>539</v>
      </c>
      <c r="Q429" t="s">
        <v>1022</v>
      </c>
      <c r="R429">
        <v>66762</v>
      </c>
      <c r="S429" s="1">
        <v>42041</v>
      </c>
      <c r="T429" s="1">
        <v>42042</v>
      </c>
      <c r="U429">
        <v>-76.424400000000006</v>
      </c>
      <c r="V429">
        <v>20</v>
      </c>
      <c r="W429">
        <v>79.06</v>
      </c>
      <c r="X429">
        <v>88634</v>
      </c>
      <c r="Y429">
        <f>cleaneddata[[#This Row],[Unit Price]]-cleaneddata[[#This Row],[Discount]]</f>
        <v>4.0599999999999996</v>
      </c>
      <c r="Z429" t="str">
        <f>_xlfn.IFS(cleaneddata[[#This Row],[Region]]="Central","Chris",cleaneddata[[#This Row],[Region]]="East","Erin",cleaneddata[[#This Row],[Region]]="South","Sam",cleaneddata[[#This Row],[Region]]="West","William")</f>
        <v>Chris</v>
      </c>
    </row>
    <row r="430" spans="1:26" x14ac:dyDescent="0.25">
      <c r="A430">
        <v>1020</v>
      </c>
      <c r="B430" t="s">
        <v>1020</v>
      </c>
      <c r="C430" t="s">
        <v>27</v>
      </c>
      <c r="D430">
        <v>0</v>
      </c>
      <c r="E430">
        <v>4.4800000000000004</v>
      </c>
      <c r="F430">
        <v>2.5</v>
      </c>
      <c r="G430" t="s">
        <v>40</v>
      </c>
      <c r="H430" t="s">
        <v>29</v>
      </c>
      <c r="I430" t="s">
        <v>50</v>
      </c>
      <c r="J430" t="s">
        <v>347</v>
      </c>
      <c r="K430" t="s">
        <v>75</v>
      </c>
      <c r="L430" t="s">
        <v>1023</v>
      </c>
      <c r="M430">
        <v>0.37</v>
      </c>
      <c r="N430" t="s">
        <v>34</v>
      </c>
      <c r="O430" t="s">
        <v>54</v>
      </c>
      <c r="P430" t="s">
        <v>539</v>
      </c>
      <c r="Q430" t="s">
        <v>1022</v>
      </c>
      <c r="R430">
        <v>66762</v>
      </c>
      <c r="S430" s="1">
        <v>42041</v>
      </c>
      <c r="T430" s="1">
        <v>42043</v>
      </c>
      <c r="U430">
        <v>8.7319999999999993</v>
      </c>
      <c r="V430">
        <v>14</v>
      </c>
      <c r="W430">
        <v>65.14</v>
      </c>
      <c r="X430">
        <v>88634</v>
      </c>
      <c r="Y430">
        <f>cleaneddata[[#This Row],[Unit Price]]-cleaneddata[[#This Row],[Discount]]</f>
        <v>4.4800000000000004</v>
      </c>
      <c r="Z430" t="str">
        <f>_xlfn.IFS(cleaneddata[[#This Row],[Region]]="Central","Chris",cleaneddata[[#This Row],[Region]]="East","Erin",cleaneddata[[#This Row],[Region]]="South","Sam",cleaneddata[[#This Row],[Region]]="West","William")</f>
        <v>Chris</v>
      </c>
    </row>
    <row r="431" spans="1:26" x14ac:dyDescent="0.25">
      <c r="A431">
        <v>1533</v>
      </c>
      <c r="B431" t="s">
        <v>1024</v>
      </c>
      <c r="C431" t="s">
        <v>39</v>
      </c>
      <c r="D431">
        <v>0.02</v>
      </c>
      <c r="E431">
        <v>4.8899999999999997</v>
      </c>
      <c r="F431">
        <v>4.93</v>
      </c>
      <c r="G431" t="s">
        <v>40</v>
      </c>
      <c r="H431" t="s">
        <v>96</v>
      </c>
      <c r="I431" t="s">
        <v>42</v>
      </c>
      <c r="J431" t="s">
        <v>43</v>
      </c>
      <c r="K431" t="s">
        <v>44</v>
      </c>
      <c r="L431" t="s">
        <v>1025</v>
      </c>
      <c r="M431">
        <v>0.66</v>
      </c>
      <c r="N431" t="s">
        <v>34</v>
      </c>
      <c r="O431" t="s">
        <v>54</v>
      </c>
      <c r="P431" t="s">
        <v>82</v>
      </c>
      <c r="Q431" t="s">
        <v>1026</v>
      </c>
      <c r="R431">
        <v>63130</v>
      </c>
      <c r="S431" s="1">
        <v>42041</v>
      </c>
      <c r="T431" s="1">
        <v>42042</v>
      </c>
      <c r="U431">
        <v>-56.445999999999998</v>
      </c>
      <c r="V431">
        <v>14</v>
      </c>
      <c r="W431">
        <v>74.010000000000005</v>
      </c>
      <c r="X431">
        <v>91328</v>
      </c>
      <c r="Y431">
        <f>cleaneddata[[#This Row],[Unit Price]]-cleaneddata[[#This Row],[Discount]]</f>
        <v>4.87</v>
      </c>
      <c r="Z431" t="str">
        <f>_xlfn.IFS(cleaneddata[[#This Row],[Region]]="Central","Chris",cleaneddata[[#This Row],[Region]]="East","Erin",cleaneddata[[#This Row],[Region]]="South","Sam",cleaneddata[[#This Row],[Region]]="West","William")</f>
        <v>Chris</v>
      </c>
    </row>
    <row r="432" spans="1:26" x14ac:dyDescent="0.25">
      <c r="A432">
        <v>1533</v>
      </c>
      <c r="B432" t="s">
        <v>1024</v>
      </c>
      <c r="C432" t="s">
        <v>39</v>
      </c>
      <c r="D432">
        <v>7.0000000000000007E-2</v>
      </c>
      <c r="E432">
        <v>10.06</v>
      </c>
      <c r="F432">
        <v>2.06</v>
      </c>
      <c r="G432" t="s">
        <v>40</v>
      </c>
      <c r="H432" t="s">
        <v>96</v>
      </c>
      <c r="I432" t="s">
        <v>50</v>
      </c>
      <c r="J432" t="s">
        <v>90</v>
      </c>
      <c r="K432" t="s">
        <v>52</v>
      </c>
      <c r="L432" t="s">
        <v>175</v>
      </c>
      <c r="M432">
        <v>0.39</v>
      </c>
      <c r="N432" t="s">
        <v>34</v>
      </c>
      <c r="O432" t="s">
        <v>54</v>
      </c>
      <c r="P432" t="s">
        <v>82</v>
      </c>
      <c r="Q432" t="s">
        <v>1026</v>
      </c>
      <c r="R432">
        <v>63130</v>
      </c>
      <c r="S432" s="1">
        <v>42041</v>
      </c>
      <c r="T432" s="1">
        <v>42042</v>
      </c>
      <c r="U432">
        <v>33.189</v>
      </c>
      <c r="V432">
        <v>5</v>
      </c>
      <c r="W432">
        <v>48.1</v>
      </c>
      <c r="X432">
        <v>91328</v>
      </c>
      <c r="Y432">
        <f>cleaneddata[[#This Row],[Unit Price]]-cleaneddata[[#This Row],[Discount]]</f>
        <v>9.99</v>
      </c>
      <c r="Z432" t="str">
        <f>_xlfn.IFS(cleaneddata[[#This Row],[Region]]="Central","Chris",cleaneddata[[#This Row],[Region]]="East","Erin",cleaneddata[[#This Row],[Region]]="South","Sam",cleaneddata[[#This Row],[Region]]="West","William")</f>
        <v>Chris</v>
      </c>
    </row>
    <row r="433" spans="1:26" x14ac:dyDescent="0.25">
      <c r="A433">
        <v>1927</v>
      </c>
      <c r="B433" t="s">
        <v>1027</v>
      </c>
      <c r="C433" t="s">
        <v>39</v>
      </c>
      <c r="D433">
        <v>0.02</v>
      </c>
      <c r="E433">
        <v>259.70999999999998</v>
      </c>
      <c r="F433">
        <v>66.67</v>
      </c>
      <c r="G433" t="s">
        <v>28</v>
      </c>
      <c r="H433" t="s">
        <v>73</v>
      </c>
      <c r="I433" t="s">
        <v>30</v>
      </c>
      <c r="J433" t="s">
        <v>31</v>
      </c>
      <c r="K433" t="s">
        <v>32</v>
      </c>
      <c r="L433" t="s">
        <v>1028</v>
      </c>
      <c r="M433">
        <v>0.65</v>
      </c>
      <c r="N433" t="s">
        <v>34</v>
      </c>
      <c r="O433" t="s">
        <v>35</v>
      </c>
      <c r="P433" t="s">
        <v>273</v>
      </c>
      <c r="Q433" t="s">
        <v>1029</v>
      </c>
      <c r="R433">
        <v>29611</v>
      </c>
      <c r="S433" s="1">
        <v>42041</v>
      </c>
      <c r="T433" s="1">
        <v>42041</v>
      </c>
      <c r="U433">
        <v>-14.448</v>
      </c>
      <c r="V433">
        <v>8</v>
      </c>
      <c r="W433">
        <v>1757.15</v>
      </c>
      <c r="X433">
        <v>88579</v>
      </c>
      <c r="Y433">
        <f>cleaneddata[[#This Row],[Unit Price]]-cleaneddata[[#This Row],[Discount]]</f>
        <v>259.69</v>
      </c>
      <c r="Z433" t="str">
        <f>_xlfn.IFS(cleaneddata[[#This Row],[Region]]="Central","Chris",cleaneddata[[#This Row],[Region]]="East","Erin",cleaneddata[[#This Row],[Region]]="South","Sam",cleaneddata[[#This Row],[Region]]="West","William")</f>
        <v>Sam</v>
      </c>
    </row>
    <row r="434" spans="1:26" x14ac:dyDescent="0.25">
      <c r="A434">
        <v>2135</v>
      </c>
      <c r="B434" t="s">
        <v>1030</v>
      </c>
      <c r="C434" t="s">
        <v>39</v>
      </c>
      <c r="D434">
        <v>0.01</v>
      </c>
      <c r="E434">
        <v>28.99</v>
      </c>
      <c r="F434">
        <v>8.59</v>
      </c>
      <c r="G434" t="s">
        <v>40</v>
      </c>
      <c r="H434" t="s">
        <v>73</v>
      </c>
      <c r="I434" t="s">
        <v>42</v>
      </c>
      <c r="J434" t="s">
        <v>137</v>
      </c>
      <c r="K434" t="s">
        <v>146</v>
      </c>
      <c r="L434" t="s">
        <v>1031</v>
      </c>
      <c r="M434">
        <v>0.56000000000000005</v>
      </c>
      <c r="N434" t="s">
        <v>34</v>
      </c>
      <c r="O434" t="s">
        <v>61</v>
      </c>
      <c r="P434" t="s">
        <v>642</v>
      </c>
      <c r="Q434" t="s">
        <v>1032</v>
      </c>
      <c r="R434">
        <v>88101</v>
      </c>
      <c r="S434" s="1">
        <v>42041</v>
      </c>
      <c r="T434" s="1">
        <v>42042</v>
      </c>
      <c r="U434">
        <v>196.52328</v>
      </c>
      <c r="V434">
        <v>21</v>
      </c>
      <c r="W434">
        <v>556.61</v>
      </c>
      <c r="X434">
        <v>91583</v>
      </c>
      <c r="Y434">
        <f>cleaneddata[[#This Row],[Unit Price]]-cleaneddata[[#This Row],[Discount]]</f>
        <v>28.979999999999997</v>
      </c>
      <c r="Z434" t="str">
        <f>_xlfn.IFS(cleaneddata[[#This Row],[Region]]="Central","Chris",cleaneddata[[#This Row],[Region]]="East","Erin",cleaneddata[[#This Row],[Region]]="South","Sam",cleaneddata[[#This Row],[Region]]="West","William")</f>
        <v>William</v>
      </c>
    </row>
    <row r="435" spans="1:26" x14ac:dyDescent="0.25">
      <c r="A435">
        <v>2486</v>
      </c>
      <c r="B435" t="s">
        <v>946</v>
      </c>
      <c r="C435" t="s">
        <v>39</v>
      </c>
      <c r="D435">
        <v>0.02</v>
      </c>
      <c r="E435">
        <v>71.37</v>
      </c>
      <c r="F435">
        <v>69</v>
      </c>
      <c r="G435" t="s">
        <v>40</v>
      </c>
      <c r="H435" t="s">
        <v>29</v>
      </c>
      <c r="I435" t="s">
        <v>30</v>
      </c>
      <c r="J435" t="s">
        <v>31</v>
      </c>
      <c r="K435" t="s">
        <v>66</v>
      </c>
      <c r="L435" t="s">
        <v>1033</v>
      </c>
      <c r="M435">
        <v>0.68</v>
      </c>
      <c r="N435" t="s">
        <v>34</v>
      </c>
      <c r="O435" t="s">
        <v>35</v>
      </c>
      <c r="P435" t="s">
        <v>77</v>
      </c>
      <c r="Q435" t="s">
        <v>948</v>
      </c>
      <c r="R435">
        <v>30458</v>
      </c>
      <c r="S435" s="1">
        <v>42041</v>
      </c>
      <c r="T435" s="1">
        <v>42042</v>
      </c>
      <c r="U435">
        <v>-439.90800000000002</v>
      </c>
      <c r="V435">
        <v>4</v>
      </c>
      <c r="W435">
        <v>237.62</v>
      </c>
      <c r="X435">
        <v>91414</v>
      </c>
      <c r="Y435">
        <f>cleaneddata[[#This Row],[Unit Price]]-cleaneddata[[#This Row],[Discount]]</f>
        <v>71.350000000000009</v>
      </c>
      <c r="Z435" t="str">
        <f>_xlfn.IFS(cleaneddata[[#This Row],[Region]]="Central","Chris",cleaneddata[[#This Row],[Region]]="East","Erin",cleaneddata[[#This Row],[Region]]="South","Sam",cleaneddata[[#This Row],[Region]]="West","William")</f>
        <v>Sam</v>
      </c>
    </row>
    <row r="436" spans="1:26" x14ac:dyDescent="0.25">
      <c r="A436">
        <v>2486</v>
      </c>
      <c r="B436" t="s">
        <v>946</v>
      </c>
      <c r="C436" t="s">
        <v>39</v>
      </c>
      <c r="D436">
        <v>0.03</v>
      </c>
      <c r="E436">
        <v>205.99</v>
      </c>
      <c r="F436">
        <v>8.99</v>
      </c>
      <c r="G436" t="s">
        <v>89</v>
      </c>
      <c r="H436" t="s">
        <v>29</v>
      </c>
      <c r="I436" t="s">
        <v>42</v>
      </c>
      <c r="J436" t="s">
        <v>137</v>
      </c>
      <c r="K436" t="s">
        <v>75</v>
      </c>
      <c r="L436" t="s">
        <v>1034</v>
      </c>
      <c r="M436">
        <v>0.6</v>
      </c>
      <c r="N436" t="s">
        <v>34</v>
      </c>
      <c r="O436" t="s">
        <v>35</v>
      </c>
      <c r="P436" t="s">
        <v>77</v>
      </c>
      <c r="Q436" t="s">
        <v>948</v>
      </c>
      <c r="R436">
        <v>30458</v>
      </c>
      <c r="S436" s="1">
        <v>42041</v>
      </c>
      <c r="T436" s="1">
        <v>42043</v>
      </c>
      <c r="U436">
        <v>1087.7159999999999</v>
      </c>
      <c r="V436">
        <v>1</v>
      </c>
      <c r="W436">
        <v>176.42</v>
      </c>
      <c r="X436">
        <v>91414</v>
      </c>
      <c r="Y436">
        <f>cleaneddata[[#This Row],[Unit Price]]-cleaneddata[[#This Row],[Discount]]</f>
        <v>205.96</v>
      </c>
      <c r="Z436" t="str">
        <f>_xlfn.IFS(cleaneddata[[#This Row],[Region]]="Central","Chris",cleaneddata[[#This Row],[Region]]="East","Erin",cleaneddata[[#This Row],[Region]]="South","Sam",cleaneddata[[#This Row],[Region]]="West","William")</f>
        <v>Sam</v>
      </c>
    </row>
    <row r="437" spans="1:26" x14ac:dyDescent="0.25">
      <c r="A437">
        <v>389</v>
      </c>
      <c r="B437" t="s">
        <v>1035</v>
      </c>
      <c r="C437" t="s">
        <v>49</v>
      </c>
      <c r="D437">
        <v>0.03</v>
      </c>
      <c r="E437">
        <v>160.97999999999999</v>
      </c>
      <c r="F437">
        <v>30</v>
      </c>
      <c r="G437" t="s">
        <v>28</v>
      </c>
      <c r="H437" t="s">
        <v>96</v>
      </c>
      <c r="I437" t="s">
        <v>30</v>
      </c>
      <c r="J437" t="s">
        <v>111</v>
      </c>
      <c r="K437" t="s">
        <v>59</v>
      </c>
      <c r="L437" t="s">
        <v>894</v>
      </c>
      <c r="M437">
        <v>0.62</v>
      </c>
      <c r="N437" t="s">
        <v>34</v>
      </c>
      <c r="O437" t="s">
        <v>54</v>
      </c>
      <c r="P437" t="s">
        <v>135</v>
      </c>
      <c r="Q437" t="s">
        <v>1036</v>
      </c>
      <c r="R437">
        <v>68502</v>
      </c>
      <c r="S437" s="1">
        <v>42041</v>
      </c>
      <c r="T437" s="1">
        <v>42045</v>
      </c>
      <c r="U437">
        <v>1273.2086999999999</v>
      </c>
      <c r="V437">
        <v>11</v>
      </c>
      <c r="W437">
        <v>1845.23</v>
      </c>
      <c r="X437">
        <v>90338</v>
      </c>
      <c r="Y437">
        <f>cleaneddata[[#This Row],[Unit Price]]-cleaneddata[[#This Row],[Discount]]</f>
        <v>160.94999999999999</v>
      </c>
      <c r="Z437" t="str">
        <f>_xlfn.IFS(cleaneddata[[#This Row],[Region]]="Central","Chris",cleaneddata[[#This Row],[Region]]="East","Erin",cleaneddata[[#This Row],[Region]]="South","Sam",cleaneddata[[#This Row],[Region]]="West","William")</f>
        <v>Chris</v>
      </c>
    </row>
    <row r="438" spans="1:26" x14ac:dyDescent="0.25">
      <c r="A438">
        <v>1607</v>
      </c>
      <c r="B438" t="s">
        <v>1037</v>
      </c>
      <c r="C438" t="s">
        <v>49</v>
      </c>
      <c r="D438">
        <v>0.1</v>
      </c>
      <c r="E438">
        <v>5.68</v>
      </c>
      <c r="F438">
        <v>3.6</v>
      </c>
      <c r="G438" t="s">
        <v>89</v>
      </c>
      <c r="H438" t="s">
        <v>73</v>
      </c>
      <c r="I438" t="s">
        <v>50</v>
      </c>
      <c r="J438" t="s">
        <v>570</v>
      </c>
      <c r="K438" t="s">
        <v>44</v>
      </c>
      <c r="L438" t="s">
        <v>1038</v>
      </c>
      <c r="M438">
        <v>0.56000000000000005</v>
      </c>
      <c r="N438" t="s">
        <v>34</v>
      </c>
      <c r="O438" t="s">
        <v>113</v>
      </c>
      <c r="P438" t="s">
        <v>114</v>
      </c>
      <c r="Q438" t="s">
        <v>1039</v>
      </c>
      <c r="R438">
        <v>11520</v>
      </c>
      <c r="S438" s="1">
        <v>42041</v>
      </c>
      <c r="T438" s="1">
        <v>42045</v>
      </c>
      <c r="U438">
        <v>-33.2956</v>
      </c>
      <c r="V438">
        <v>21</v>
      </c>
      <c r="W438">
        <v>118.35</v>
      </c>
      <c r="X438">
        <v>87995</v>
      </c>
      <c r="Y438">
        <f>cleaneddata[[#This Row],[Unit Price]]-cleaneddata[[#This Row],[Discount]]</f>
        <v>5.58</v>
      </c>
      <c r="Z438" t="str">
        <f>_xlfn.IFS(cleaneddata[[#This Row],[Region]]="Central","Chris",cleaneddata[[#This Row],[Region]]="East","Erin",cleaneddata[[#This Row],[Region]]="South","Sam",cleaneddata[[#This Row],[Region]]="West","William")</f>
        <v>Erin</v>
      </c>
    </row>
    <row r="439" spans="1:26" x14ac:dyDescent="0.25">
      <c r="A439">
        <v>2270</v>
      </c>
      <c r="B439" t="s">
        <v>1040</v>
      </c>
      <c r="C439" t="s">
        <v>49</v>
      </c>
      <c r="D439">
        <v>0.01</v>
      </c>
      <c r="E439">
        <v>20.48</v>
      </c>
      <c r="F439">
        <v>6.32</v>
      </c>
      <c r="G439" t="s">
        <v>40</v>
      </c>
      <c r="H439" t="s">
        <v>29</v>
      </c>
      <c r="I439" t="s">
        <v>50</v>
      </c>
      <c r="J439" t="s">
        <v>97</v>
      </c>
      <c r="K439" t="s">
        <v>75</v>
      </c>
      <c r="L439" t="s">
        <v>1041</v>
      </c>
      <c r="M439">
        <v>0.57999999999999996</v>
      </c>
      <c r="N439" t="s">
        <v>34</v>
      </c>
      <c r="O439" t="s">
        <v>35</v>
      </c>
      <c r="P439" t="s">
        <v>273</v>
      </c>
      <c r="Q439" t="s">
        <v>1042</v>
      </c>
      <c r="R439">
        <v>29662</v>
      </c>
      <c r="S439" s="1">
        <v>42041</v>
      </c>
      <c r="T439" s="1">
        <v>42043</v>
      </c>
      <c r="U439">
        <v>711.24480000000005</v>
      </c>
      <c r="V439">
        <v>18</v>
      </c>
      <c r="W439">
        <v>375.03</v>
      </c>
      <c r="X439">
        <v>89572</v>
      </c>
      <c r="Y439">
        <f>cleaneddata[[#This Row],[Unit Price]]-cleaneddata[[#This Row],[Discount]]</f>
        <v>20.47</v>
      </c>
      <c r="Z439" t="str">
        <f>_xlfn.IFS(cleaneddata[[#This Row],[Region]]="Central","Chris",cleaneddata[[#This Row],[Region]]="East","Erin",cleaneddata[[#This Row],[Region]]="South","Sam",cleaneddata[[#This Row],[Region]]="West","William")</f>
        <v>Sam</v>
      </c>
    </row>
    <row r="440" spans="1:26" x14ac:dyDescent="0.25">
      <c r="A440">
        <v>2270</v>
      </c>
      <c r="B440" t="s">
        <v>1040</v>
      </c>
      <c r="C440" t="s">
        <v>49</v>
      </c>
      <c r="D440">
        <v>0.09</v>
      </c>
      <c r="E440">
        <v>1.86</v>
      </c>
      <c r="F440">
        <v>2.58</v>
      </c>
      <c r="G440" t="s">
        <v>40</v>
      </c>
      <c r="H440" t="s">
        <v>29</v>
      </c>
      <c r="I440" t="s">
        <v>50</v>
      </c>
      <c r="J440" t="s">
        <v>178</v>
      </c>
      <c r="K440" t="s">
        <v>52</v>
      </c>
      <c r="L440" t="s">
        <v>582</v>
      </c>
      <c r="M440">
        <v>0.82</v>
      </c>
      <c r="N440" t="s">
        <v>34</v>
      </c>
      <c r="O440" t="s">
        <v>35</v>
      </c>
      <c r="P440" t="s">
        <v>273</v>
      </c>
      <c r="Q440" t="s">
        <v>1042</v>
      </c>
      <c r="R440">
        <v>29662</v>
      </c>
      <c r="S440" s="1">
        <v>42041</v>
      </c>
      <c r="T440" s="1">
        <v>42046</v>
      </c>
      <c r="U440">
        <v>-1084.8469631999999</v>
      </c>
      <c r="V440">
        <v>12</v>
      </c>
      <c r="W440">
        <v>22.11</v>
      </c>
      <c r="X440">
        <v>89572</v>
      </c>
      <c r="Y440">
        <f>cleaneddata[[#This Row],[Unit Price]]-cleaneddata[[#This Row],[Discount]]</f>
        <v>1.77</v>
      </c>
      <c r="Z440" t="str">
        <f>_xlfn.IFS(cleaneddata[[#This Row],[Region]]="Central","Chris",cleaneddata[[#This Row],[Region]]="East","Erin",cleaneddata[[#This Row],[Region]]="South","Sam",cleaneddata[[#This Row],[Region]]="West","William")</f>
        <v>Sam</v>
      </c>
    </row>
    <row r="441" spans="1:26" x14ac:dyDescent="0.25">
      <c r="A441">
        <v>2270</v>
      </c>
      <c r="B441" t="s">
        <v>1040</v>
      </c>
      <c r="C441" t="s">
        <v>49</v>
      </c>
      <c r="D441">
        <v>0.08</v>
      </c>
      <c r="E441">
        <v>205.99</v>
      </c>
      <c r="F441">
        <v>2.5</v>
      </c>
      <c r="G441" t="s">
        <v>40</v>
      </c>
      <c r="H441" t="s">
        <v>29</v>
      </c>
      <c r="I441" t="s">
        <v>42</v>
      </c>
      <c r="J441" t="s">
        <v>137</v>
      </c>
      <c r="K441" t="s">
        <v>75</v>
      </c>
      <c r="L441" t="s">
        <v>840</v>
      </c>
      <c r="M441">
        <v>0.59</v>
      </c>
      <c r="N441" t="s">
        <v>34</v>
      </c>
      <c r="O441" t="s">
        <v>35</v>
      </c>
      <c r="P441" t="s">
        <v>273</v>
      </c>
      <c r="Q441" t="s">
        <v>1042</v>
      </c>
      <c r="R441">
        <v>29662</v>
      </c>
      <c r="S441" s="1">
        <v>42041</v>
      </c>
      <c r="T441" s="1">
        <v>42046</v>
      </c>
      <c r="U441">
        <v>-156.77199999999999</v>
      </c>
      <c r="V441">
        <v>17</v>
      </c>
      <c r="W441">
        <v>2875.35</v>
      </c>
      <c r="X441">
        <v>89572</v>
      </c>
      <c r="Y441">
        <f>cleaneddata[[#This Row],[Unit Price]]-cleaneddata[[#This Row],[Discount]]</f>
        <v>205.91</v>
      </c>
      <c r="Z441" t="str">
        <f>_xlfn.IFS(cleaneddata[[#This Row],[Region]]="Central","Chris",cleaneddata[[#This Row],[Region]]="East","Erin",cleaneddata[[#This Row],[Region]]="South","Sam",cleaneddata[[#This Row],[Region]]="West","William")</f>
        <v>Sam</v>
      </c>
    </row>
    <row r="442" spans="1:26" x14ac:dyDescent="0.25">
      <c r="A442">
        <v>697</v>
      </c>
      <c r="B442" t="s">
        <v>1043</v>
      </c>
      <c r="C442" t="s">
        <v>27</v>
      </c>
      <c r="D442">
        <v>0.08</v>
      </c>
      <c r="E442">
        <v>14.81</v>
      </c>
      <c r="F442">
        <v>13.32</v>
      </c>
      <c r="G442" t="s">
        <v>40</v>
      </c>
      <c r="H442" t="s">
        <v>96</v>
      </c>
      <c r="I442" t="s">
        <v>50</v>
      </c>
      <c r="J442" t="s">
        <v>97</v>
      </c>
      <c r="K442" t="s">
        <v>75</v>
      </c>
      <c r="L442" t="s">
        <v>596</v>
      </c>
      <c r="M442">
        <v>0.43</v>
      </c>
      <c r="N442" t="s">
        <v>34</v>
      </c>
      <c r="O442" t="s">
        <v>54</v>
      </c>
      <c r="P442" t="s">
        <v>55</v>
      </c>
      <c r="Q442" t="s">
        <v>1044</v>
      </c>
      <c r="R442">
        <v>46312</v>
      </c>
      <c r="S442" s="1">
        <v>42042</v>
      </c>
      <c r="T442" s="1">
        <v>42044</v>
      </c>
      <c r="U442">
        <v>-131.6172</v>
      </c>
      <c r="V442">
        <v>20</v>
      </c>
      <c r="W442">
        <v>292.18</v>
      </c>
      <c r="X442">
        <v>89849</v>
      </c>
      <c r="Y442">
        <f>cleaneddata[[#This Row],[Unit Price]]-cleaneddata[[#This Row],[Discount]]</f>
        <v>14.73</v>
      </c>
      <c r="Z442" t="str">
        <f>_xlfn.IFS(cleaneddata[[#This Row],[Region]]="Central","Chris",cleaneddata[[#This Row],[Region]]="East","Erin",cleaneddata[[#This Row],[Region]]="South","Sam",cleaneddata[[#This Row],[Region]]="West","William")</f>
        <v>Chris</v>
      </c>
    </row>
    <row r="443" spans="1:26" x14ac:dyDescent="0.25">
      <c r="A443">
        <v>698</v>
      </c>
      <c r="B443" t="s">
        <v>1045</v>
      </c>
      <c r="C443" t="s">
        <v>27</v>
      </c>
      <c r="D443">
        <v>0.08</v>
      </c>
      <c r="E443">
        <v>14.81</v>
      </c>
      <c r="F443">
        <v>13.32</v>
      </c>
      <c r="G443" t="s">
        <v>40</v>
      </c>
      <c r="H443" t="s">
        <v>96</v>
      </c>
      <c r="I443" t="s">
        <v>50</v>
      </c>
      <c r="J443" t="s">
        <v>97</v>
      </c>
      <c r="K443" t="s">
        <v>75</v>
      </c>
      <c r="L443" t="s">
        <v>596</v>
      </c>
      <c r="M443">
        <v>0.43</v>
      </c>
      <c r="N443" t="s">
        <v>34</v>
      </c>
      <c r="O443" t="s">
        <v>61</v>
      </c>
      <c r="P443" t="s">
        <v>68</v>
      </c>
      <c r="Q443" t="s">
        <v>144</v>
      </c>
      <c r="R443">
        <v>98105</v>
      </c>
      <c r="S443" s="1">
        <v>42042</v>
      </c>
      <c r="T443" s="1">
        <v>42044</v>
      </c>
      <c r="U443">
        <v>-253.11</v>
      </c>
      <c r="V443">
        <v>79</v>
      </c>
      <c r="W443">
        <v>1154.1199999999999</v>
      </c>
      <c r="X443">
        <v>53410</v>
      </c>
      <c r="Y443">
        <f>cleaneddata[[#This Row],[Unit Price]]-cleaneddata[[#This Row],[Discount]]</f>
        <v>14.73</v>
      </c>
      <c r="Z443" t="str">
        <f>_xlfn.IFS(cleaneddata[[#This Row],[Region]]="Central","Chris",cleaneddata[[#This Row],[Region]]="East","Erin",cleaneddata[[#This Row],[Region]]="South","Sam",cleaneddata[[#This Row],[Region]]="West","William")</f>
        <v>William</v>
      </c>
    </row>
    <row r="444" spans="1:26" x14ac:dyDescent="0.25">
      <c r="A444">
        <v>2626</v>
      </c>
      <c r="B444" t="s">
        <v>1046</v>
      </c>
      <c r="C444" t="s">
        <v>39</v>
      </c>
      <c r="D444">
        <v>0.1</v>
      </c>
      <c r="E444">
        <v>41.94</v>
      </c>
      <c r="F444">
        <v>2.99</v>
      </c>
      <c r="G444" t="s">
        <v>40</v>
      </c>
      <c r="H444" t="s">
        <v>41</v>
      </c>
      <c r="I444" t="s">
        <v>50</v>
      </c>
      <c r="J444" t="s">
        <v>74</v>
      </c>
      <c r="K444" t="s">
        <v>75</v>
      </c>
      <c r="L444" t="s">
        <v>1047</v>
      </c>
      <c r="M444">
        <v>0.35</v>
      </c>
      <c r="N444" t="s">
        <v>34</v>
      </c>
      <c r="O444" t="s">
        <v>61</v>
      </c>
      <c r="P444" t="s">
        <v>92</v>
      </c>
      <c r="Q444" t="s">
        <v>773</v>
      </c>
      <c r="R444">
        <v>94025</v>
      </c>
      <c r="S444" s="1">
        <v>42042</v>
      </c>
      <c r="T444" s="1">
        <v>42043</v>
      </c>
      <c r="U444">
        <v>164.08199999999999</v>
      </c>
      <c r="V444">
        <v>6</v>
      </c>
      <c r="W444">
        <v>237.8</v>
      </c>
      <c r="X444">
        <v>90927</v>
      </c>
      <c r="Y444">
        <f>cleaneddata[[#This Row],[Unit Price]]-cleaneddata[[#This Row],[Discount]]</f>
        <v>41.839999999999996</v>
      </c>
      <c r="Z444" t="str">
        <f>_xlfn.IFS(cleaneddata[[#This Row],[Region]]="Central","Chris",cleaneddata[[#This Row],[Region]]="East","Erin",cleaneddata[[#This Row],[Region]]="South","Sam",cleaneddata[[#This Row],[Region]]="West","William")</f>
        <v>William</v>
      </c>
    </row>
    <row r="445" spans="1:26" x14ac:dyDescent="0.25">
      <c r="A445">
        <v>3351</v>
      </c>
      <c r="B445" t="s">
        <v>958</v>
      </c>
      <c r="C445" t="s">
        <v>39</v>
      </c>
      <c r="D445">
        <v>0.06</v>
      </c>
      <c r="E445">
        <v>6.7</v>
      </c>
      <c r="F445">
        <v>1.56</v>
      </c>
      <c r="G445" t="s">
        <v>89</v>
      </c>
      <c r="H445" t="s">
        <v>29</v>
      </c>
      <c r="I445" t="s">
        <v>50</v>
      </c>
      <c r="J445" t="s">
        <v>51</v>
      </c>
      <c r="K445" t="s">
        <v>52</v>
      </c>
      <c r="L445" t="s">
        <v>1048</v>
      </c>
      <c r="M445">
        <v>0.52</v>
      </c>
      <c r="N445" t="s">
        <v>34</v>
      </c>
      <c r="O445" t="s">
        <v>61</v>
      </c>
      <c r="P445" t="s">
        <v>68</v>
      </c>
      <c r="Q445" t="s">
        <v>959</v>
      </c>
      <c r="R445">
        <v>99301</v>
      </c>
      <c r="S445" s="1">
        <v>42042</v>
      </c>
      <c r="T445" s="1">
        <v>42044</v>
      </c>
      <c r="U445">
        <v>40.6556</v>
      </c>
      <c r="V445">
        <v>12</v>
      </c>
      <c r="W445">
        <v>79.39</v>
      </c>
      <c r="X445">
        <v>91298</v>
      </c>
      <c r="Y445">
        <f>cleaneddata[[#This Row],[Unit Price]]-cleaneddata[[#This Row],[Discount]]</f>
        <v>6.6400000000000006</v>
      </c>
      <c r="Z445" t="str">
        <f>_xlfn.IFS(cleaneddata[[#This Row],[Region]]="Central","Chris",cleaneddata[[#This Row],[Region]]="East","Erin",cleaneddata[[#This Row],[Region]]="South","Sam",cleaneddata[[#This Row],[Region]]="West","William")</f>
        <v>William</v>
      </c>
    </row>
    <row r="446" spans="1:26" x14ac:dyDescent="0.25">
      <c r="A446">
        <v>1121</v>
      </c>
      <c r="B446" t="s">
        <v>1049</v>
      </c>
      <c r="C446" t="s">
        <v>49</v>
      </c>
      <c r="D446">
        <v>0.04</v>
      </c>
      <c r="E446">
        <v>19.98</v>
      </c>
      <c r="F446">
        <v>8.68</v>
      </c>
      <c r="G446" t="s">
        <v>40</v>
      </c>
      <c r="H446" t="s">
        <v>41</v>
      </c>
      <c r="I446" t="s">
        <v>50</v>
      </c>
      <c r="J446" t="s">
        <v>90</v>
      </c>
      <c r="K446" t="s">
        <v>75</v>
      </c>
      <c r="L446" t="s">
        <v>698</v>
      </c>
      <c r="M446">
        <v>0.37</v>
      </c>
      <c r="N446" t="s">
        <v>34</v>
      </c>
      <c r="O446" t="s">
        <v>61</v>
      </c>
      <c r="P446" t="s">
        <v>92</v>
      </c>
      <c r="Q446" t="s">
        <v>1050</v>
      </c>
      <c r="R446">
        <v>92592</v>
      </c>
      <c r="S446" s="1">
        <v>42042</v>
      </c>
      <c r="T446" s="1">
        <v>42049</v>
      </c>
      <c r="U446">
        <v>108</v>
      </c>
      <c r="V446">
        <v>8</v>
      </c>
      <c r="W446">
        <v>168.04</v>
      </c>
      <c r="X446">
        <v>86767</v>
      </c>
      <c r="Y446">
        <f>cleaneddata[[#This Row],[Unit Price]]-cleaneddata[[#This Row],[Discount]]</f>
        <v>19.940000000000001</v>
      </c>
      <c r="Z446" t="str">
        <f>_xlfn.IFS(cleaneddata[[#This Row],[Region]]="Central","Chris",cleaneddata[[#This Row],[Region]]="East","Erin",cleaneddata[[#This Row],[Region]]="South","Sam",cleaneddata[[#This Row],[Region]]="West","William")</f>
        <v>William</v>
      </c>
    </row>
    <row r="447" spans="1:26" x14ac:dyDescent="0.25">
      <c r="A447">
        <v>1121</v>
      </c>
      <c r="B447" t="s">
        <v>1049</v>
      </c>
      <c r="C447" t="s">
        <v>49</v>
      </c>
      <c r="D447">
        <v>0.08</v>
      </c>
      <c r="E447">
        <v>125.99</v>
      </c>
      <c r="F447">
        <v>7.69</v>
      </c>
      <c r="G447" t="s">
        <v>40</v>
      </c>
      <c r="H447" t="s">
        <v>41</v>
      </c>
      <c r="I447" t="s">
        <v>42</v>
      </c>
      <c r="J447" t="s">
        <v>137</v>
      </c>
      <c r="K447" t="s">
        <v>75</v>
      </c>
      <c r="L447" t="s">
        <v>1051</v>
      </c>
      <c r="M447">
        <v>0.57999999999999996</v>
      </c>
      <c r="N447" t="s">
        <v>34</v>
      </c>
      <c r="O447" t="s">
        <v>61</v>
      </c>
      <c r="P447" t="s">
        <v>92</v>
      </c>
      <c r="Q447" t="s">
        <v>1050</v>
      </c>
      <c r="R447">
        <v>92592</v>
      </c>
      <c r="S447" s="1">
        <v>42042</v>
      </c>
      <c r="T447" s="1">
        <v>42044</v>
      </c>
      <c r="U447">
        <v>377.154</v>
      </c>
      <c r="V447">
        <v>7</v>
      </c>
      <c r="W447">
        <v>703.46</v>
      </c>
      <c r="X447">
        <v>86767</v>
      </c>
      <c r="Y447">
        <f>cleaneddata[[#This Row],[Unit Price]]-cleaneddata[[#This Row],[Discount]]</f>
        <v>125.91</v>
      </c>
      <c r="Z447" t="str">
        <f>_xlfn.IFS(cleaneddata[[#This Row],[Region]]="Central","Chris",cleaneddata[[#This Row],[Region]]="East","Erin",cleaneddata[[#This Row],[Region]]="South","Sam",cleaneddata[[#This Row],[Region]]="West","William")</f>
        <v>William</v>
      </c>
    </row>
    <row r="448" spans="1:26" x14ac:dyDescent="0.25">
      <c r="A448">
        <v>1723</v>
      </c>
      <c r="B448" t="s">
        <v>890</v>
      </c>
      <c r="C448" t="s">
        <v>118</v>
      </c>
      <c r="D448">
        <v>0.05</v>
      </c>
      <c r="E448">
        <v>6.68</v>
      </c>
      <c r="F448">
        <v>5.66</v>
      </c>
      <c r="G448" t="s">
        <v>40</v>
      </c>
      <c r="H448" t="s">
        <v>96</v>
      </c>
      <c r="I448" t="s">
        <v>50</v>
      </c>
      <c r="J448" t="s">
        <v>90</v>
      </c>
      <c r="K448" t="s">
        <v>75</v>
      </c>
      <c r="L448" t="s">
        <v>1052</v>
      </c>
      <c r="M448">
        <v>0.37</v>
      </c>
      <c r="N448" t="s">
        <v>34</v>
      </c>
      <c r="O448" t="s">
        <v>61</v>
      </c>
      <c r="P448" t="s">
        <v>92</v>
      </c>
      <c r="Q448" t="s">
        <v>892</v>
      </c>
      <c r="R448">
        <v>92037</v>
      </c>
      <c r="S448" s="1">
        <v>42042</v>
      </c>
      <c r="T448" s="1">
        <v>42044</v>
      </c>
      <c r="U448">
        <v>-66.48</v>
      </c>
      <c r="V448">
        <v>46</v>
      </c>
      <c r="W448">
        <v>320.93</v>
      </c>
      <c r="X448">
        <v>44002</v>
      </c>
      <c r="Y448">
        <f>cleaneddata[[#This Row],[Unit Price]]-cleaneddata[[#This Row],[Discount]]</f>
        <v>6.63</v>
      </c>
      <c r="Z448" t="str">
        <f>_xlfn.IFS(cleaneddata[[#This Row],[Region]]="Central","Chris",cleaneddata[[#This Row],[Region]]="East","Erin",cleaneddata[[#This Row],[Region]]="South","Sam",cleaneddata[[#This Row],[Region]]="West","William")</f>
        <v>William</v>
      </c>
    </row>
    <row r="449" spans="1:26" x14ac:dyDescent="0.25">
      <c r="A449">
        <v>1723</v>
      </c>
      <c r="B449" t="s">
        <v>890</v>
      </c>
      <c r="C449" t="s">
        <v>118</v>
      </c>
      <c r="D449">
        <v>0.03</v>
      </c>
      <c r="E449">
        <v>17.7</v>
      </c>
      <c r="F449">
        <v>9.4700000000000006</v>
      </c>
      <c r="G449" t="s">
        <v>40</v>
      </c>
      <c r="H449" t="s">
        <v>96</v>
      </c>
      <c r="I449" t="s">
        <v>50</v>
      </c>
      <c r="J449" t="s">
        <v>80</v>
      </c>
      <c r="K449" t="s">
        <v>75</v>
      </c>
      <c r="L449" t="s">
        <v>1053</v>
      </c>
      <c r="M449">
        <v>0.59</v>
      </c>
      <c r="N449" t="s">
        <v>34</v>
      </c>
      <c r="O449" t="s">
        <v>61</v>
      </c>
      <c r="P449" t="s">
        <v>92</v>
      </c>
      <c r="Q449" t="s">
        <v>892</v>
      </c>
      <c r="R449">
        <v>92037</v>
      </c>
      <c r="S449" s="1">
        <v>42042</v>
      </c>
      <c r="T449" s="1">
        <v>42042</v>
      </c>
      <c r="U449">
        <v>-52.33</v>
      </c>
      <c r="V449">
        <v>14</v>
      </c>
      <c r="W449">
        <v>261.85000000000002</v>
      </c>
      <c r="X449">
        <v>44002</v>
      </c>
      <c r="Y449">
        <f>cleaneddata[[#This Row],[Unit Price]]-cleaneddata[[#This Row],[Discount]]</f>
        <v>17.669999999999998</v>
      </c>
      <c r="Z449" t="str">
        <f>_xlfn.IFS(cleaneddata[[#This Row],[Region]]="Central","Chris",cleaneddata[[#This Row],[Region]]="East","Erin",cleaneddata[[#This Row],[Region]]="South","Sam",cleaneddata[[#This Row],[Region]]="West","William")</f>
        <v>William</v>
      </c>
    </row>
    <row r="450" spans="1:26" x14ac:dyDescent="0.25">
      <c r="A450">
        <v>2813</v>
      </c>
      <c r="B450" t="s">
        <v>1054</v>
      </c>
      <c r="C450" t="s">
        <v>118</v>
      </c>
      <c r="D450">
        <v>7.0000000000000007E-2</v>
      </c>
      <c r="E450">
        <v>30.56</v>
      </c>
      <c r="F450">
        <v>2.99</v>
      </c>
      <c r="G450" t="s">
        <v>40</v>
      </c>
      <c r="H450" t="s">
        <v>96</v>
      </c>
      <c r="I450" t="s">
        <v>50</v>
      </c>
      <c r="J450" t="s">
        <v>74</v>
      </c>
      <c r="K450" t="s">
        <v>75</v>
      </c>
      <c r="L450" t="s">
        <v>1055</v>
      </c>
      <c r="M450">
        <v>0.35</v>
      </c>
      <c r="N450" t="s">
        <v>34</v>
      </c>
      <c r="O450" t="s">
        <v>35</v>
      </c>
      <c r="P450" t="s">
        <v>402</v>
      </c>
      <c r="Q450" t="s">
        <v>1056</v>
      </c>
      <c r="R450">
        <v>37311</v>
      </c>
      <c r="S450" s="1">
        <v>42042</v>
      </c>
      <c r="T450" s="1">
        <v>42042</v>
      </c>
      <c r="U450">
        <v>-95.618600000000001</v>
      </c>
      <c r="V450">
        <v>12</v>
      </c>
      <c r="W450">
        <v>364.92</v>
      </c>
      <c r="X450">
        <v>88819</v>
      </c>
      <c r="Y450">
        <f>cleaneddata[[#This Row],[Unit Price]]-cleaneddata[[#This Row],[Discount]]</f>
        <v>30.49</v>
      </c>
      <c r="Z450" t="str">
        <f>_xlfn.IFS(cleaneddata[[#This Row],[Region]]="Central","Chris",cleaneddata[[#This Row],[Region]]="East","Erin",cleaneddata[[#This Row],[Region]]="South","Sam",cleaneddata[[#This Row],[Region]]="West","William")</f>
        <v>Sam</v>
      </c>
    </row>
    <row r="451" spans="1:26" x14ac:dyDescent="0.25">
      <c r="A451">
        <v>1026</v>
      </c>
      <c r="B451" t="s">
        <v>1057</v>
      </c>
      <c r="C451" t="s">
        <v>72</v>
      </c>
      <c r="D451">
        <v>0.08</v>
      </c>
      <c r="E451">
        <v>65.989999999999995</v>
      </c>
      <c r="F451">
        <v>5.92</v>
      </c>
      <c r="G451" t="s">
        <v>40</v>
      </c>
      <c r="H451" t="s">
        <v>29</v>
      </c>
      <c r="I451" t="s">
        <v>42</v>
      </c>
      <c r="J451" t="s">
        <v>137</v>
      </c>
      <c r="K451" t="s">
        <v>75</v>
      </c>
      <c r="L451" t="s">
        <v>1058</v>
      </c>
      <c r="M451">
        <v>0.57999999999999996</v>
      </c>
      <c r="N451" t="s">
        <v>34</v>
      </c>
      <c r="O451" t="s">
        <v>113</v>
      </c>
      <c r="P451" t="s">
        <v>114</v>
      </c>
      <c r="Q451" t="s">
        <v>1059</v>
      </c>
      <c r="R451">
        <v>11722</v>
      </c>
      <c r="S451" s="1">
        <v>42042</v>
      </c>
      <c r="T451" s="1">
        <v>42042</v>
      </c>
      <c r="U451">
        <v>624.40164000000004</v>
      </c>
      <c r="V451">
        <v>22</v>
      </c>
      <c r="W451">
        <v>1137.5999999999999</v>
      </c>
      <c r="X451">
        <v>89005</v>
      </c>
      <c r="Y451">
        <f>cleaneddata[[#This Row],[Unit Price]]-cleaneddata[[#This Row],[Discount]]</f>
        <v>65.91</v>
      </c>
      <c r="Z451" t="str">
        <f>_xlfn.IFS(cleaneddata[[#This Row],[Region]]="Central","Chris",cleaneddata[[#This Row],[Region]]="East","Erin",cleaneddata[[#This Row],[Region]]="South","Sam",cleaneddata[[#This Row],[Region]]="West","William")</f>
        <v>Erin</v>
      </c>
    </row>
    <row r="452" spans="1:26" x14ac:dyDescent="0.25">
      <c r="A452">
        <v>3403</v>
      </c>
      <c r="B452" t="s">
        <v>1060</v>
      </c>
      <c r="C452" t="s">
        <v>39</v>
      </c>
      <c r="D452">
        <v>0.1</v>
      </c>
      <c r="E452">
        <v>105.98</v>
      </c>
      <c r="F452">
        <v>13.99</v>
      </c>
      <c r="G452" t="s">
        <v>89</v>
      </c>
      <c r="H452" t="s">
        <v>41</v>
      </c>
      <c r="I452" t="s">
        <v>30</v>
      </c>
      <c r="J452" t="s">
        <v>128</v>
      </c>
      <c r="K452" t="s">
        <v>146</v>
      </c>
      <c r="L452" t="s">
        <v>1061</v>
      </c>
      <c r="M452">
        <v>0.65</v>
      </c>
      <c r="N452" t="s">
        <v>34</v>
      </c>
      <c r="O452" t="s">
        <v>61</v>
      </c>
      <c r="P452" t="s">
        <v>1062</v>
      </c>
      <c r="Q452" t="s">
        <v>1063</v>
      </c>
      <c r="R452">
        <v>82001</v>
      </c>
      <c r="S452" s="1">
        <v>42043</v>
      </c>
      <c r="T452" s="1">
        <v>42046</v>
      </c>
      <c r="U452">
        <v>349.48500000000001</v>
      </c>
      <c r="V452">
        <v>5</v>
      </c>
      <c r="W452">
        <v>506.5</v>
      </c>
      <c r="X452">
        <v>87530</v>
      </c>
      <c r="Y452">
        <f>cleaneddata[[#This Row],[Unit Price]]-cleaneddata[[#This Row],[Discount]]</f>
        <v>105.88000000000001</v>
      </c>
      <c r="Z452" t="str">
        <f>_xlfn.IFS(cleaneddata[[#This Row],[Region]]="Central","Chris",cleaneddata[[#This Row],[Region]]="East","Erin",cleaneddata[[#This Row],[Region]]="South","Sam",cleaneddata[[#This Row],[Region]]="West","William")</f>
        <v>William</v>
      </c>
    </row>
    <row r="453" spans="1:26" x14ac:dyDescent="0.25">
      <c r="A453">
        <v>471</v>
      </c>
      <c r="B453" t="s">
        <v>1064</v>
      </c>
      <c r="C453" t="s">
        <v>72</v>
      </c>
      <c r="D453">
        <v>7.0000000000000007E-2</v>
      </c>
      <c r="E453">
        <v>179.99</v>
      </c>
      <c r="F453">
        <v>19.989999999999998</v>
      </c>
      <c r="G453" t="s">
        <v>89</v>
      </c>
      <c r="H453" t="s">
        <v>41</v>
      </c>
      <c r="I453" t="s">
        <v>42</v>
      </c>
      <c r="J453" t="s">
        <v>43</v>
      </c>
      <c r="K453" t="s">
        <v>75</v>
      </c>
      <c r="L453" t="s">
        <v>717</v>
      </c>
      <c r="M453">
        <v>0.48</v>
      </c>
      <c r="N453" t="s">
        <v>34</v>
      </c>
      <c r="O453" t="s">
        <v>35</v>
      </c>
      <c r="P453" t="s">
        <v>77</v>
      </c>
      <c r="Q453" t="s">
        <v>363</v>
      </c>
      <c r="R453">
        <v>30318</v>
      </c>
      <c r="S453" s="1">
        <v>42043</v>
      </c>
      <c r="T453" s="1">
        <v>42043</v>
      </c>
      <c r="U453">
        <v>-568.53510000000006</v>
      </c>
      <c r="V453">
        <v>4</v>
      </c>
      <c r="W453">
        <v>718.03</v>
      </c>
      <c r="X453">
        <v>3138</v>
      </c>
      <c r="Y453">
        <f>cleaneddata[[#This Row],[Unit Price]]-cleaneddata[[#This Row],[Discount]]</f>
        <v>179.92000000000002</v>
      </c>
      <c r="Z453" t="str">
        <f>_xlfn.IFS(cleaneddata[[#This Row],[Region]]="Central","Chris",cleaneddata[[#This Row],[Region]]="East","Erin",cleaneddata[[#This Row],[Region]]="South","Sam",cleaneddata[[#This Row],[Region]]="West","William")</f>
        <v>Sam</v>
      </c>
    </row>
    <row r="454" spans="1:26" x14ac:dyDescent="0.25">
      <c r="A454">
        <v>472</v>
      </c>
      <c r="B454" t="s">
        <v>1065</v>
      </c>
      <c r="C454" t="s">
        <v>72</v>
      </c>
      <c r="D454">
        <v>7.0000000000000007E-2</v>
      </c>
      <c r="E454">
        <v>179.99</v>
      </c>
      <c r="F454">
        <v>19.989999999999998</v>
      </c>
      <c r="G454" t="s">
        <v>89</v>
      </c>
      <c r="H454" t="s">
        <v>41</v>
      </c>
      <c r="I454" t="s">
        <v>42</v>
      </c>
      <c r="J454" t="s">
        <v>43</v>
      </c>
      <c r="K454" t="s">
        <v>75</v>
      </c>
      <c r="L454" t="s">
        <v>717</v>
      </c>
      <c r="M454">
        <v>0.48</v>
      </c>
      <c r="N454" t="s">
        <v>34</v>
      </c>
      <c r="O454" t="s">
        <v>113</v>
      </c>
      <c r="P454" t="s">
        <v>420</v>
      </c>
      <c r="Q454" t="s">
        <v>1066</v>
      </c>
      <c r="R454">
        <v>21133</v>
      </c>
      <c r="S454" s="1">
        <v>42043</v>
      </c>
      <c r="T454" s="1">
        <v>42043</v>
      </c>
      <c r="U454">
        <v>-427.47</v>
      </c>
      <c r="V454">
        <v>1</v>
      </c>
      <c r="W454">
        <v>179.51</v>
      </c>
      <c r="X454">
        <v>88023</v>
      </c>
      <c r="Y454">
        <f>cleaneddata[[#This Row],[Unit Price]]-cleaneddata[[#This Row],[Discount]]</f>
        <v>179.92000000000002</v>
      </c>
      <c r="Z454" t="str">
        <f>_xlfn.IFS(cleaneddata[[#This Row],[Region]]="Central","Chris",cleaneddata[[#This Row],[Region]]="East","Erin",cleaneddata[[#This Row],[Region]]="South","Sam",cleaneddata[[#This Row],[Region]]="West","William")</f>
        <v>Erin</v>
      </c>
    </row>
    <row r="455" spans="1:26" x14ac:dyDescent="0.25">
      <c r="A455">
        <v>2151</v>
      </c>
      <c r="B455" t="s">
        <v>236</v>
      </c>
      <c r="C455" t="s">
        <v>39</v>
      </c>
      <c r="D455">
        <v>0.08</v>
      </c>
      <c r="E455">
        <v>5.74</v>
      </c>
      <c r="F455">
        <v>5.01</v>
      </c>
      <c r="G455" t="s">
        <v>40</v>
      </c>
      <c r="H455" t="s">
        <v>96</v>
      </c>
      <c r="I455" t="s">
        <v>50</v>
      </c>
      <c r="J455" t="s">
        <v>74</v>
      </c>
      <c r="K455" t="s">
        <v>75</v>
      </c>
      <c r="L455" t="s">
        <v>1067</v>
      </c>
      <c r="M455">
        <v>0.39</v>
      </c>
      <c r="N455" t="s">
        <v>34</v>
      </c>
      <c r="O455" t="s">
        <v>54</v>
      </c>
      <c r="P455" t="s">
        <v>215</v>
      </c>
      <c r="Q455" t="s">
        <v>238</v>
      </c>
      <c r="R455">
        <v>52001</v>
      </c>
      <c r="S455" s="1">
        <v>42044</v>
      </c>
      <c r="T455" s="1">
        <v>42046</v>
      </c>
      <c r="U455">
        <v>-6.9308199999999998</v>
      </c>
      <c r="V455">
        <v>1</v>
      </c>
      <c r="W455">
        <v>7.21</v>
      </c>
      <c r="X455">
        <v>90405</v>
      </c>
      <c r="Y455">
        <f>cleaneddata[[#This Row],[Unit Price]]-cleaneddata[[#This Row],[Discount]]</f>
        <v>5.66</v>
      </c>
      <c r="Z455" t="str">
        <f>_xlfn.IFS(cleaneddata[[#This Row],[Region]]="Central","Chris",cleaneddata[[#This Row],[Region]]="East","Erin",cleaneddata[[#This Row],[Region]]="South","Sam",cleaneddata[[#This Row],[Region]]="West","William")</f>
        <v>Chris</v>
      </c>
    </row>
    <row r="456" spans="1:26" x14ac:dyDescent="0.25">
      <c r="A456">
        <v>1671</v>
      </c>
      <c r="B456" t="s">
        <v>1068</v>
      </c>
      <c r="C456" t="s">
        <v>49</v>
      </c>
      <c r="D456">
        <v>0.1</v>
      </c>
      <c r="E456">
        <v>4.13</v>
      </c>
      <c r="F456">
        <v>0.99</v>
      </c>
      <c r="G456" t="s">
        <v>40</v>
      </c>
      <c r="H456" t="s">
        <v>29</v>
      </c>
      <c r="I456" t="s">
        <v>50</v>
      </c>
      <c r="J456" t="s">
        <v>154</v>
      </c>
      <c r="K456" t="s">
        <v>75</v>
      </c>
      <c r="L456" t="s">
        <v>328</v>
      </c>
      <c r="M456">
        <v>0.39</v>
      </c>
      <c r="N456" t="s">
        <v>34</v>
      </c>
      <c r="O456" t="s">
        <v>35</v>
      </c>
      <c r="P456" t="s">
        <v>244</v>
      </c>
      <c r="Q456" t="s">
        <v>1069</v>
      </c>
      <c r="R456">
        <v>22015</v>
      </c>
      <c r="S456" s="1">
        <v>42044</v>
      </c>
      <c r="T456" s="1">
        <v>42048</v>
      </c>
      <c r="U456">
        <v>-40.53</v>
      </c>
      <c r="V456">
        <v>13</v>
      </c>
      <c r="W456">
        <v>52.16</v>
      </c>
      <c r="X456">
        <v>86724</v>
      </c>
      <c r="Y456">
        <f>cleaneddata[[#This Row],[Unit Price]]-cleaneddata[[#This Row],[Discount]]</f>
        <v>4.03</v>
      </c>
      <c r="Z456" t="str">
        <f>_xlfn.IFS(cleaneddata[[#This Row],[Region]]="Central","Chris",cleaneddata[[#This Row],[Region]]="East","Erin",cleaneddata[[#This Row],[Region]]="South","Sam",cleaneddata[[#This Row],[Region]]="West","William")</f>
        <v>Sam</v>
      </c>
    </row>
    <row r="457" spans="1:26" x14ac:dyDescent="0.25">
      <c r="A457">
        <v>1574</v>
      </c>
      <c r="B457" t="s">
        <v>1070</v>
      </c>
      <c r="C457" t="s">
        <v>118</v>
      </c>
      <c r="D457">
        <v>7.0000000000000007E-2</v>
      </c>
      <c r="E457">
        <v>20.95</v>
      </c>
      <c r="F457">
        <v>5.99</v>
      </c>
      <c r="G457" t="s">
        <v>40</v>
      </c>
      <c r="H457" t="s">
        <v>41</v>
      </c>
      <c r="I457" t="s">
        <v>42</v>
      </c>
      <c r="J457" t="s">
        <v>43</v>
      </c>
      <c r="K457" t="s">
        <v>75</v>
      </c>
      <c r="L457" t="s">
        <v>255</v>
      </c>
      <c r="M457">
        <v>0.65</v>
      </c>
      <c r="N457" t="s">
        <v>34</v>
      </c>
      <c r="O457" t="s">
        <v>35</v>
      </c>
      <c r="P457" t="s">
        <v>99</v>
      </c>
      <c r="Q457" t="s">
        <v>1071</v>
      </c>
      <c r="R457">
        <v>28314</v>
      </c>
      <c r="S457" s="1">
        <v>42044</v>
      </c>
      <c r="T457" s="1">
        <v>42045</v>
      </c>
      <c r="U457">
        <v>27.234000000000002</v>
      </c>
      <c r="V457">
        <v>19</v>
      </c>
      <c r="W457">
        <v>391.4</v>
      </c>
      <c r="X457">
        <v>86966</v>
      </c>
      <c r="Y457">
        <f>cleaneddata[[#This Row],[Unit Price]]-cleaneddata[[#This Row],[Discount]]</f>
        <v>20.88</v>
      </c>
      <c r="Z457" t="str">
        <f>_xlfn.IFS(cleaneddata[[#This Row],[Region]]="Central","Chris",cleaneddata[[#This Row],[Region]]="East","Erin",cleaneddata[[#This Row],[Region]]="South","Sam",cleaneddata[[#This Row],[Region]]="West","William")</f>
        <v>Sam</v>
      </c>
    </row>
    <row r="458" spans="1:26" x14ac:dyDescent="0.25">
      <c r="A458">
        <v>2619</v>
      </c>
      <c r="B458" t="s">
        <v>1072</v>
      </c>
      <c r="C458" t="s">
        <v>72</v>
      </c>
      <c r="D458">
        <v>0.1</v>
      </c>
      <c r="E458">
        <v>30.98</v>
      </c>
      <c r="F458">
        <v>8.99</v>
      </c>
      <c r="G458" t="s">
        <v>40</v>
      </c>
      <c r="H458" t="s">
        <v>96</v>
      </c>
      <c r="I458" t="s">
        <v>50</v>
      </c>
      <c r="J458" t="s">
        <v>51</v>
      </c>
      <c r="K458" t="s">
        <v>44</v>
      </c>
      <c r="L458" t="s">
        <v>341</v>
      </c>
      <c r="M458">
        <v>0.57999999999999996</v>
      </c>
      <c r="N458" t="s">
        <v>34</v>
      </c>
      <c r="O458" t="s">
        <v>54</v>
      </c>
      <c r="P458" t="s">
        <v>1073</v>
      </c>
      <c r="Q458" t="s">
        <v>1074</v>
      </c>
      <c r="R458">
        <v>57103</v>
      </c>
      <c r="S458" s="1">
        <v>42044</v>
      </c>
      <c r="T458" s="1">
        <v>42046</v>
      </c>
      <c r="U458">
        <v>-20.222799999999999</v>
      </c>
      <c r="V458">
        <v>4</v>
      </c>
      <c r="W458">
        <v>119.37</v>
      </c>
      <c r="X458">
        <v>88015</v>
      </c>
      <c r="Y458">
        <f>cleaneddata[[#This Row],[Unit Price]]-cleaneddata[[#This Row],[Discount]]</f>
        <v>30.88</v>
      </c>
      <c r="Z458" t="str">
        <f>_xlfn.IFS(cleaneddata[[#This Row],[Region]]="Central","Chris",cleaneddata[[#This Row],[Region]]="East","Erin",cleaneddata[[#This Row],[Region]]="South","Sam",cleaneddata[[#This Row],[Region]]="West","William")</f>
        <v>Chris</v>
      </c>
    </row>
    <row r="459" spans="1:26" x14ac:dyDescent="0.25">
      <c r="A459">
        <v>491</v>
      </c>
      <c r="B459" t="s">
        <v>1075</v>
      </c>
      <c r="C459" t="s">
        <v>27</v>
      </c>
      <c r="D459">
        <v>0.01</v>
      </c>
      <c r="E459">
        <v>4.9800000000000004</v>
      </c>
      <c r="F459">
        <v>6.07</v>
      </c>
      <c r="G459" t="s">
        <v>40</v>
      </c>
      <c r="H459" t="s">
        <v>41</v>
      </c>
      <c r="I459" t="s">
        <v>50</v>
      </c>
      <c r="J459" t="s">
        <v>90</v>
      </c>
      <c r="K459" t="s">
        <v>75</v>
      </c>
      <c r="L459" t="s">
        <v>789</v>
      </c>
      <c r="M459">
        <v>0.36</v>
      </c>
      <c r="N459" t="s">
        <v>34</v>
      </c>
      <c r="O459" t="s">
        <v>113</v>
      </c>
      <c r="P459" t="s">
        <v>114</v>
      </c>
      <c r="Q459" t="s">
        <v>115</v>
      </c>
      <c r="R459">
        <v>10154</v>
      </c>
      <c r="S459" s="1">
        <v>42045</v>
      </c>
      <c r="T459" s="1">
        <v>42046</v>
      </c>
      <c r="U459">
        <v>-69.069999999999993</v>
      </c>
      <c r="V459">
        <v>41</v>
      </c>
      <c r="W459">
        <v>217</v>
      </c>
      <c r="X459">
        <v>10464</v>
      </c>
      <c r="Y459">
        <f>cleaneddata[[#This Row],[Unit Price]]-cleaneddata[[#This Row],[Discount]]</f>
        <v>4.9700000000000006</v>
      </c>
      <c r="Z459" t="str">
        <f>_xlfn.IFS(cleaneddata[[#This Row],[Region]]="Central","Chris",cleaneddata[[#This Row],[Region]]="East","Erin",cleaneddata[[#This Row],[Region]]="South","Sam",cleaneddata[[#This Row],[Region]]="West","William")</f>
        <v>Erin</v>
      </c>
    </row>
    <row r="460" spans="1:26" x14ac:dyDescent="0.25">
      <c r="A460">
        <v>494</v>
      </c>
      <c r="B460" t="s">
        <v>1076</v>
      </c>
      <c r="C460" t="s">
        <v>27</v>
      </c>
      <c r="D460">
        <v>0.01</v>
      </c>
      <c r="E460">
        <v>4.9800000000000004</v>
      </c>
      <c r="F460">
        <v>6.07</v>
      </c>
      <c r="G460" t="s">
        <v>40</v>
      </c>
      <c r="H460" t="s">
        <v>41</v>
      </c>
      <c r="I460" t="s">
        <v>50</v>
      </c>
      <c r="J460" t="s">
        <v>90</v>
      </c>
      <c r="K460" t="s">
        <v>75</v>
      </c>
      <c r="L460" t="s">
        <v>789</v>
      </c>
      <c r="M460">
        <v>0.36</v>
      </c>
      <c r="N460" t="s">
        <v>34</v>
      </c>
      <c r="O460" t="s">
        <v>61</v>
      </c>
      <c r="P460" t="s">
        <v>68</v>
      </c>
      <c r="Q460" t="s">
        <v>144</v>
      </c>
      <c r="R460">
        <v>98115</v>
      </c>
      <c r="S460" s="1">
        <v>42045</v>
      </c>
      <c r="T460" s="1">
        <v>42046</v>
      </c>
      <c r="U460">
        <v>-35.916400000000003</v>
      </c>
      <c r="V460">
        <v>10</v>
      </c>
      <c r="W460">
        <v>52.93</v>
      </c>
      <c r="X460">
        <v>88907</v>
      </c>
      <c r="Y460">
        <f>cleaneddata[[#This Row],[Unit Price]]-cleaneddata[[#This Row],[Discount]]</f>
        <v>4.9700000000000006</v>
      </c>
      <c r="Z460" t="str">
        <f>_xlfn.IFS(cleaneddata[[#This Row],[Region]]="Central","Chris",cleaneddata[[#This Row],[Region]]="East","Erin",cleaneddata[[#This Row],[Region]]="South","Sam",cleaneddata[[#This Row],[Region]]="West","William")</f>
        <v>William</v>
      </c>
    </row>
    <row r="461" spans="1:26" x14ac:dyDescent="0.25">
      <c r="A461">
        <v>1267</v>
      </c>
      <c r="B461" t="s">
        <v>1077</v>
      </c>
      <c r="C461" t="s">
        <v>27</v>
      </c>
      <c r="D461">
        <v>0.01</v>
      </c>
      <c r="E461">
        <v>13.99</v>
      </c>
      <c r="F461">
        <v>7.51</v>
      </c>
      <c r="G461" t="s">
        <v>40</v>
      </c>
      <c r="H461" t="s">
        <v>96</v>
      </c>
      <c r="I461" t="s">
        <v>42</v>
      </c>
      <c r="J461" t="s">
        <v>58</v>
      </c>
      <c r="K461" t="s">
        <v>146</v>
      </c>
      <c r="L461" t="s">
        <v>1078</v>
      </c>
      <c r="M461">
        <v>0.39</v>
      </c>
      <c r="N461" t="s">
        <v>34</v>
      </c>
      <c r="O461" t="s">
        <v>35</v>
      </c>
      <c r="P461" t="s">
        <v>125</v>
      </c>
      <c r="Q461" t="s">
        <v>1079</v>
      </c>
      <c r="R461">
        <v>33433</v>
      </c>
      <c r="S461" s="1">
        <v>42045</v>
      </c>
      <c r="T461" s="1">
        <v>42046</v>
      </c>
      <c r="U461">
        <v>533.74199999999996</v>
      </c>
      <c r="V461">
        <v>2</v>
      </c>
      <c r="W461">
        <v>29.85</v>
      </c>
      <c r="X461">
        <v>89514</v>
      </c>
      <c r="Y461">
        <f>cleaneddata[[#This Row],[Unit Price]]-cleaneddata[[#This Row],[Discount]]</f>
        <v>13.98</v>
      </c>
      <c r="Z461" t="str">
        <f>_xlfn.IFS(cleaneddata[[#This Row],[Region]]="Central","Chris",cleaneddata[[#This Row],[Region]]="East","Erin",cleaneddata[[#This Row],[Region]]="South","Sam",cleaneddata[[#This Row],[Region]]="West","William")</f>
        <v>Sam</v>
      </c>
    </row>
    <row r="462" spans="1:26" x14ac:dyDescent="0.25">
      <c r="A462">
        <v>1361</v>
      </c>
      <c r="B462" t="s">
        <v>781</v>
      </c>
      <c r="C462" t="s">
        <v>27</v>
      </c>
      <c r="D462">
        <v>0.01</v>
      </c>
      <c r="E462">
        <v>6.48</v>
      </c>
      <c r="F462">
        <v>6.22</v>
      </c>
      <c r="G462" t="s">
        <v>89</v>
      </c>
      <c r="H462" t="s">
        <v>41</v>
      </c>
      <c r="I462" t="s">
        <v>50</v>
      </c>
      <c r="J462" t="s">
        <v>90</v>
      </c>
      <c r="K462" t="s">
        <v>75</v>
      </c>
      <c r="L462" t="s">
        <v>1080</v>
      </c>
      <c r="M462">
        <v>0.37</v>
      </c>
      <c r="N462" t="s">
        <v>34</v>
      </c>
      <c r="O462" t="s">
        <v>54</v>
      </c>
      <c r="P462" t="s">
        <v>291</v>
      </c>
      <c r="Q462" t="s">
        <v>782</v>
      </c>
      <c r="R462">
        <v>48101</v>
      </c>
      <c r="S462" s="1">
        <v>42045</v>
      </c>
      <c r="T462" s="1">
        <v>42046</v>
      </c>
      <c r="U462">
        <v>-15.6312</v>
      </c>
      <c r="V462">
        <v>9</v>
      </c>
      <c r="W462">
        <v>69.459999999999994</v>
      </c>
      <c r="X462">
        <v>89596</v>
      </c>
      <c r="Y462">
        <f>cleaneddata[[#This Row],[Unit Price]]-cleaneddata[[#This Row],[Discount]]</f>
        <v>6.4700000000000006</v>
      </c>
      <c r="Z462" t="str">
        <f>_xlfn.IFS(cleaneddata[[#This Row],[Region]]="Central","Chris",cleaneddata[[#This Row],[Region]]="East","Erin",cleaneddata[[#This Row],[Region]]="South","Sam",cleaneddata[[#This Row],[Region]]="West","William")</f>
        <v>Chris</v>
      </c>
    </row>
    <row r="463" spans="1:26" x14ac:dyDescent="0.25">
      <c r="A463">
        <v>1361</v>
      </c>
      <c r="B463" t="s">
        <v>781</v>
      </c>
      <c r="C463" t="s">
        <v>27</v>
      </c>
      <c r="D463">
        <v>0.03</v>
      </c>
      <c r="E463">
        <v>85.99</v>
      </c>
      <c r="F463">
        <v>3.3</v>
      </c>
      <c r="G463" t="s">
        <v>40</v>
      </c>
      <c r="H463" t="s">
        <v>41</v>
      </c>
      <c r="I463" t="s">
        <v>42</v>
      </c>
      <c r="J463" t="s">
        <v>137</v>
      </c>
      <c r="K463" t="s">
        <v>44</v>
      </c>
      <c r="L463" t="s">
        <v>516</v>
      </c>
      <c r="M463">
        <v>0.37</v>
      </c>
      <c r="N463" t="s">
        <v>34</v>
      </c>
      <c r="O463" t="s">
        <v>54</v>
      </c>
      <c r="P463" t="s">
        <v>291</v>
      </c>
      <c r="Q463" t="s">
        <v>782</v>
      </c>
      <c r="R463">
        <v>48101</v>
      </c>
      <c r="S463" s="1">
        <v>42045</v>
      </c>
      <c r="T463" s="1">
        <v>42047</v>
      </c>
      <c r="U463">
        <v>790.54679999999996</v>
      </c>
      <c r="V463">
        <v>16</v>
      </c>
      <c r="W463">
        <v>1145.72</v>
      </c>
      <c r="X463">
        <v>89596</v>
      </c>
      <c r="Y463">
        <f>cleaneddata[[#This Row],[Unit Price]]-cleaneddata[[#This Row],[Discount]]</f>
        <v>85.96</v>
      </c>
      <c r="Z463" t="str">
        <f>_xlfn.IFS(cleaneddata[[#This Row],[Region]]="Central","Chris",cleaneddata[[#This Row],[Region]]="East","Erin",cleaneddata[[#This Row],[Region]]="South","Sam",cleaneddata[[#This Row],[Region]]="West","William")</f>
        <v>Chris</v>
      </c>
    </row>
    <row r="464" spans="1:26" x14ac:dyDescent="0.25">
      <c r="A464">
        <v>2204</v>
      </c>
      <c r="B464" t="s">
        <v>964</v>
      </c>
      <c r="C464" t="s">
        <v>27</v>
      </c>
      <c r="D464">
        <v>0.04</v>
      </c>
      <c r="E464">
        <v>296.18</v>
      </c>
      <c r="F464">
        <v>154.12</v>
      </c>
      <c r="G464" t="s">
        <v>28</v>
      </c>
      <c r="H464" t="s">
        <v>41</v>
      </c>
      <c r="I464" t="s">
        <v>30</v>
      </c>
      <c r="J464" t="s">
        <v>31</v>
      </c>
      <c r="K464" t="s">
        <v>32</v>
      </c>
      <c r="L464" t="s">
        <v>1081</v>
      </c>
      <c r="M464">
        <v>0.76</v>
      </c>
      <c r="N464" t="s">
        <v>34</v>
      </c>
      <c r="O464" t="s">
        <v>54</v>
      </c>
      <c r="P464" t="s">
        <v>86</v>
      </c>
      <c r="Q464" t="s">
        <v>965</v>
      </c>
      <c r="R464">
        <v>55337</v>
      </c>
      <c r="S464" s="1">
        <v>42045</v>
      </c>
      <c r="T464" s="1">
        <v>42046</v>
      </c>
      <c r="U464">
        <v>-87.998040000000003</v>
      </c>
      <c r="V464">
        <v>20</v>
      </c>
      <c r="W464">
        <v>5768.12</v>
      </c>
      <c r="X464">
        <v>86053</v>
      </c>
      <c r="Y464">
        <f>cleaneddata[[#This Row],[Unit Price]]-cleaneddata[[#This Row],[Discount]]</f>
        <v>296.14</v>
      </c>
      <c r="Z464" t="str">
        <f>_xlfn.IFS(cleaneddata[[#This Row],[Region]]="Central","Chris",cleaneddata[[#This Row],[Region]]="East","Erin",cleaneddata[[#This Row],[Region]]="South","Sam",cleaneddata[[#This Row],[Region]]="West","William")</f>
        <v>Chris</v>
      </c>
    </row>
    <row r="465" spans="1:26" x14ac:dyDescent="0.25">
      <c r="A465">
        <v>1526</v>
      </c>
      <c r="B465" t="s">
        <v>1082</v>
      </c>
      <c r="C465" t="s">
        <v>39</v>
      </c>
      <c r="D465">
        <v>0.04</v>
      </c>
      <c r="E465">
        <v>11.34</v>
      </c>
      <c r="F465">
        <v>5.01</v>
      </c>
      <c r="G465" t="s">
        <v>40</v>
      </c>
      <c r="H465" t="s">
        <v>73</v>
      </c>
      <c r="I465" t="s">
        <v>50</v>
      </c>
      <c r="J465" t="s">
        <v>90</v>
      </c>
      <c r="K465" t="s">
        <v>75</v>
      </c>
      <c r="L465" t="s">
        <v>417</v>
      </c>
      <c r="M465">
        <v>0.36</v>
      </c>
      <c r="N465" t="s">
        <v>34</v>
      </c>
      <c r="O465" t="s">
        <v>35</v>
      </c>
      <c r="P465" t="s">
        <v>166</v>
      </c>
      <c r="Q465" t="s">
        <v>1083</v>
      </c>
      <c r="R465">
        <v>35211</v>
      </c>
      <c r="S465" s="1">
        <v>42045</v>
      </c>
      <c r="T465" s="1">
        <v>42046</v>
      </c>
      <c r="U465">
        <v>-189.22399999999999</v>
      </c>
      <c r="V465">
        <v>10</v>
      </c>
      <c r="W465">
        <v>115.53</v>
      </c>
      <c r="X465">
        <v>86812</v>
      </c>
      <c r="Y465">
        <f>cleaneddata[[#This Row],[Unit Price]]-cleaneddata[[#This Row],[Discount]]</f>
        <v>11.3</v>
      </c>
      <c r="Z465" t="str">
        <f>_xlfn.IFS(cleaneddata[[#This Row],[Region]]="Central","Chris",cleaneddata[[#This Row],[Region]]="East","Erin",cleaneddata[[#This Row],[Region]]="South","Sam",cleaneddata[[#This Row],[Region]]="West","William")</f>
        <v>Sam</v>
      </c>
    </row>
    <row r="466" spans="1:26" x14ac:dyDescent="0.25">
      <c r="A466">
        <v>1338</v>
      </c>
      <c r="B466" t="s">
        <v>1084</v>
      </c>
      <c r="C466" t="s">
        <v>49</v>
      </c>
      <c r="D466">
        <v>0.02</v>
      </c>
      <c r="E466">
        <v>55.99</v>
      </c>
      <c r="F466">
        <v>3.3</v>
      </c>
      <c r="G466" t="s">
        <v>40</v>
      </c>
      <c r="H466" t="s">
        <v>73</v>
      </c>
      <c r="I466" t="s">
        <v>42</v>
      </c>
      <c r="J466" t="s">
        <v>137</v>
      </c>
      <c r="K466" t="s">
        <v>44</v>
      </c>
      <c r="L466" t="s">
        <v>1085</v>
      </c>
      <c r="M466">
        <v>0.59</v>
      </c>
      <c r="N466" t="s">
        <v>34</v>
      </c>
      <c r="O466" t="s">
        <v>54</v>
      </c>
      <c r="P466" t="s">
        <v>105</v>
      </c>
      <c r="Q466" t="s">
        <v>535</v>
      </c>
      <c r="R466">
        <v>60623</v>
      </c>
      <c r="S466" s="1">
        <v>42045</v>
      </c>
      <c r="T466" s="1">
        <v>42045</v>
      </c>
      <c r="U466">
        <v>525.20039999999995</v>
      </c>
      <c r="V466">
        <v>16</v>
      </c>
      <c r="W466">
        <v>761.16</v>
      </c>
      <c r="X466">
        <v>91244</v>
      </c>
      <c r="Y466">
        <f>cleaneddata[[#This Row],[Unit Price]]-cleaneddata[[#This Row],[Discount]]</f>
        <v>55.97</v>
      </c>
      <c r="Z466" t="str">
        <f>_xlfn.IFS(cleaneddata[[#This Row],[Region]]="Central","Chris",cleaneddata[[#This Row],[Region]]="East","Erin",cleaneddata[[#This Row],[Region]]="South","Sam",cleaneddata[[#This Row],[Region]]="West","William")</f>
        <v>Chris</v>
      </c>
    </row>
    <row r="467" spans="1:26" x14ac:dyDescent="0.25">
      <c r="A467">
        <v>1340</v>
      </c>
      <c r="B467" t="s">
        <v>1086</v>
      </c>
      <c r="C467" t="s">
        <v>49</v>
      </c>
      <c r="D467">
        <v>0</v>
      </c>
      <c r="E467">
        <v>22.38</v>
      </c>
      <c r="F467">
        <v>15.1</v>
      </c>
      <c r="G467" t="s">
        <v>89</v>
      </c>
      <c r="H467" t="s">
        <v>73</v>
      </c>
      <c r="I467" t="s">
        <v>50</v>
      </c>
      <c r="J467" t="s">
        <v>74</v>
      </c>
      <c r="K467" t="s">
        <v>75</v>
      </c>
      <c r="L467" t="s">
        <v>1087</v>
      </c>
      <c r="M467">
        <v>0.38</v>
      </c>
      <c r="N467" t="s">
        <v>34</v>
      </c>
      <c r="O467" t="s">
        <v>113</v>
      </c>
      <c r="P467" t="s">
        <v>114</v>
      </c>
      <c r="Q467" t="s">
        <v>115</v>
      </c>
      <c r="R467">
        <v>10170</v>
      </c>
      <c r="S467" s="1">
        <v>42045</v>
      </c>
      <c r="T467" s="1">
        <v>42052</v>
      </c>
      <c r="U467">
        <v>-52.646999999999998</v>
      </c>
      <c r="V467">
        <v>29</v>
      </c>
      <c r="W467">
        <v>682.68</v>
      </c>
      <c r="X467">
        <v>21636</v>
      </c>
      <c r="Y467">
        <f>cleaneddata[[#This Row],[Unit Price]]-cleaneddata[[#This Row],[Discount]]</f>
        <v>22.38</v>
      </c>
      <c r="Z467" t="str">
        <f>_xlfn.IFS(cleaneddata[[#This Row],[Region]]="Central","Chris",cleaneddata[[#This Row],[Region]]="East","Erin",cleaneddata[[#This Row],[Region]]="South","Sam",cleaneddata[[#This Row],[Region]]="West","William")</f>
        <v>Erin</v>
      </c>
    </row>
    <row r="468" spans="1:26" x14ac:dyDescent="0.25">
      <c r="A468">
        <v>1340</v>
      </c>
      <c r="B468" t="s">
        <v>1086</v>
      </c>
      <c r="C468" t="s">
        <v>49</v>
      </c>
      <c r="D468">
        <v>7.0000000000000007E-2</v>
      </c>
      <c r="E468">
        <v>5.98</v>
      </c>
      <c r="F468">
        <v>4.6900000000000004</v>
      </c>
      <c r="G468" t="s">
        <v>40</v>
      </c>
      <c r="H468" t="s">
        <v>73</v>
      </c>
      <c r="I468" t="s">
        <v>50</v>
      </c>
      <c r="J468" t="s">
        <v>80</v>
      </c>
      <c r="K468" t="s">
        <v>75</v>
      </c>
      <c r="L468" t="s">
        <v>231</v>
      </c>
      <c r="M468">
        <v>0.68</v>
      </c>
      <c r="N468" t="s">
        <v>34</v>
      </c>
      <c r="O468" t="s">
        <v>113</v>
      </c>
      <c r="P468" t="s">
        <v>114</v>
      </c>
      <c r="Q468" t="s">
        <v>115</v>
      </c>
      <c r="R468">
        <v>10170</v>
      </c>
      <c r="S468" s="1">
        <v>42045</v>
      </c>
      <c r="T468" s="1">
        <v>42050</v>
      </c>
      <c r="U468">
        <v>-24.44</v>
      </c>
      <c r="V468">
        <v>11</v>
      </c>
      <c r="W468">
        <v>73.44</v>
      </c>
      <c r="X468">
        <v>21636</v>
      </c>
      <c r="Y468">
        <f>cleaneddata[[#This Row],[Unit Price]]-cleaneddata[[#This Row],[Discount]]</f>
        <v>5.91</v>
      </c>
      <c r="Z468" t="str">
        <f>_xlfn.IFS(cleaneddata[[#This Row],[Region]]="Central","Chris",cleaneddata[[#This Row],[Region]]="East","Erin",cleaneddata[[#This Row],[Region]]="South","Sam",cleaneddata[[#This Row],[Region]]="West","William")</f>
        <v>Erin</v>
      </c>
    </row>
    <row r="469" spans="1:26" x14ac:dyDescent="0.25">
      <c r="A469">
        <v>1340</v>
      </c>
      <c r="B469" t="s">
        <v>1086</v>
      </c>
      <c r="C469" t="s">
        <v>49</v>
      </c>
      <c r="D469">
        <v>0.02</v>
      </c>
      <c r="E469">
        <v>55.99</v>
      </c>
      <c r="F469">
        <v>3.3</v>
      </c>
      <c r="G469" t="s">
        <v>40</v>
      </c>
      <c r="H469" t="s">
        <v>73</v>
      </c>
      <c r="I469" t="s">
        <v>42</v>
      </c>
      <c r="J469" t="s">
        <v>137</v>
      </c>
      <c r="K469" t="s">
        <v>44</v>
      </c>
      <c r="L469" t="s">
        <v>1085</v>
      </c>
      <c r="M469">
        <v>0.59</v>
      </c>
      <c r="N469" t="s">
        <v>34</v>
      </c>
      <c r="O469" t="s">
        <v>113</v>
      </c>
      <c r="P469" t="s">
        <v>114</v>
      </c>
      <c r="Q469" t="s">
        <v>115</v>
      </c>
      <c r="R469">
        <v>10170</v>
      </c>
      <c r="S469" s="1">
        <v>42045</v>
      </c>
      <c r="T469" s="1">
        <v>42045</v>
      </c>
      <c r="U469">
        <v>366.50700000000001</v>
      </c>
      <c r="V469">
        <v>63</v>
      </c>
      <c r="W469">
        <v>2997.07</v>
      </c>
      <c r="X469">
        <v>21636</v>
      </c>
      <c r="Y469">
        <f>cleaneddata[[#This Row],[Unit Price]]-cleaneddata[[#This Row],[Discount]]</f>
        <v>55.97</v>
      </c>
      <c r="Z469" t="str">
        <f>_xlfn.IFS(cleaneddata[[#This Row],[Region]]="Central","Chris",cleaneddata[[#This Row],[Region]]="East","Erin",cleaneddata[[#This Row],[Region]]="South","Sam",cleaneddata[[#This Row],[Region]]="West","William")</f>
        <v>Erin</v>
      </c>
    </row>
    <row r="470" spans="1:26" x14ac:dyDescent="0.25">
      <c r="A470">
        <v>1341</v>
      </c>
      <c r="B470" t="s">
        <v>1088</v>
      </c>
      <c r="C470" t="s">
        <v>49</v>
      </c>
      <c r="D470">
        <v>7.0000000000000007E-2</v>
      </c>
      <c r="E470">
        <v>5.98</v>
      </c>
      <c r="F470">
        <v>4.6900000000000004</v>
      </c>
      <c r="G470" t="s">
        <v>40</v>
      </c>
      <c r="H470" t="s">
        <v>73</v>
      </c>
      <c r="I470" t="s">
        <v>50</v>
      </c>
      <c r="J470" t="s">
        <v>80</v>
      </c>
      <c r="K470" t="s">
        <v>75</v>
      </c>
      <c r="L470" t="s">
        <v>231</v>
      </c>
      <c r="M470">
        <v>0.68</v>
      </c>
      <c r="N470" t="s">
        <v>34</v>
      </c>
      <c r="O470" t="s">
        <v>113</v>
      </c>
      <c r="P470" t="s">
        <v>322</v>
      </c>
      <c r="Q470" t="s">
        <v>1089</v>
      </c>
      <c r="R470">
        <v>17201</v>
      </c>
      <c r="S470" s="1">
        <v>42045</v>
      </c>
      <c r="T470" s="1">
        <v>42050</v>
      </c>
      <c r="U470">
        <v>-12.7088</v>
      </c>
      <c r="V470">
        <v>3</v>
      </c>
      <c r="W470">
        <v>20.03</v>
      </c>
      <c r="X470">
        <v>91244</v>
      </c>
      <c r="Y470">
        <f>cleaneddata[[#This Row],[Unit Price]]-cleaneddata[[#This Row],[Discount]]</f>
        <v>5.91</v>
      </c>
      <c r="Z470" t="str">
        <f>_xlfn.IFS(cleaneddata[[#This Row],[Region]]="Central","Chris",cleaneddata[[#This Row],[Region]]="East","Erin",cleaneddata[[#This Row],[Region]]="South","Sam",cleaneddata[[#This Row],[Region]]="West","William")</f>
        <v>Erin</v>
      </c>
    </row>
    <row r="471" spans="1:26" x14ac:dyDescent="0.25">
      <c r="A471">
        <v>3004</v>
      </c>
      <c r="B471" t="s">
        <v>1090</v>
      </c>
      <c r="C471" t="s">
        <v>49</v>
      </c>
      <c r="D471">
        <v>0.08</v>
      </c>
      <c r="E471">
        <v>6.48</v>
      </c>
      <c r="F471">
        <v>6.81</v>
      </c>
      <c r="G471" t="s">
        <v>40</v>
      </c>
      <c r="H471" t="s">
        <v>96</v>
      </c>
      <c r="I471" t="s">
        <v>50</v>
      </c>
      <c r="J471" t="s">
        <v>90</v>
      </c>
      <c r="K471" t="s">
        <v>75</v>
      </c>
      <c r="L471" t="s">
        <v>1091</v>
      </c>
      <c r="M471">
        <v>0.36</v>
      </c>
      <c r="N471" t="s">
        <v>34</v>
      </c>
      <c r="O471" t="s">
        <v>61</v>
      </c>
      <c r="P471" t="s">
        <v>92</v>
      </c>
      <c r="Q471" t="s">
        <v>102</v>
      </c>
      <c r="R471">
        <v>90049</v>
      </c>
      <c r="S471" s="1">
        <v>42045</v>
      </c>
      <c r="T471" s="1">
        <v>42050</v>
      </c>
      <c r="U471">
        <v>-94.59</v>
      </c>
      <c r="V471">
        <v>58</v>
      </c>
      <c r="W471">
        <v>382.33</v>
      </c>
      <c r="X471">
        <v>54949</v>
      </c>
      <c r="Y471">
        <f>cleaneddata[[#This Row],[Unit Price]]-cleaneddata[[#This Row],[Discount]]</f>
        <v>6.4</v>
      </c>
      <c r="Z471" t="str">
        <f>_xlfn.IFS(cleaneddata[[#This Row],[Region]]="Central","Chris",cleaneddata[[#This Row],[Region]]="East","Erin",cleaneddata[[#This Row],[Region]]="South","Sam",cleaneddata[[#This Row],[Region]]="West","William")</f>
        <v>William</v>
      </c>
    </row>
    <row r="472" spans="1:26" x14ac:dyDescent="0.25">
      <c r="A472">
        <v>3004</v>
      </c>
      <c r="B472" t="s">
        <v>1090</v>
      </c>
      <c r="C472" t="s">
        <v>49</v>
      </c>
      <c r="D472">
        <v>0.09</v>
      </c>
      <c r="E472">
        <v>20.98</v>
      </c>
      <c r="F472">
        <v>53.03</v>
      </c>
      <c r="G472" t="s">
        <v>28</v>
      </c>
      <c r="H472" t="s">
        <v>96</v>
      </c>
      <c r="I472" t="s">
        <v>50</v>
      </c>
      <c r="J472" t="s">
        <v>80</v>
      </c>
      <c r="K472" t="s">
        <v>59</v>
      </c>
      <c r="L472" t="s">
        <v>1092</v>
      </c>
      <c r="M472">
        <v>0.78</v>
      </c>
      <c r="N472" t="s">
        <v>34</v>
      </c>
      <c r="O472" t="s">
        <v>61</v>
      </c>
      <c r="P472" t="s">
        <v>92</v>
      </c>
      <c r="Q472" t="s">
        <v>102</v>
      </c>
      <c r="R472">
        <v>90049</v>
      </c>
      <c r="S472" s="1">
        <v>42045</v>
      </c>
      <c r="T472" s="1">
        <v>42052</v>
      </c>
      <c r="U472">
        <v>-293.74</v>
      </c>
      <c r="V472">
        <v>13</v>
      </c>
      <c r="W472">
        <v>356.61</v>
      </c>
      <c r="X472">
        <v>54949</v>
      </c>
      <c r="Y472">
        <f>cleaneddata[[#This Row],[Unit Price]]-cleaneddata[[#This Row],[Discount]]</f>
        <v>20.89</v>
      </c>
      <c r="Z472" t="str">
        <f>_xlfn.IFS(cleaneddata[[#This Row],[Region]]="Central","Chris",cleaneddata[[#This Row],[Region]]="East","Erin",cleaneddata[[#This Row],[Region]]="South","Sam",cleaneddata[[#This Row],[Region]]="West","William")</f>
        <v>William</v>
      </c>
    </row>
    <row r="473" spans="1:26" x14ac:dyDescent="0.25">
      <c r="A473">
        <v>3006</v>
      </c>
      <c r="B473" t="s">
        <v>1093</v>
      </c>
      <c r="C473" t="s">
        <v>49</v>
      </c>
      <c r="D473">
        <v>0.08</v>
      </c>
      <c r="E473">
        <v>6.48</v>
      </c>
      <c r="F473">
        <v>6.81</v>
      </c>
      <c r="G473" t="s">
        <v>40</v>
      </c>
      <c r="H473" t="s">
        <v>96</v>
      </c>
      <c r="I473" t="s">
        <v>50</v>
      </c>
      <c r="J473" t="s">
        <v>90</v>
      </c>
      <c r="K473" t="s">
        <v>75</v>
      </c>
      <c r="L473" t="s">
        <v>1091</v>
      </c>
      <c r="M473">
        <v>0.36</v>
      </c>
      <c r="N473" t="s">
        <v>34</v>
      </c>
      <c r="O473" t="s">
        <v>61</v>
      </c>
      <c r="P473" t="s">
        <v>492</v>
      </c>
      <c r="Q473" t="s">
        <v>1094</v>
      </c>
      <c r="R473">
        <v>83402</v>
      </c>
      <c r="S473" s="1">
        <v>42045</v>
      </c>
      <c r="T473" s="1">
        <v>42050</v>
      </c>
      <c r="U473">
        <v>-49.186799999999998</v>
      </c>
      <c r="V473">
        <v>14</v>
      </c>
      <c r="W473">
        <v>92.29</v>
      </c>
      <c r="X473">
        <v>91388</v>
      </c>
      <c r="Y473">
        <f>cleaneddata[[#This Row],[Unit Price]]-cleaneddata[[#This Row],[Discount]]</f>
        <v>6.4</v>
      </c>
      <c r="Z473" t="str">
        <f>_xlfn.IFS(cleaneddata[[#This Row],[Region]]="Central","Chris",cleaneddata[[#This Row],[Region]]="East","Erin",cleaneddata[[#This Row],[Region]]="South","Sam",cleaneddata[[#This Row],[Region]]="West","William")</f>
        <v>William</v>
      </c>
    </row>
    <row r="474" spans="1:26" x14ac:dyDescent="0.25">
      <c r="A474">
        <v>3006</v>
      </c>
      <c r="B474" t="s">
        <v>1093</v>
      </c>
      <c r="C474" t="s">
        <v>49</v>
      </c>
      <c r="D474">
        <v>0.09</v>
      </c>
      <c r="E474">
        <v>20.98</v>
      </c>
      <c r="F474">
        <v>53.03</v>
      </c>
      <c r="G474" t="s">
        <v>28</v>
      </c>
      <c r="H474" t="s">
        <v>96</v>
      </c>
      <c r="I474" t="s">
        <v>50</v>
      </c>
      <c r="J474" t="s">
        <v>80</v>
      </c>
      <c r="K474" t="s">
        <v>59</v>
      </c>
      <c r="L474" t="s">
        <v>1092</v>
      </c>
      <c r="M474">
        <v>0.78</v>
      </c>
      <c r="N474" t="s">
        <v>34</v>
      </c>
      <c r="O474" t="s">
        <v>61</v>
      </c>
      <c r="P474" t="s">
        <v>492</v>
      </c>
      <c r="Q474" t="s">
        <v>1094</v>
      </c>
      <c r="R474">
        <v>83402</v>
      </c>
      <c r="S474" s="1">
        <v>42045</v>
      </c>
      <c r="T474" s="1">
        <v>42052</v>
      </c>
      <c r="U474">
        <v>-152.7448</v>
      </c>
      <c r="V474">
        <v>3</v>
      </c>
      <c r="W474">
        <v>82.29</v>
      </c>
      <c r="X474">
        <v>91388</v>
      </c>
      <c r="Y474">
        <f>cleaneddata[[#This Row],[Unit Price]]-cleaneddata[[#This Row],[Discount]]</f>
        <v>20.89</v>
      </c>
      <c r="Z474" t="str">
        <f>_xlfn.IFS(cleaneddata[[#This Row],[Region]]="Central","Chris",cleaneddata[[#This Row],[Region]]="East","Erin",cleaneddata[[#This Row],[Region]]="South","Sam",cleaneddata[[#This Row],[Region]]="West","William")</f>
        <v>William</v>
      </c>
    </row>
    <row r="475" spans="1:26" x14ac:dyDescent="0.25">
      <c r="A475">
        <v>1132</v>
      </c>
      <c r="B475" t="s">
        <v>1095</v>
      </c>
      <c r="C475" t="s">
        <v>118</v>
      </c>
      <c r="D475">
        <v>0.06</v>
      </c>
      <c r="E475">
        <v>6.37</v>
      </c>
      <c r="F475">
        <v>5.19</v>
      </c>
      <c r="G475" t="s">
        <v>40</v>
      </c>
      <c r="H475" t="s">
        <v>96</v>
      </c>
      <c r="I475" t="s">
        <v>50</v>
      </c>
      <c r="J475" t="s">
        <v>74</v>
      </c>
      <c r="K475" t="s">
        <v>75</v>
      </c>
      <c r="L475" t="s">
        <v>909</v>
      </c>
      <c r="M475">
        <v>0.38</v>
      </c>
      <c r="N475" t="s">
        <v>34</v>
      </c>
      <c r="O475" t="s">
        <v>54</v>
      </c>
      <c r="P475" t="s">
        <v>189</v>
      </c>
      <c r="Q475" t="s">
        <v>1096</v>
      </c>
      <c r="R475">
        <v>76039</v>
      </c>
      <c r="S475" s="1">
        <v>42045</v>
      </c>
      <c r="T475" s="1">
        <v>42046</v>
      </c>
      <c r="U475">
        <v>-48.219499999999996</v>
      </c>
      <c r="V475">
        <v>6</v>
      </c>
      <c r="W475">
        <v>37.700000000000003</v>
      </c>
      <c r="X475">
        <v>88101</v>
      </c>
      <c r="Y475">
        <f>cleaneddata[[#This Row],[Unit Price]]-cleaneddata[[#This Row],[Discount]]</f>
        <v>6.3100000000000005</v>
      </c>
      <c r="Z475" t="str">
        <f>_xlfn.IFS(cleaneddata[[#This Row],[Region]]="Central","Chris",cleaneddata[[#This Row],[Region]]="East","Erin",cleaneddata[[#This Row],[Region]]="South","Sam",cleaneddata[[#This Row],[Region]]="West","William")</f>
        <v>Chris</v>
      </c>
    </row>
    <row r="476" spans="1:26" x14ac:dyDescent="0.25">
      <c r="A476">
        <v>2145</v>
      </c>
      <c r="B476" t="s">
        <v>1097</v>
      </c>
      <c r="C476" t="s">
        <v>118</v>
      </c>
      <c r="D476">
        <v>0</v>
      </c>
      <c r="E476">
        <v>20.28</v>
      </c>
      <c r="F476">
        <v>14.39</v>
      </c>
      <c r="G476" t="s">
        <v>40</v>
      </c>
      <c r="H476" t="s">
        <v>96</v>
      </c>
      <c r="I476" t="s">
        <v>30</v>
      </c>
      <c r="J476" t="s">
        <v>128</v>
      </c>
      <c r="K476" t="s">
        <v>75</v>
      </c>
      <c r="L476" t="s">
        <v>712</v>
      </c>
      <c r="M476">
        <v>0.47</v>
      </c>
      <c r="N476" t="s">
        <v>34</v>
      </c>
      <c r="O476" t="s">
        <v>35</v>
      </c>
      <c r="P476" t="s">
        <v>125</v>
      </c>
      <c r="Q476" t="s">
        <v>1098</v>
      </c>
      <c r="R476">
        <v>33311</v>
      </c>
      <c r="S476" s="1">
        <v>42045</v>
      </c>
      <c r="T476" s="1">
        <v>42047</v>
      </c>
      <c r="U476">
        <v>15.678000000000001</v>
      </c>
      <c r="V476">
        <v>11</v>
      </c>
      <c r="W476">
        <v>237.83</v>
      </c>
      <c r="X476">
        <v>87072</v>
      </c>
      <c r="Y476">
        <f>cleaneddata[[#This Row],[Unit Price]]-cleaneddata[[#This Row],[Discount]]</f>
        <v>20.28</v>
      </c>
      <c r="Z476" t="str">
        <f>_xlfn.IFS(cleaneddata[[#This Row],[Region]]="Central","Chris",cleaneddata[[#This Row],[Region]]="East","Erin",cleaneddata[[#This Row],[Region]]="South","Sam",cleaneddata[[#This Row],[Region]]="West","William")</f>
        <v>Sam</v>
      </c>
    </row>
    <row r="477" spans="1:26" x14ac:dyDescent="0.25">
      <c r="A477">
        <v>1633</v>
      </c>
      <c r="B477" t="s">
        <v>1099</v>
      </c>
      <c r="C477" t="s">
        <v>72</v>
      </c>
      <c r="D477">
        <v>0.03</v>
      </c>
      <c r="E477">
        <v>5.98</v>
      </c>
      <c r="F477">
        <v>3.85</v>
      </c>
      <c r="G477" t="s">
        <v>40</v>
      </c>
      <c r="H477" t="s">
        <v>73</v>
      </c>
      <c r="I477" t="s">
        <v>42</v>
      </c>
      <c r="J477" t="s">
        <v>43</v>
      </c>
      <c r="K477" t="s">
        <v>44</v>
      </c>
      <c r="L477" t="s">
        <v>1100</v>
      </c>
      <c r="M477">
        <v>0.68</v>
      </c>
      <c r="N477" t="s">
        <v>34</v>
      </c>
      <c r="O477" t="s">
        <v>35</v>
      </c>
      <c r="P477" t="s">
        <v>36</v>
      </c>
      <c r="Q477" t="s">
        <v>1101</v>
      </c>
      <c r="R477">
        <v>38637</v>
      </c>
      <c r="S477" s="1">
        <v>42045</v>
      </c>
      <c r="T477" s="1">
        <v>42047</v>
      </c>
      <c r="U477">
        <v>-76.106800000000007</v>
      </c>
      <c r="V477">
        <v>6</v>
      </c>
      <c r="W477">
        <v>38.54</v>
      </c>
      <c r="X477">
        <v>90531</v>
      </c>
      <c r="Y477">
        <f>cleaneddata[[#This Row],[Unit Price]]-cleaneddata[[#This Row],[Discount]]</f>
        <v>5.95</v>
      </c>
      <c r="Z477" t="str">
        <f>_xlfn.IFS(cleaneddata[[#This Row],[Region]]="Central","Chris",cleaneddata[[#This Row],[Region]]="East","Erin",cleaneddata[[#This Row],[Region]]="South","Sam",cleaneddata[[#This Row],[Region]]="West","William")</f>
        <v>Sam</v>
      </c>
    </row>
    <row r="478" spans="1:26" x14ac:dyDescent="0.25">
      <c r="A478">
        <v>2302</v>
      </c>
      <c r="B478" t="s">
        <v>153</v>
      </c>
      <c r="C478" t="s">
        <v>27</v>
      </c>
      <c r="D478">
        <v>7.0000000000000007E-2</v>
      </c>
      <c r="E478">
        <v>270.98</v>
      </c>
      <c r="F478">
        <v>50</v>
      </c>
      <c r="G478" t="s">
        <v>28</v>
      </c>
      <c r="H478" t="s">
        <v>96</v>
      </c>
      <c r="I478" t="s">
        <v>30</v>
      </c>
      <c r="J478" t="s">
        <v>111</v>
      </c>
      <c r="K478" t="s">
        <v>59</v>
      </c>
      <c r="L478" t="s">
        <v>1102</v>
      </c>
      <c r="M478">
        <v>0.77</v>
      </c>
      <c r="N478" t="s">
        <v>34</v>
      </c>
      <c r="O478" t="s">
        <v>35</v>
      </c>
      <c r="P478" t="s">
        <v>125</v>
      </c>
      <c r="Q478" t="s">
        <v>156</v>
      </c>
      <c r="R478">
        <v>32404</v>
      </c>
      <c r="S478" s="1">
        <v>42046</v>
      </c>
      <c r="T478" s="1">
        <v>42048</v>
      </c>
      <c r="U478">
        <v>27.725999999999999</v>
      </c>
      <c r="V478">
        <v>9</v>
      </c>
      <c r="W478">
        <v>2439.37</v>
      </c>
      <c r="X478">
        <v>87695</v>
      </c>
      <c r="Y478">
        <f>cleaneddata[[#This Row],[Unit Price]]-cleaneddata[[#This Row],[Discount]]</f>
        <v>270.91000000000003</v>
      </c>
      <c r="Z478" t="str">
        <f>_xlfn.IFS(cleaneddata[[#This Row],[Region]]="Central","Chris",cleaneddata[[#This Row],[Region]]="East","Erin",cleaneddata[[#This Row],[Region]]="South","Sam",cleaneddata[[#This Row],[Region]]="West","William")</f>
        <v>Sam</v>
      </c>
    </row>
    <row r="479" spans="1:26" x14ac:dyDescent="0.25">
      <c r="A479">
        <v>2303</v>
      </c>
      <c r="B479" t="s">
        <v>158</v>
      </c>
      <c r="C479" t="s">
        <v>27</v>
      </c>
      <c r="D479">
        <v>7.0000000000000007E-2</v>
      </c>
      <c r="E479">
        <v>270.98</v>
      </c>
      <c r="F479">
        <v>50</v>
      </c>
      <c r="G479" t="s">
        <v>28</v>
      </c>
      <c r="H479" t="s">
        <v>96</v>
      </c>
      <c r="I479" t="s">
        <v>30</v>
      </c>
      <c r="J479" t="s">
        <v>111</v>
      </c>
      <c r="K479" t="s">
        <v>59</v>
      </c>
      <c r="L479" t="s">
        <v>1102</v>
      </c>
      <c r="M479">
        <v>0.77</v>
      </c>
      <c r="N479" t="s">
        <v>34</v>
      </c>
      <c r="O479" t="s">
        <v>113</v>
      </c>
      <c r="P479" t="s">
        <v>114</v>
      </c>
      <c r="Q479" t="s">
        <v>115</v>
      </c>
      <c r="R479">
        <v>10011</v>
      </c>
      <c r="S479" s="1">
        <v>42046</v>
      </c>
      <c r="T479" s="1">
        <v>42048</v>
      </c>
      <c r="U479">
        <v>-96.05</v>
      </c>
      <c r="V479">
        <v>36</v>
      </c>
      <c r="W479">
        <v>9757.48</v>
      </c>
      <c r="X479">
        <v>47493</v>
      </c>
      <c r="Y479">
        <f>cleaneddata[[#This Row],[Unit Price]]-cleaneddata[[#This Row],[Discount]]</f>
        <v>270.91000000000003</v>
      </c>
      <c r="Z479" t="str">
        <f>_xlfn.IFS(cleaneddata[[#This Row],[Region]]="Central","Chris",cleaneddata[[#This Row],[Region]]="East","Erin",cleaneddata[[#This Row],[Region]]="South","Sam",cleaneddata[[#This Row],[Region]]="West","William")</f>
        <v>Erin</v>
      </c>
    </row>
    <row r="480" spans="1:26" x14ac:dyDescent="0.25">
      <c r="A480">
        <v>1354</v>
      </c>
      <c r="B480" t="s">
        <v>1103</v>
      </c>
      <c r="C480" t="s">
        <v>39</v>
      </c>
      <c r="D480">
        <v>0.1</v>
      </c>
      <c r="E480">
        <v>4.13</v>
      </c>
      <c r="F480">
        <v>0.99</v>
      </c>
      <c r="G480" t="s">
        <v>40</v>
      </c>
      <c r="H480" t="s">
        <v>41</v>
      </c>
      <c r="I480" t="s">
        <v>50</v>
      </c>
      <c r="J480" t="s">
        <v>154</v>
      </c>
      <c r="K480" t="s">
        <v>75</v>
      </c>
      <c r="L480" t="s">
        <v>328</v>
      </c>
      <c r="M480">
        <v>0.39</v>
      </c>
      <c r="N480" t="s">
        <v>34</v>
      </c>
      <c r="O480" t="s">
        <v>54</v>
      </c>
      <c r="P480" t="s">
        <v>189</v>
      </c>
      <c r="Q480" t="s">
        <v>1104</v>
      </c>
      <c r="R480">
        <v>76086</v>
      </c>
      <c r="S480" s="1">
        <v>42046</v>
      </c>
      <c r="T480" s="1">
        <v>42046</v>
      </c>
      <c r="U480">
        <v>-1.0711999999999999</v>
      </c>
      <c r="V480">
        <v>2</v>
      </c>
      <c r="W480">
        <v>8.3000000000000007</v>
      </c>
      <c r="X480">
        <v>91209</v>
      </c>
      <c r="Y480">
        <f>cleaneddata[[#This Row],[Unit Price]]-cleaneddata[[#This Row],[Discount]]</f>
        <v>4.03</v>
      </c>
      <c r="Z480" t="str">
        <f>_xlfn.IFS(cleaneddata[[#This Row],[Region]]="Central","Chris",cleaneddata[[#This Row],[Region]]="East","Erin",cleaneddata[[#This Row],[Region]]="South","Sam",cleaneddata[[#This Row],[Region]]="West","William")</f>
        <v>Chris</v>
      </c>
    </row>
    <row r="481" spans="1:26" x14ac:dyDescent="0.25">
      <c r="A481">
        <v>1354</v>
      </c>
      <c r="B481" t="s">
        <v>1103</v>
      </c>
      <c r="C481" t="s">
        <v>39</v>
      </c>
      <c r="D481">
        <v>0.04</v>
      </c>
      <c r="E481">
        <v>4.9800000000000004</v>
      </c>
      <c r="F481">
        <v>0.49</v>
      </c>
      <c r="G481" t="s">
        <v>40</v>
      </c>
      <c r="H481" t="s">
        <v>41</v>
      </c>
      <c r="I481" t="s">
        <v>50</v>
      </c>
      <c r="J481" t="s">
        <v>154</v>
      </c>
      <c r="K481" t="s">
        <v>75</v>
      </c>
      <c r="L481" t="s">
        <v>1105</v>
      </c>
      <c r="M481">
        <v>0.39</v>
      </c>
      <c r="N481" t="s">
        <v>34</v>
      </c>
      <c r="O481" t="s">
        <v>54</v>
      </c>
      <c r="P481" t="s">
        <v>189</v>
      </c>
      <c r="Q481" t="s">
        <v>1104</v>
      </c>
      <c r="R481">
        <v>76086</v>
      </c>
      <c r="S481" s="1">
        <v>42046</v>
      </c>
      <c r="T481" s="1">
        <v>42048</v>
      </c>
      <c r="U481">
        <v>4.4104000000000001</v>
      </c>
      <c r="V481">
        <v>2</v>
      </c>
      <c r="W481">
        <v>10.039999999999999</v>
      </c>
      <c r="X481">
        <v>91209</v>
      </c>
      <c r="Y481">
        <f>cleaneddata[[#This Row],[Unit Price]]-cleaneddata[[#This Row],[Discount]]</f>
        <v>4.9400000000000004</v>
      </c>
      <c r="Z481" t="str">
        <f>_xlfn.IFS(cleaneddata[[#This Row],[Region]]="Central","Chris",cleaneddata[[#This Row],[Region]]="East","Erin",cleaneddata[[#This Row],[Region]]="South","Sam",cleaneddata[[#This Row],[Region]]="West","William")</f>
        <v>Chris</v>
      </c>
    </row>
    <row r="482" spans="1:26" x14ac:dyDescent="0.25">
      <c r="A482">
        <v>2072</v>
      </c>
      <c r="B482" t="s">
        <v>922</v>
      </c>
      <c r="C482" t="s">
        <v>39</v>
      </c>
      <c r="D482">
        <v>0.09</v>
      </c>
      <c r="E482">
        <v>260.98</v>
      </c>
      <c r="F482">
        <v>41.91</v>
      </c>
      <c r="G482" t="s">
        <v>28</v>
      </c>
      <c r="H482" t="s">
        <v>96</v>
      </c>
      <c r="I482" t="s">
        <v>30</v>
      </c>
      <c r="J482" t="s">
        <v>119</v>
      </c>
      <c r="K482" t="s">
        <v>32</v>
      </c>
      <c r="L482" t="s">
        <v>437</v>
      </c>
      <c r="M482">
        <v>0.59</v>
      </c>
      <c r="N482" t="s">
        <v>34</v>
      </c>
      <c r="O482" t="s">
        <v>54</v>
      </c>
      <c r="P482" t="s">
        <v>291</v>
      </c>
      <c r="Q482" t="s">
        <v>924</v>
      </c>
      <c r="R482">
        <v>48505</v>
      </c>
      <c r="S482" s="1">
        <v>42046</v>
      </c>
      <c r="T482" s="1">
        <v>42048</v>
      </c>
      <c r="U482">
        <v>1307.2692</v>
      </c>
      <c r="V482">
        <v>14</v>
      </c>
      <c r="W482">
        <v>3377.06</v>
      </c>
      <c r="X482">
        <v>88556</v>
      </c>
      <c r="Y482">
        <f>cleaneddata[[#This Row],[Unit Price]]-cleaneddata[[#This Row],[Discount]]</f>
        <v>260.89000000000004</v>
      </c>
      <c r="Z482" t="str">
        <f>_xlfn.IFS(cleaneddata[[#This Row],[Region]]="Central","Chris",cleaneddata[[#This Row],[Region]]="East","Erin",cleaneddata[[#This Row],[Region]]="South","Sam",cleaneddata[[#This Row],[Region]]="West","William")</f>
        <v>Chris</v>
      </c>
    </row>
    <row r="483" spans="1:26" x14ac:dyDescent="0.25">
      <c r="A483">
        <v>2072</v>
      </c>
      <c r="B483" t="s">
        <v>922</v>
      </c>
      <c r="C483" t="s">
        <v>39</v>
      </c>
      <c r="D483">
        <v>0.01</v>
      </c>
      <c r="E483">
        <v>10.52</v>
      </c>
      <c r="F483">
        <v>7.94</v>
      </c>
      <c r="G483" t="s">
        <v>40</v>
      </c>
      <c r="H483" t="s">
        <v>96</v>
      </c>
      <c r="I483" t="s">
        <v>30</v>
      </c>
      <c r="J483" t="s">
        <v>128</v>
      </c>
      <c r="K483" t="s">
        <v>44</v>
      </c>
      <c r="L483" t="s">
        <v>1106</v>
      </c>
      <c r="M483">
        <v>0.52</v>
      </c>
      <c r="N483" t="s">
        <v>34</v>
      </c>
      <c r="O483" t="s">
        <v>54</v>
      </c>
      <c r="P483" t="s">
        <v>291</v>
      </c>
      <c r="Q483" t="s">
        <v>924</v>
      </c>
      <c r="R483">
        <v>48505</v>
      </c>
      <c r="S483" s="1">
        <v>42046</v>
      </c>
      <c r="T483" s="1">
        <v>42048</v>
      </c>
      <c r="U483">
        <v>-15.8184</v>
      </c>
      <c r="V483">
        <v>11</v>
      </c>
      <c r="W483">
        <v>123.93</v>
      </c>
      <c r="X483">
        <v>88556</v>
      </c>
      <c r="Y483">
        <f>cleaneddata[[#This Row],[Unit Price]]-cleaneddata[[#This Row],[Discount]]</f>
        <v>10.51</v>
      </c>
      <c r="Z483" t="str">
        <f>_xlfn.IFS(cleaneddata[[#This Row],[Region]]="Central","Chris",cleaneddata[[#This Row],[Region]]="East","Erin",cleaneddata[[#This Row],[Region]]="South","Sam",cleaneddata[[#This Row],[Region]]="West","William")</f>
        <v>Chris</v>
      </c>
    </row>
    <row r="484" spans="1:26" x14ac:dyDescent="0.25">
      <c r="A484">
        <v>2072</v>
      </c>
      <c r="B484" t="s">
        <v>922</v>
      </c>
      <c r="C484" t="s">
        <v>39</v>
      </c>
      <c r="D484">
        <v>0.02</v>
      </c>
      <c r="E484">
        <v>5.98</v>
      </c>
      <c r="F484">
        <v>7.5</v>
      </c>
      <c r="G484" t="s">
        <v>89</v>
      </c>
      <c r="H484" t="s">
        <v>96</v>
      </c>
      <c r="I484" t="s">
        <v>50</v>
      </c>
      <c r="J484" t="s">
        <v>90</v>
      </c>
      <c r="K484" t="s">
        <v>75</v>
      </c>
      <c r="L484" t="s">
        <v>1107</v>
      </c>
      <c r="M484">
        <v>0.4</v>
      </c>
      <c r="N484" t="s">
        <v>34</v>
      </c>
      <c r="O484" t="s">
        <v>54</v>
      </c>
      <c r="P484" t="s">
        <v>291</v>
      </c>
      <c r="Q484" t="s">
        <v>924</v>
      </c>
      <c r="R484">
        <v>48505</v>
      </c>
      <c r="S484" s="1">
        <v>42046</v>
      </c>
      <c r="T484" s="1">
        <v>42048</v>
      </c>
      <c r="U484">
        <v>-55.8324</v>
      </c>
      <c r="V484">
        <v>14</v>
      </c>
      <c r="W484">
        <v>93.96</v>
      </c>
      <c r="X484">
        <v>88556</v>
      </c>
      <c r="Y484">
        <f>cleaneddata[[#This Row],[Unit Price]]-cleaneddata[[#This Row],[Discount]]</f>
        <v>5.9600000000000009</v>
      </c>
      <c r="Z484" t="str">
        <f>_xlfn.IFS(cleaneddata[[#This Row],[Region]]="Central","Chris",cleaneddata[[#This Row],[Region]]="East","Erin",cleaneddata[[#This Row],[Region]]="South","Sam",cleaneddata[[#This Row],[Region]]="West","William")</f>
        <v>Chris</v>
      </c>
    </row>
    <row r="485" spans="1:26" x14ac:dyDescent="0.25">
      <c r="A485">
        <v>2489</v>
      </c>
      <c r="B485" t="s">
        <v>453</v>
      </c>
      <c r="C485" t="s">
        <v>39</v>
      </c>
      <c r="D485">
        <v>0.01</v>
      </c>
      <c r="E485">
        <v>2036.48</v>
      </c>
      <c r="F485">
        <v>14.7</v>
      </c>
      <c r="G485" t="s">
        <v>28</v>
      </c>
      <c r="H485" t="s">
        <v>41</v>
      </c>
      <c r="I485" t="s">
        <v>42</v>
      </c>
      <c r="J485" t="s">
        <v>58</v>
      </c>
      <c r="K485" t="s">
        <v>59</v>
      </c>
      <c r="L485" t="s">
        <v>60</v>
      </c>
      <c r="M485">
        <v>0.55000000000000004</v>
      </c>
      <c r="N485" t="s">
        <v>34</v>
      </c>
      <c r="O485" t="s">
        <v>61</v>
      </c>
      <c r="P485" t="s">
        <v>92</v>
      </c>
      <c r="Q485" t="s">
        <v>455</v>
      </c>
      <c r="R485">
        <v>94521</v>
      </c>
      <c r="S485" s="1">
        <v>42046</v>
      </c>
      <c r="T485" s="1">
        <v>42048</v>
      </c>
      <c r="U485">
        <v>-1596.7457999999999</v>
      </c>
      <c r="V485">
        <v>2</v>
      </c>
      <c r="W485">
        <v>3786.84</v>
      </c>
      <c r="X485">
        <v>86883</v>
      </c>
      <c r="Y485">
        <f>cleaneddata[[#This Row],[Unit Price]]-cleaneddata[[#This Row],[Discount]]</f>
        <v>2036.47</v>
      </c>
      <c r="Z485" t="str">
        <f>_xlfn.IFS(cleaneddata[[#This Row],[Region]]="Central","Chris",cleaneddata[[#This Row],[Region]]="East","Erin",cleaneddata[[#This Row],[Region]]="South","Sam",cleaneddata[[#This Row],[Region]]="West","William")</f>
        <v>William</v>
      </c>
    </row>
    <row r="486" spans="1:26" x14ac:dyDescent="0.25">
      <c r="A486">
        <v>2778</v>
      </c>
      <c r="B486" t="s">
        <v>1108</v>
      </c>
      <c r="C486" t="s">
        <v>39</v>
      </c>
      <c r="D486">
        <v>0.05</v>
      </c>
      <c r="E486">
        <v>205.99</v>
      </c>
      <c r="F486">
        <v>8.99</v>
      </c>
      <c r="G486" t="s">
        <v>89</v>
      </c>
      <c r="H486" t="s">
        <v>41</v>
      </c>
      <c r="I486" t="s">
        <v>42</v>
      </c>
      <c r="J486" t="s">
        <v>137</v>
      </c>
      <c r="K486" t="s">
        <v>75</v>
      </c>
      <c r="L486" t="s">
        <v>1109</v>
      </c>
      <c r="M486">
        <v>0.57999999999999996</v>
      </c>
      <c r="N486" t="s">
        <v>34</v>
      </c>
      <c r="O486" t="s">
        <v>35</v>
      </c>
      <c r="P486" t="s">
        <v>99</v>
      </c>
      <c r="Q486" t="s">
        <v>1110</v>
      </c>
      <c r="R486">
        <v>28403</v>
      </c>
      <c r="S486" s="1">
        <v>42046</v>
      </c>
      <c r="T486" s="1">
        <v>42047</v>
      </c>
      <c r="U486">
        <v>111.05249999999999</v>
      </c>
      <c r="V486">
        <v>12</v>
      </c>
      <c r="W486">
        <v>2118.9899999999998</v>
      </c>
      <c r="X486">
        <v>87160</v>
      </c>
      <c r="Y486">
        <f>cleaneddata[[#This Row],[Unit Price]]-cleaneddata[[#This Row],[Discount]]</f>
        <v>205.94</v>
      </c>
      <c r="Z486" t="str">
        <f>_xlfn.IFS(cleaneddata[[#This Row],[Region]]="Central","Chris",cleaneddata[[#This Row],[Region]]="East","Erin",cleaneddata[[#This Row],[Region]]="South","Sam",cleaneddata[[#This Row],[Region]]="West","William")</f>
        <v>Sam</v>
      </c>
    </row>
    <row r="487" spans="1:26" x14ac:dyDescent="0.25">
      <c r="A487">
        <v>2778</v>
      </c>
      <c r="B487" t="s">
        <v>1108</v>
      </c>
      <c r="C487" t="s">
        <v>39</v>
      </c>
      <c r="D487">
        <v>0.08</v>
      </c>
      <c r="E487">
        <v>205.99</v>
      </c>
      <c r="F487">
        <v>8.99</v>
      </c>
      <c r="G487" t="s">
        <v>40</v>
      </c>
      <c r="H487" t="s">
        <v>41</v>
      </c>
      <c r="I487" t="s">
        <v>42</v>
      </c>
      <c r="J487" t="s">
        <v>137</v>
      </c>
      <c r="K487" t="s">
        <v>75</v>
      </c>
      <c r="L487" t="s">
        <v>665</v>
      </c>
      <c r="M487">
        <v>0.56000000000000005</v>
      </c>
      <c r="N487" t="s">
        <v>34</v>
      </c>
      <c r="O487" t="s">
        <v>35</v>
      </c>
      <c r="P487" t="s">
        <v>99</v>
      </c>
      <c r="Q487" t="s">
        <v>1110</v>
      </c>
      <c r="R487">
        <v>28403</v>
      </c>
      <c r="S487" s="1">
        <v>42046</v>
      </c>
      <c r="T487" s="1">
        <v>42047</v>
      </c>
      <c r="U487">
        <v>-1963.752</v>
      </c>
      <c r="V487">
        <v>5</v>
      </c>
      <c r="W487">
        <v>837.64</v>
      </c>
      <c r="X487">
        <v>87160</v>
      </c>
      <c r="Y487">
        <f>cleaneddata[[#This Row],[Unit Price]]-cleaneddata[[#This Row],[Discount]]</f>
        <v>205.91</v>
      </c>
      <c r="Z487" t="str">
        <f>_xlfn.IFS(cleaneddata[[#This Row],[Region]]="Central","Chris",cleaneddata[[#This Row],[Region]]="East","Erin",cleaneddata[[#This Row],[Region]]="South","Sam",cleaneddata[[#This Row],[Region]]="West","William")</f>
        <v>Sam</v>
      </c>
    </row>
    <row r="488" spans="1:26" x14ac:dyDescent="0.25">
      <c r="A488">
        <v>1815</v>
      </c>
      <c r="B488" t="s">
        <v>1111</v>
      </c>
      <c r="C488" t="s">
        <v>118</v>
      </c>
      <c r="D488">
        <v>0.06</v>
      </c>
      <c r="E488">
        <v>90.97</v>
      </c>
      <c r="F488">
        <v>14</v>
      </c>
      <c r="G488" t="s">
        <v>28</v>
      </c>
      <c r="H488" t="s">
        <v>73</v>
      </c>
      <c r="I488" t="s">
        <v>42</v>
      </c>
      <c r="J488" t="s">
        <v>58</v>
      </c>
      <c r="K488" t="s">
        <v>59</v>
      </c>
      <c r="L488" t="s">
        <v>1112</v>
      </c>
      <c r="M488">
        <v>0.36</v>
      </c>
      <c r="N488" t="s">
        <v>34</v>
      </c>
      <c r="O488" t="s">
        <v>35</v>
      </c>
      <c r="P488" t="s">
        <v>36</v>
      </c>
      <c r="Q488" t="s">
        <v>1113</v>
      </c>
      <c r="R488">
        <v>39208</v>
      </c>
      <c r="S488" s="1">
        <v>42046</v>
      </c>
      <c r="T488" s="1">
        <v>42047</v>
      </c>
      <c r="U488">
        <v>47.334000000000003</v>
      </c>
      <c r="V488">
        <v>14</v>
      </c>
      <c r="W488">
        <v>1263.3499999999999</v>
      </c>
      <c r="X488">
        <v>90525</v>
      </c>
      <c r="Y488">
        <f>cleaneddata[[#This Row],[Unit Price]]-cleaneddata[[#This Row],[Discount]]</f>
        <v>90.91</v>
      </c>
      <c r="Z488" t="str">
        <f>_xlfn.IFS(cleaneddata[[#This Row],[Region]]="Central","Chris",cleaneddata[[#This Row],[Region]]="East","Erin",cleaneddata[[#This Row],[Region]]="South","Sam",cleaneddata[[#This Row],[Region]]="West","William")</f>
        <v>Sam</v>
      </c>
    </row>
    <row r="489" spans="1:26" x14ac:dyDescent="0.25">
      <c r="A489">
        <v>757</v>
      </c>
      <c r="B489" t="s">
        <v>1114</v>
      </c>
      <c r="C489" t="s">
        <v>72</v>
      </c>
      <c r="D489">
        <v>0.03</v>
      </c>
      <c r="E489">
        <v>37.94</v>
      </c>
      <c r="F489">
        <v>5.08</v>
      </c>
      <c r="G489" t="s">
        <v>40</v>
      </c>
      <c r="H489" t="s">
        <v>73</v>
      </c>
      <c r="I489" t="s">
        <v>50</v>
      </c>
      <c r="J489" t="s">
        <v>90</v>
      </c>
      <c r="K489" t="s">
        <v>52</v>
      </c>
      <c r="L489" t="s">
        <v>1115</v>
      </c>
      <c r="M489">
        <v>0.38</v>
      </c>
      <c r="N489" t="s">
        <v>34</v>
      </c>
      <c r="O489" t="s">
        <v>61</v>
      </c>
      <c r="P489" t="s">
        <v>141</v>
      </c>
      <c r="Q489" t="s">
        <v>1116</v>
      </c>
      <c r="R489">
        <v>97062</v>
      </c>
      <c r="S489" s="1">
        <v>42046</v>
      </c>
      <c r="T489" s="1">
        <v>42048</v>
      </c>
      <c r="U489">
        <v>-7.5244</v>
      </c>
      <c r="V489">
        <v>1</v>
      </c>
      <c r="W489">
        <v>39.97</v>
      </c>
      <c r="X489">
        <v>90258</v>
      </c>
      <c r="Y489">
        <f>cleaneddata[[#This Row],[Unit Price]]-cleaneddata[[#This Row],[Discount]]</f>
        <v>37.909999999999997</v>
      </c>
      <c r="Z489" t="str">
        <f>_xlfn.IFS(cleaneddata[[#This Row],[Region]]="Central","Chris",cleaneddata[[#This Row],[Region]]="East","Erin",cleaneddata[[#This Row],[Region]]="South","Sam",cleaneddata[[#This Row],[Region]]="West","William")</f>
        <v>William</v>
      </c>
    </row>
    <row r="490" spans="1:26" x14ac:dyDescent="0.25">
      <c r="A490">
        <v>16</v>
      </c>
      <c r="B490" t="s">
        <v>1117</v>
      </c>
      <c r="C490" t="s">
        <v>39</v>
      </c>
      <c r="D490">
        <v>0.04</v>
      </c>
      <c r="E490">
        <v>2.98</v>
      </c>
      <c r="F490">
        <v>1.58</v>
      </c>
      <c r="G490" t="s">
        <v>40</v>
      </c>
      <c r="H490" t="s">
        <v>29</v>
      </c>
      <c r="I490" t="s">
        <v>50</v>
      </c>
      <c r="J490" t="s">
        <v>178</v>
      </c>
      <c r="K490" t="s">
        <v>52</v>
      </c>
      <c r="L490" t="s">
        <v>1118</v>
      </c>
      <c r="M490">
        <v>0.39</v>
      </c>
      <c r="N490" t="s">
        <v>34</v>
      </c>
      <c r="O490" t="s">
        <v>113</v>
      </c>
      <c r="P490" t="s">
        <v>114</v>
      </c>
      <c r="Q490" t="s">
        <v>1119</v>
      </c>
      <c r="R490">
        <v>13210</v>
      </c>
      <c r="S490" s="1">
        <v>42047</v>
      </c>
      <c r="T490" s="1">
        <v>42050</v>
      </c>
      <c r="U490">
        <v>2.63</v>
      </c>
      <c r="V490">
        <v>6</v>
      </c>
      <c r="W490">
        <v>18.8</v>
      </c>
      <c r="X490">
        <v>86836</v>
      </c>
      <c r="Y490">
        <f>cleaneddata[[#This Row],[Unit Price]]-cleaneddata[[#This Row],[Discount]]</f>
        <v>2.94</v>
      </c>
      <c r="Z490" t="str">
        <f>_xlfn.IFS(cleaneddata[[#This Row],[Region]]="Central","Chris",cleaneddata[[#This Row],[Region]]="East","Erin",cleaneddata[[#This Row],[Region]]="South","Sam",cleaneddata[[#This Row],[Region]]="West","William")</f>
        <v>Erin</v>
      </c>
    </row>
    <row r="491" spans="1:26" x14ac:dyDescent="0.25">
      <c r="A491">
        <v>16</v>
      </c>
      <c r="B491" t="s">
        <v>1117</v>
      </c>
      <c r="C491" t="s">
        <v>39</v>
      </c>
      <c r="D491">
        <v>0.05</v>
      </c>
      <c r="E491">
        <v>115.99</v>
      </c>
      <c r="F491">
        <v>2.5</v>
      </c>
      <c r="G491" t="s">
        <v>40</v>
      </c>
      <c r="H491" t="s">
        <v>29</v>
      </c>
      <c r="I491" t="s">
        <v>42</v>
      </c>
      <c r="J491" t="s">
        <v>137</v>
      </c>
      <c r="K491" t="s">
        <v>75</v>
      </c>
      <c r="L491" t="s">
        <v>1120</v>
      </c>
      <c r="M491">
        <v>0.55000000000000004</v>
      </c>
      <c r="N491" t="s">
        <v>34</v>
      </c>
      <c r="O491" t="s">
        <v>113</v>
      </c>
      <c r="P491" t="s">
        <v>114</v>
      </c>
      <c r="Q491" t="s">
        <v>1119</v>
      </c>
      <c r="R491">
        <v>13210</v>
      </c>
      <c r="S491" s="1">
        <v>42047</v>
      </c>
      <c r="T491" s="1">
        <v>42049</v>
      </c>
      <c r="U491">
        <v>652.73310000000004</v>
      </c>
      <c r="V491">
        <v>10</v>
      </c>
      <c r="W491">
        <v>945.99</v>
      </c>
      <c r="X491">
        <v>86836</v>
      </c>
      <c r="Y491">
        <f>cleaneddata[[#This Row],[Unit Price]]-cleaneddata[[#This Row],[Discount]]</f>
        <v>115.94</v>
      </c>
      <c r="Z491" t="str">
        <f>_xlfn.IFS(cleaneddata[[#This Row],[Region]]="Central","Chris",cleaneddata[[#This Row],[Region]]="East","Erin",cleaneddata[[#This Row],[Region]]="South","Sam",cleaneddata[[#This Row],[Region]]="West","William")</f>
        <v>Erin</v>
      </c>
    </row>
    <row r="492" spans="1:26" x14ac:dyDescent="0.25">
      <c r="A492">
        <v>190</v>
      </c>
      <c r="B492" t="s">
        <v>1121</v>
      </c>
      <c r="C492" t="s">
        <v>39</v>
      </c>
      <c r="D492">
        <v>0.1</v>
      </c>
      <c r="E492">
        <v>58.1</v>
      </c>
      <c r="F492">
        <v>1.49</v>
      </c>
      <c r="G492" t="s">
        <v>40</v>
      </c>
      <c r="H492" t="s">
        <v>96</v>
      </c>
      <c r="I492" t="s">
        <v>50</v>
      </c>
      <c r="J492" t="s">
        <v>74</v>
      </c>
      <c r="K492" t="s">
        <v>75</v>
      </c>
      <c r="L492" t="s">
        <v>624</v>
      </c>
      <c r="M492">
        <v>0.38</v>
      </c>
      <c r="N492" t="s">
        <v>34</v>
      </c>
      <c r="O492" t="s">
        <v>54</v>
      </c>
      <c r="P492" t="s">
        <v>105</v>
      </c>
      <c r="Q492" t="s">
        <v>1122</v>
      </c>
      <c r="R492">
        <v>60004</v>
      </c>
      <c r="S492" s="1">
        <v>42047</v>
      </c>
      <c r="T492" s="1">
        <v>42048</v>
      </c>
      <c r="U492">
        <v>113.6499</v>
      </c>
      <c r="V492">
        <v>3</v>
      </c>
      <c r="W492">
        <v>164.71</v>
      </c>
      <c r="X492">
        <v>89092</v>
      </c>
      <c r="Y492">
        <f>cleaneddata[[#This Row],[Unit Price]]-cleaneddata[[#This Row],[Discount]]</f>
        <v>58</v>
      </c>
      <c r="Z492" t="str">
        <f>_xlfn.IFS(cleaneddata[[#This Row],[Region]]="Central","Chris",cleaneddata[[#This Row],[Region]]="East","Erin",cleaneddata[[#This Row],[Region]]="South","Sam",cleaneddata[[#This Row],[Region]]="West","William")</f>
        <v>Chris</v>
      </c>
    </row>
    <row r="493" spans="1:26" x14ac:dyDescent="0.25">
      <c r="A493">
        <v>191</v>
      </c>
      <c r="B493" t="s">
        <v>1123</v>
      </c>
      <c r="C493" t="s">
        <v>39</v>
      </c>
      <c r="D493">
        <v>0.01</v>
      </c>
      <c r="E493">
        <v>80.48</v>
      </c>
      <c r="F493">
        <v>4.5</v>
      </c>
      <c r="G493" t="s">
        <v>40</v>
      </c>
      <c r="H493" t="s">
        <v>96</v>
      </c>
      <c r="I493" t="s">
        <v>50</v>
      </c>
      <c r="J493" t="s">
        <v>97</v>
      </c>
      <c r="K493" t="s">
        <v>75</v>
      </c>
      <c r="L493" t="s">
        <v>1124</v>
      </c>
      <c r="M493">
        <v>0.55000000000000004</v>
      </c>
      <c r="N493" t="s">
        <v>34</v>
      </c>
      <c r="O493" t="s">
        <v>54</v>
      </c>
      <c r="P493" t="s">
        <v>105</v>
      </c>
      <c r="Q493" t="s">
        <v>1125</v>
      </c>
      <c r="R493">
        <v>60505</v>
      </c>
      <c r="S493" s="1">
        <v>42047</v>
      </c>
      <c r="T493" s="1">
        <v>42050</v>
      </c>
      <c r="U493">
        <v>-35.474400000000003</v>
      </c>
      <c r="V493">
        <v>1</v>
      </c>
      <c r="W493">
        <v>79.680000000000007</v>
      </c>
      <c r="X493">
        <v>89092</v>
      </c>
      <c r="Y493">
        <f>cleaneddata[[#This Row],[Unit Price]]-cleaneddata[[#This Row],[Discount]]</f>
        <v>80.47</v>
      </c>
      <c r="Z493" t="str">
        <f>_xlfn.IFS(cleaneddata[[#This Row],[Region]]="Central","Chris",cleaneddata[[#This Row],[Region]]="East","Erin",cleaneddata[[#This Row],[Region]]="South","Sam",cleaneddata[[#This Row],[Region]]="West","William")</f>
        <v>Chris</v>
      </c>
    </row>
    <row r="494" spans="1:26" x14ac:dyDescent="0.25">
      <c r="A494">
        <v>3046</v>
      </c>
      <c r="B494" t="s">
        <v>1126</v>
      </c>
      <c r="C494" t="s">
        <v>39</v>
      </c>
      <c r="D494">
        <v>0.05</v>
      </c>
      <c r="E494">
        <v>120.98</v>
      </c>
      <c r="F494">
        <v>30</v>
      </c>
      <c r="G494" t="s">
        <v>28</v>
      </c>
      <c r="H494" t="s">
        <v>29</v>
      </c>
      <c r="I494" t="s">
        <v>30</v>
      </c>
      <c r="J494" t="s">
        <v>111</v>
      </c>
      <c r="K494" t="s">
        <v>59</v>
      </c>
      <c r="L494" t="s">
        <v>1127</v>
      </c>
      <c r="M494">
        <v>0.64</v>
      </c>
      <c r="N494" t="s">
        <v>34</v>
      </c>
      <c r="O494" t="s">
        <v>54</v>
      </c>
      <c r="P494" t="s">
        <v>539</v>
      </c>
      <c r="Q494" t="s">
        <v>760</v>
      </c>
      <c r="R494">
        <v>66209</v>
      </c>
      <c r="S494" s="1">
        <v>42047</v>
      </c>
      <c r="T494" s="1">
        <v>42049</v>
      </c>
      <c r="U494">
        <v>-78.759200000000007</v>
      </c>
      <c r="V494">
        <v>2</v>
      </c>
      <c r="W494">
        <v>251.06</v>
      </c>
      <c r="X494">
        <v>86103</v>
      </c>
      <c r="Y494">
        <f>cleaneddata[[#This Row],[Unit Price]]-cleaneddata[[#This Row],[Discount]]</f>
        <v>120.93</v>
      </c>
      <c r="Z494" t="str">
        <f>_xlfn.IFS(cleaneddata[[#This Row],[Region]]="Central","Chris",cleaneddata[[#This Row],[Region]]="East","Erin",cleaneddata[[#This Row],[Region]]="South","Sam",cleaneddata[[#This Row],[Region]]="West","William")</f>
        <v>Chris</v>
      </c>
    </row>
    <row r="495" spans="1:26" x14ac:dyDescent="0.25">
      <c r="A495">
        <v>954</v>
      </c>
      <c r="B495" t="s">
        <v>1128</v>
      </c>
      <c r="C495" t="s">
        <v>49</v>
      </c>
      <c r="D495">
        <v>0.1</v>
      </c>
      <c r="E495">
        <v>7.31</v>
      </c>
      <c r="F495">
        <v>0.49</v>
      </c>
      <c r="G495" t="s">
        <v>40</v>
      </c>
      <c r="H495" t="s">
        <v>29</v>
      </c>
      <c r="I495" t="s">
        <v>50</v>
      </c>
      <c r="J495" t="s">
        <v>154</v>
      </c>
      <c r="K495" t="s">
        <v>75</v>
      </c>
      <c r="L495" t="s">
        <v>1129</v>
      </c>
      <c r="M495">
        <v>0.38</v>
      </c>
      <c r="N495" t="s">
        <v>34</v>
      </c>
      <c r="O495" t="s">
        <v>54</v>
      </c>
      <c r="P495" t="s">
        <v>189</v>
      </c>
      <c r="Q495" t="s">
        <v>1130</v>
      </c>
      <c r="R495">
        <v>75067</v>
      </c>
      <c r="S495" s="1">
        <v>42047</v>
      </c>
      <c r="T495" s="1">
        <v>42056</v>
      </c>
      <c r="U495">
        <v>19.064699999999998</v>
      </c>
      <c r="V495">
        <v>4</v>
      </c>
      <c r="W495">
        <v>27.63</v>
      </c>
      <c r="X495">
        <v>90771</v>
      </c>
      <c r="Y495">
        <f>cleaneddata[[#This Row],[Unit Price]]-cleaneddata[[#This Row],[Discount]]</f>
        <v>7.21</v>
      </c>
      <c r="Z495" t="str">
        <f>_xlfn.IFS(cleaneddata[[#This Row],[Region]]="Central","Chris",cleaneddata[[#This Row],[Region]]="East","Erin",cleaneddata[[#This Row],[Region]]="South","Sam",cleaneddata[[#This Row],[Region]]="West","William")</f>
        <v>Chris</v>
      </c>
    </row>
    <row r="496" spans="1:26" x14ac:dyDescent="0.25">
      <c r="A496">
        <v>954</v>
      </c>
      <c r="B496" t="s">
        <v>1128</v>
      </c>
      <c r="C496" t="s">
        <v>49</v>
      </c>
      <c r="D496">
        <v>0.08</v>
      </c>
      <c r="E496">
        <v>6.7</v>
      </c>
      <c r="F496">
        <v>1.56</v>
      </c>
      <c r="G496" t="s">
        <v>40</v>
      </c>
      <c r="H496" t="s">
        <v>29</v>
      </c>
      <c r="I496" t="s">
        <v>50</v>
      </c>
      <c r="J496" t="s">
        <v>51</v>
      </c>
      <c r="K496" t="s">
        <v>52</v>
      </c>
      <c r="L496" t="s">
        <v>1048</v>
      </c>
      <c r="M496">
        <v>0.52</v>
      </c>
      <c r="N496" t="s">
        <v>34</v>
      </c>
      <c r="O496" t="s">
        <v>54</v>
      </c>
      <c r="P496" t="s">
        <v>189</v>
      </c>
      <c r="Q496" t="s">
        <v>1130</v>
      </c>
      <c r="R496">
        <v>75067</v>
      </c>
      <c r="S496" s="1">
        <v>42047</v>
      </c>
      <c r="T496" s="1">
        <v>42047</v>
      </c>
      <c r="U496">
        <v>10.56</v>
      </c>
      <c r="V496">
        <v>5</v>
      </c>
      <c r="W496">
        <v>31.21</v>
      </c>
      <c r="X496">
        <v>90771</v>
      </c>
      <c r="Y496">
        <f>cleaneddata[[#This Row],[Unit Price]]-cleaneddata[[#This Row],[Discount]]</f>
        <v>6.62</v>
      </c>
      <c r="Z496" t="str">
        <f>_xlfn.IFS(cleaneddata[[#This Row],[Region]]="Central","Chris",cleaneddata[[#This Row],[Region]]="East","Erin",cleaneddata[[#This Row],[Region]]="South","Sam",cleaneddata[[#This Row],[Region]]="West","William")</f>
        <v>Chris</v>
      </c>
    </row>
    <row r="497" spans="1:26" x14ac:dyDescent="0.25">
      <c r="A497">
        <v>1743</v>
      </c>
      <c r="B497" t="s">
        <v>1131</v>
      </c>
      <c r="C497" t="s">
        <v>118</v>
      </c>
      <c r="D497">
        <v>0</v>
      </c>
      <c r="E497">
        <v>55.99</v>
      </c>
      <c r="F497">
        <v>2.5</v>
      </c>
      <c r="G497" t="s">
        <v>40</v>
      </c>
      <c r="H497" t="s">
        <v>41</v>
      </c>
      <c r="I497" t="s">
        <v>42</v>
      </c>
      <c r="J497" t="s">
        <v>137</v>
      </c>
      <c r="K497" t="s">
        <v>44</v>
      </c>
      <c r="L497" t="s">
        <v>1132</v>
      </c>
      <c r="M497">
        <v>0.83</v>
      </c>
      <c r="N497" t="s">
        <v>34</v>
      </c>
      <c r="O497" t="s">
        <v>54</v>
      </c>
      <c r="P497" t="s">
        <v>189</v>
      </c>
      <c r="Q497" t="s">
        <v>1133</v>
      </c>
      <c r="R497">
        <v>77546</v>
      </c>
      <c r="S497" s="1">
        <v>42047</v>
      </c>
      <c r="T497" s="1">
        <v>42049</v>
      </c>
      <c r="U497">
        <v>-121.05808</v>
      </c>
      <c r="V497">
        <v>1</v>
      </c>
      <c r="W497">
        <v>52.1</v>
      </c>
      <c r="X497">
        <v>91025</v>
      </c>
      <c r="Y497">
        <f>cleaneddata[[#This Row],[Unit Price]]-cleaneddata[[#This Row],[Discount]]</f>
        <v>55.99</v>
      </c>
      <c r="Z497" t="str">
        <f>_xlfn.IFS(cleaneddata[[#This Row],[Region]]="Central","Chris",cleaneddata[[#This Row],[Region]]="East","Erin",cleaneddata[[#This Row],[Region]]="South","Sam",cleaneddata[[#This Row],[Region]]="West","William")</f>
        <v>Chris</v>
      </c>
    </row>
    <row r="498" spans="1:26" x14ac:dyDescent="0.25">
      <c r="A498">
        <v>2553</v>
      </c>
      <c r="B498" t="s">
        <v>1134</v>
      </c>
      <c r="C498" t="s">
        <v>118</v>
      </c>
      <c r="D498">
        <v>0.03</v>
      </c>
      <c r="E498">
        <v>12.53</v>
      </c>
      <c r="F498">
        <v>7.17</v>
      </c>
      <c r="G498" t="s">
        <v>40</v>
      </c>
      <c r="H498" t="s">
        <v>73</v>
      </c>
      <c r="I498" t="s">
        <v>50</v>
      </c>
      <c r="J498" t="s">
        <v>74</v>
      </c>
      <c r="K498" t="s">
        <v>75</v>
      </c>
      <c r="L498" t="s">
        <v>1135</v>
      </c>
      <c r="M498">
        <v>0.38</v>
      </c>
      <c r="N498" t="s">
        <v>34</v>
      </c>
      <c r="O498" t="s">
        <v>54</v>
      </c>
      <c r="P498" t="s">
        <v>359</v>
      </c>
      <c r="Q498" t="s">
        <v>1136</v>
      </c>
      <c r="R498">
        <v>53142</v>
      </c>
      <c r="S498" s="1">
        <v>42047</v>
      </c>
      <c r="T498" s="1">
        <v>42048</v>
      </c>
      <c r="U498">
        <v>-20.320499999999999</v>
      </c>
      <c r="V498">
        <v>1</v>
      </c>
      <c r="W498">
        <v>19.32</v>
      </c>
      <c r="X498">
        <v>86528</v>
      </c>
      <c r="Y498">
        <f>cleaneddata[[#This Row],[Unit Price]]-cleaneddata[[#This Row],[Discount]]</f>
        <v>12.5</v>
      </c>
      <c r="Z498" t="str">
        <f>_xlfn.IFS(cleaneddata[[#This Row],[Region]]="Central","Chris",cleaneddata[[#This Row],[Region]]="East","Erin",cleaneddata[[#This Row],[Region]]="South","Sam",cleaneddata[[#This Row],[Region]]="West","William")</f>
        <v>Chris</v>
      </c>
    </row>
    <row r="499" spans="1:26" x14ac:dyDescent="0.25">
      <c r="A499">
        <v>3324</v>
      </c>
      <c r="B499" t="s">
        <v>1137</v>
      </c>
      <c r="C499" t="s">
        <v>118</v>
      </c>
      <c r="D499">
        <v>0.05</v>
      </c>
      <c r="E499">
        <v>6.48</v>
      </c>
      <c r="F499">
        <v>8.19</v>
      </c>
      <c r="G499" t="s">
        <v>40</v>
      </c>
      <c r="H499" t="s">
        <v>41</v>
      </c>
      <c r="I499" t="s">
        <v>50</v>
      </c>
      <c r="J499" t="s">
        <v>90</v>
      </c>
      <c r="K499" t="s">
        <v>75</v>
      </c>
      <c r="L499" t="s">
        <v>901</v>
      </c>
      <c r="M499">
        <v>0.37</v>
      </c>
      <c r="N499" t="s">
        <v>34</v>
      </c>
      <c r="O499" t="s">
        <v>61</v>
      </c>
      <c r="P499" t="s">
        <v>590</v>
      </c>
      <c r="Q499" t="s">
        <v>1138</v>
      </c>
      <c r="R499">
        <v>85335</v>
      </c>
      <c r="S499" s="1">
        <v>42047</v>
      </c>
      <c r="T499" s="1">
        <v>42050</v>
      </c>
      <c r="U499">
        <v>-164.18</v>
      </c>
      <c r="V499">
        <v>9</v>
      </c>
      <c r="W499">
        <v>58.5</v>
      </c>
      <c r="X499">
        <v>90985</v>
      </c>
      <c r="Y499">
        <f>cleaneddata[[#This Row],[Unit Price]]-cleaneddata[[#This Row],[Discount]]</f>
        <v>6.4300000000000006</v>
      </c>
      <c r="Z499" t="str">
        <f>_xlfn.IFS(cleaneddata[[#This Row],[Region]]="Central","Chris",cleaneddata[[#This Row],[Region]]="East","Erin",cleaneddata[[#This Row],[Region]]="South","Sam",cleaneddata[[#This Row],[Region]]="West","William")</f>
        <v>William</v>
      </c>
    </row>
    <row r="500" spans="1:26" x14ac:dyDescent="0.25">
      <c r="A500">
        <v>3369</v>
      </c>
      <c r="B500" t="s">
        <v>1139</v>
      </c>
      <c r="C500" t="s">
        <v>118</v>
      </c>
      <c r="D500">
        <v>0.06</v>
      </c>
      <c r="E500">
        <v>7.1</v>
      </c>
      <c r="F500">
        <v>6.05</v>
      </c>
      <c r="G500" t="s">
        <v>40</v>
      </c>
      <c r="H500" t="s">
        <v>73</v>
      </c>
      <c r="I500" t="s">
        <v>50</v>
      </c>
      <c r="J500" t="s">
        <v>74</v>
      </c>
      <c r="K500" t="s">
        <v>75</v>
      </c>
      <c r="L500" t="s">
        <v>253</v>
      </c>
      <c r="M500">
        <v>0.39</v>
      </c>
      <c r="N500" t="s">
        <v>34</v>
      </c>
      <c r="O500" t="s">
        <v>113</v>
      </c>
      <c r="P500" t="s">
        <v>319</v>
      </c>
      <c r="Q500" t="s">
        <v>1140</v>
      </c>
      <c r="R500">
        <v>43081</v>
      </c>
      <c r="S500" s="1">
        <v>42047</v>
      </c>
      <c r="T500" s="1">
        <v>42048</v>
      </c>
      <c r="U500">
        <v>-42.170499999999997</v>
      </c>
      <c r="V500">
        <v>4</v>
      </c>
      <c r="W500">
        <v>29.99</v>
      </c>
      <c r="X500">
        <v>90500</v>
      </c>
      <c r="Y500">
        <f>cleaneddata[[#This Row],[Unit Price]]-cleaneddata[[#This Row],[Discount]]</f>
        <v>7.04</v>
      </c>
      <c r="Z500" t="str">
        <f>_xlfn.IFS(cleaneddata[[#This Row],[Region]]="Central","Chris",cleaneddata[[#This Row],[Region]]="East","Erin",cleaneddata[[#This Row],[Region]]="South","Sam",cleaneddata[[#This Row],[Region]]="West","William")</f>
        <v>Erin</v>
      </c>
    </row>
    <row r="501" spans="1:26" x14ac:dyDescent="0.25">
      <c r="A501">
        <v>1298</v>
      </c>
      <c r="B501" t="s">
        <v>1141</v>
      </c>
      <c r="C501" t="s">
        <v>72</v>
      </c>
      <c r="D501">
        <v>0.04</v>
      </c>
      <c r="E501">
        <v>150.97999999999999</v>
      </c>
      <c r="F501">
        <v>13.99</v>
      </c>
      <c r="G501" t="s">
        <v>40</v>
      </c>
      <c r="H501" t="s">
        <v>73</v>
      </c>
      <c r="I501" t="s">
        <v>42</v>
      </c>
      <c r="J501" t="s">
        <v>58</v>
      </c>
      <c r="K501" t="s">
        <v>146</v>
      </c>
      <c r="L501" t="s">
        <v>784</v>
      </c>
      <c r="M501">
        <v>0.38</v>
      </c>
      <c r="N501" t="s">
        <v>34</v>
      </c>
      <c r="O501" t="s">
        <v>54</v>
      </c>
      <c r="P501" t="s">
        <v>189</v>
      </c>
      <c r="Q501" t="s">
        <v>1142</v>
      </c>
      <c r="R501">
        <v>75482</v>
      </c>
      <c r="S501" s="1">
        <v>42047</v>
      </c>
      <c r="T501" s="1">
        <v>42050</v>
      </c>
      <c r="U501">
        <v>606.05460000000005</v>
      </c>
      <c r="V501">
        <v>6</v>
      </c>
      <c r="W501">
        <v>878.34</v>
      </c>
      <c r="X501">
        <v>90662</v>
      </c>
      <c r="Y501">
        <f>cleaneddata[[#This Row],[Unit Price]]-cleaneddata[[#This Row],[Discount]]</f>
        <v>150.94</v>
      </c>
      <c r="Z501" t="str">
        <f>_xlfn.IFS(cleaneddata[[#This Row],[Region]]="Central","Chris",cleaneddata[[#This Row],[Region]]="East","Erin",cleaneddata[[#This Row],[Region]]="South","Sam",cleaneddata[[#This Row],[Region]]="West","William")</f>
        <v>Chris</v>
      </c>
    </row>
    <row r="502" spans="1:26" x14ac:dyDescent="0.25">
      <c r="A502">
        <v>1298</v>
      </c>
      <c r="B502" t="s">
        <v>1141</v>
      </c>
      <c r="C502" t="s">
        <v>72</v>
      </c>
      <c r="D502">
        <v>0.04</v>
      </c>
      <c r="E502">
        <v>176.19</v>
      </c>
      <c r="F502">
        <v>11.87</v>
      </c>
      <c r="G502" t="s">
        <v>40</v>
      </c>
      <c r="H502" t="s">
        <v>73</v>
      </c>
      <c r="I502" t="s">
        <v>50</v>
      </c>
      <c r="J502" t="s">
        <v>80</v>
      </c>
      <c r="K502" t="s">
        <v>75</v>
      </c>
      <c r="L502" t="s">
        <v>1143</v>
      </c>
      <c r="M502">
        <v>0.62</v>
      </c>
      <c r="N502" t="s">
        <v>34</v>
      </c>
      <c r="O502" t="s">
        <v>54</v>
      </c>
      <c r="P502" t="s">
        <v>189</v>
      </c>
      <c r="Q502" t="s">
        <v>1142</v>
      </c>
      <c r="R502">
        <v>75482</v>
      </c>
      <c r="S502" s="1">
        <v>42047</v>
      </c>
      <c r="T502" s="1">
        <v>42049</v>
      </c>
      <c r="U502">
        <v>320.10000000000002</v>
      </c>
      <c r="V502">
        <v>4</v>
      </c>
      <c r="W502">
        <v>676.57</v>
      </c>
      <c r="X502">
        <v>90662</v>
      </c>
      <c r="Y502">
        <f>cleaneddata[[#This Row],[Unit Price]]-cleaneddata[[#This Row],[Discount]]</f>
        <v>176.15</v>
      </c>
      <c r="Z502" t="str">
        <f>_xlfn.IFS(cleaneddata[[#This Row],[Region]]="Central","Chris",cleaneddata[[#This Row],[Region]]="East","Erin",cleaneddata[[#This Row],[Region]]="South","Sam",cleaneddata[[#This Row],[Region]]="West","William")</f>
        <v>Chris</v>
      </c>
    </row>
    <row r="503" spans="1:26" x14ac:dyDescent="0.25">
      <c r="A503">
        <v>2020</v>
      </c>
      <c r="B503" t="s">
        <v>1144</v>
      </c>
      <c r="C503" t="s">
        <v>27</v>
      </c>
      <c r="D503">
        <v>0.02</v>
      </c>
      <c r="E503">
        <v>120.98</v>
      </c>
      <c r="F503">
        <v>58.64</v>
      </c>
      <c r="G503" t="s">
        <v>28</v>
      </c>
      <c r="H503" t="s">
        <v>73</v>
      </c>
      <c r="I503" t="s">
        <v>30</v>
      </c>
      <c r="J503" t="s">
        <v>119</v>
      </c>
      <c r="K503" t="s">
        <v>32</v>
      </c>
      <c r="L503" t="s">
        <v>1145</v>
      </c>
      <c r="M503">
        <v>0.75</v>
      </c>
      <c r="N503" t="s">
        <v>34</v>
      </c>
      <c r="O503" t="s">
        <v>113</v>
      </c>
      <c r="P503" t="s">
        <v>322</v>
      </c>
      <c r="Q503" t="s">
        <v>1146</v>
      </c>
      <c r="R503">
        <v>15239</v>
      </c>
      <c r="S503" s="1">
        <v>42048</v>
      </c>
      <c r="T503" s="1">
        <v>42050</v>
      </c>
      <c r="U503">
        <v>-1330.5</v>
      </c>
      <c r="V503">
        <v>11</v>
      </c>
      <c r="W503">
        <v>1370.99</v>
      </c>
      <c r="X503">
        <v>86933</v>
      </c>
      <c r="Y503">
        <f>cleaneddata[[#This Row],[Unit Price]]-cleaneddata[[#This Row],[Discount]]</f>
        <v>120.96000000000001</v>
      </c>
      <c r="Z503" t="str">
        <f>_xlfn.IFS(cleaneddata[[#This Row],[Region]]="Central","Chris",cleaneddata[[#This Row],[Region]]="East","Erin",cleaneddata[[#This Row],[Region]]="South","Sam",cleaneddata[[#This Row],[Region]]="West","William")</f>
        <v>Erin</v>
      </c>
    </row>
    <row r="504" spans="1:26" x14ac:dyDescent="0.25">
      <c r="A504">
        <v>3342</v>
      </c>
      <c r="B504" t="s">
        <v>1147</v>
      </c>
      <c r="C504" t="s">
        <v>27</v>
      </c>
      <c r="D504">
        <v>0.03</v>
      </c>
      <c r="E504">
        <v>194.3</v>
      </c>
      <c r="F504">
        <v>11.54</v>
      </c>
      <c r="G504" t="s">
        <v>40</v>
      </c>
      <c r="H504" t="s">
        <v>73</v>
      </c>
      <c r="I504" t="s">
        <v>30</v>
      </c>
      <c r="J504" t="s">
        <v>128</v>
      </c>
      <c r="K504" t="s">
        <v>66</v>
      </c>
      <c r="L504" t="s">
        <v>208</v>
      </c>
      <c r="M504">
        <v>0.59</v>
      </c>
      <c r="N504" t="s">
        <v>34</v>
      </c>
      <c r="O504" t="s">
        <v>113</v>
      </c>
      <c r="P504" t="s">
        <v>376</v>
      </c>
      <c r="Q504" t="s">
        <v>68</v>
      </c>
      <c r="R504">
        <v>20006</v>
      </c>
      <c r="S504" s="1">
        <v>42048</v>
      </c>
      <c r="T504" s="1">
        <v>42050</v>
      </c>
      <c r="U504">
        <v>2861.01</v>
      </c>
      <c r="V504">
        <v>42</v>
      </c>
      <c r="W504">
        <v>8549.0400000000009</v>
      </c>
      <c r="X504">
        <v>21572</v>
      </c>
      <c r="Y504">
        <f>cleaneddata[[#This Row],[Unit Price]]-cleaneddata[[#This Row],[Discount]]</f>
        <v>194.27</v>
      </c>
      <c r="Z504" t="str">
        <f>_xlfn.IFS(cleaneddata[[#This Row],[Region]]="Central","Chris",cleaneddata[[#This Row],[Region]]="East","Erin",cleaneddata[[#This Row],[Region]]="South","Sam",cleaneddata[[#This Row],[Region]]="West","William")</f>
        <v>Erin</v>
      </c>
    </row>
    <row r="505" spans="1:26" x14ac:dyDescent="0.25">
      <c r="A505">
        <v>3344</v>
      </c>
      <c r="B505" t="s">
        <v>1148</v>
      </c>
      <c r="C505" t="s">
        <v>27</v>
      </c>
      <c r="D505">
        <v>0.03</v>
      </c>
      <c r="E505">
        <v>194.3</v>
      </c>
      <c r="F505">
        <v>11.54</v>
      </c>
      <c r="G505" t="s">
        <v>40</v>
      </c>
      <c r="H505" t="s">
        <v>73</v>
      </c>
      <c r="I505" t="s">
        <v>30</v>
      </c>
      <c r="J505" t="s">
        <v>128</v>
      </c>
      <c r="K505" t="s">
        <v>66</v>
      </c>
      <c r="L505" t="s">
        <v>208</v>
      </c>
      <c r="M505">
        <v>0.59</v>
      </c>
      <c r="N505" t="s">
        <v>34</v>
      </c>
      <c r="O505" t="s">
        <v>54</v>
      </c>
      <c r="P505" t="s">
        <v>291</v>
      </c>
      <c r="Q505" t="s">
        <v>1149</v>
      </c>
      <c r="R505">
        <v>48307</v>
      </c>
      <c r="S505" s="1">
        <v>42048</v>
      </c>
      <c r="T505" s="1">
        <v>42050</v>
      </c>
      <c r="U505">
        <v>1544.9306999999999</v>
      </c>
      <c r="V505">
        <v>11</v>
      </c>
      <c r="W505">
        <v>2239.0300000000002</v>
      </c>
      <c r="X505">
        <v>89928</v>
      </c>
      <c r="Y505">
        <f>cleaneddata[[#This Row],[Unit Price]]-cleaneddata[[#This Row],[Discount]]</f>
        <v>194.27</v>
      </c>
      <c r="Z505" t="str">
        <f>_xlfn.IFS(cleaneddata[[#This Row],[Region]]="Central","Chris",cleaneddata[[#This Row],[Region]]="East","Erin",cleaneddata[[#This Row],[Region]]="South","Sam",cleaneddata[[#This Row],[Region]]="West","William")</f>
        <v>Chris</v>
      </c>
    </row>
    <row r="506" spans="1:26" x14ac:dyDescent="0.25">
      <c r="A506">
        <v>1554</v>
      </c>
      <c r="B506" t="s">
        <v>1150</v>
      </c>
      <c r="C506" t="s">
        <v>39</v>
      </c>
      <c r="D506">
        <v>0.03</v>
      </c>
      <c r="E506">
        <v>124.49</v>
      </c>
      <c r="F506">
        <v>51.94</v>
      </c>
      <c r="G506" t="s">
        <v>28</v>
      </c>
      <c r="H506" t="s">
        <v>41</v>
      </c>
      <c r="I506" t="s">
        <v>30</v>
      </c>
      <c r="J506" t="s">
        <v>31</v>
      </c>
      <c r="K506" t="s">
        <v>32</v>
      </c>
      <c r="L506" t="s">
        <v>1151</v>
      </c>
      <c r="M506">
        <v>0.63</v>
      </c>
      <c r="N506" t="s">
        <v>34</v>
      </c>
      <c r="O506" t="s">
        <v>35</v>
      </c>
      <c r="P506" t="s">
        <v>36</v>
      </c>
      <c r="Q506" t="s">
        <v>1152</v>
      </c>
      <c r="R506">
        <v>39503</v>
      </c>
      <c r="S506" s="1">
        <v>42048</v>
      </c>
      <c r="T506" s="1">
        <v>42049</v>
      </c>
      <c r="U506">
        <v>-4.0179999999999998</v>
      </c>
      <c r="V506">
        <v>7</v>
      </c>
      <c r="W506">
        <v>894.88</v>
      </c>
      <c r="X506">
        <v>87487</v>
      </c>
      <c r="Y506">
        <f>cleaneddata[[#This Row],[Unit Price]]-cleaneddata[[#This Row],[Discount]]</f>
        <v>124.46</v>
      </c>
      <c r="Z506" t="str">
        <f>_xlfn.IFS(cleaneddata[[#This Row],[Region]]="Central","Chris",cleaneddata[[#This Row],[Region]]="East","Erin",cleaneddata[[#This Row],[Region]]="South","Sam",cleaneddata[[#This Row],[Region]]="West","William")</f>
        <v>Sam</v>
      </c>
    </row>
    <row r="507" spans="1:26" x14ac:dyDescent="0.25">
      <c r="A507">
        <v>2897</v>
      </c>
      <c r="B507" t="s">
        <v>1153</v>
      </c>
      <c r="C507" t="s">
        <v>39</v>
      </c>
      <c r="D507">
        <v>0.05</v>
      </c>
      <c r="E507">
        <v>80.97</v>
      </c>
      <c r="F507">
        <v>30.06</v>
      </c>
      <c r="G507" t="s">
        <v>28</v>
      </c>
      <c r="H507" t="s">
        <v>73</v>
      </c>
      <c r="I507" t="s">
        <v>42</v>
      </c>
      <c r="J507" t="s">
        <v>58</v>
      </c>
      <c r="K507" t="s">
        <v>32</v>
      </c>
      <c r="L507" t="s">
        <v>1154</v>
      </c>
      <c r="M507">
        <v>0.4</v>
      </c>
      <c r="N507" t="s">
        <v>34</v>
      </c>
      <c r="O507" t="s">
        <v>54</v>
      </c>
      <c r="P507" t="s">
        <v>86</v>
      </c>
      <c r="Q507" t="s">
        <v>1155</v>
      </c>
      <c r="R507">
        <v>55369</v>
      </c>
      <c r="S507" s="1">
        <v>42048</v>
      </c>
      <c r="T507" s="1">
        <v>42049</v>
      </c>
      <c r="U507">
        <v>565.17999999999995</v>
      </c>
      <c r="V507">
        <v>11</v>
      </c>
      <c r="W507">
        <v>904.25</v>
      </c>
      <c r="X507">
        <v>86926</v>
      </c>
      <c r="Y507">
        <f>cleaneddata[[#This Row],[Unit Price]]-cleaneddata[[#This Row],[Discount]]</f>
        <v>80.92</v>
      </c>
      <c r="Z507" t="str">
        <f>_xlfn.IFS(cleaneddata[[#This Row],[Region]]="Central","Chris",cleaneddata[[#This Row],[Region]]="East","Erin",cleaneddata[[#This Row],[Region]]="South","Sam",cleaneddata[[#This Row],[Region]]="West","William")</f>
        <v>Chris</v>
      </c>
    </row>
    <row r="508" spans="1:26" x14ac:dyDescent="0.25">
      <c r="A508">
        <v>2897</v>
      </c>
      <c r="B508" t="s">
        <v>1153</v>
      </c>
      <c r="C508" t="s">
        <v>39</v>
      </c>
      <c r="D508">
        <v>0</v>
      </c>
      <c r="E508">
        <v>6.48</v>
      </c>
      <c r="F508">
        <v>10.050000000000001</v>
      </c>
      <c r="G508" t="s">
        <v>40</v>
      </c>
      <c r="H508" t="s">
        <v>73</v>
      </c>
      <c r="I508" t="s">
        <v>50</v>
      </c>
      <c r="J508" t="s">
        <v>90</v>
      </c>
      <c r="K508" t="s">
        <v>75</v>
      </c>
      <c r="L508" t="s">
        <v>1156</v>
      </c>
      <c r="M508">
        <v>0.37</v>
      </c>
      <c r="N508" t="s">
        <v>34</v>
      </c>
      <c r="O508" t="s">
        <v>54</v>
      </c>
      <c r="P508" t="s">
        <v>86</v>
      </c>
      <c r="Q508" t="s">
        <v>1155</v>
      </c>
      <c r="R508">
        <v>55369</v>
      </c>
      <c r="S508" s="1">
        <v>42048</v>
      </c>
      <c r="T508" s="1">
        <v>42050</v>
      </c>
      <c r="U508">
        <v>-38.72</v>
      </c>
      <c r="V508">
        <v>2</v>
      </c>
      <c r="W508">
        <v>16.309999999999999</v>
      </c>
      <c r="X508">
        <v>86926</v>
      </c>
      <c r="Y508">
        <f>cleaneddata[[#This Row],[Unit Price]]-cleaneddata[[#This Row],[Discount]]</f>
        <v>6.48</v>
      </c>
      <c r="Z508" t="str">
        <f>_xlfn.IFS(cleaneddata[[#This Row],[Region]]="Central","Chris",cleaneddata[[#This Row],[Region]]="East","Erin",cleaneddata[[#This Row],[Region]]="South","Sam",cleaneddata[[#This Row],[Region]]="West","William")</f>
        <v>Chris</v>
      </c>
    </row>
    <row r="509" spans="1:26" x14ac:dyDescent="0.25">
      <c r="A509">
        <v>2058</v>
      </c>
      <c r="B509" t="s">
        <v>1157</v>
      </c>
      <c r="C509" t="s">
        <v>118</v>
      </c>
      <c r="D509">
        <v>7.0000000000000007E-2</v>
      </c>
      <c r="E509">
        <v>5.98</v>
      </c>
      <c r="F509">
        <v>5.46</v>
      </c>
      <c r="G509" t="s">
        <v>40</v>
      </c>
      <c r="H509" t="s">
        <v>96</v>
      </c>
      <c r="I509" t="s">
        <v>50</v>
      </c>
      <c r="J509" t="s">
        <v>90</v>
      </c>
      <c r="K509" t="s">
        <v>75</v>
      </c>
      <c r="L509" t="s">
        <v>1158</v>
      </c>
      <c r="M509">
        <v>0.36</v>
      </c>
      <c r="N509" t="s">
        <v>34</v>
      </c>
      <c r="O509" t="s">
        <v>35</v>
      </c>
      <c r="P509" t="s">
        <v>99</v>
      </c>
      <c r="Q509" t="s">
        <v>1159</v>
      </c>
      <c r="R509">
        <v>28601</v>
      </c>
      <c r="S509" s="1">
        <v>42048</v>
      </c>
      <c r="T509" s="1">
        <v>42050</v>
      </c>
      <c r="U509">
        <v>46.65</v>
      </c>
      <c r="V509">
        <v>5</v>
      </c>
      <c r="W509">
        <v>32.76</v>
      </c>
      <c r="X509">
        <v>88040</v>
      </c>
      <c r="Y509">
        <f>cleaneddata[[#This Row],[Unit Price]]-cleaneddata[[#This Row],[Discount]]</f>
        <v>5.91</v>
      </c>
      <c r="Z509" t="str">
        <f>_xlfn.IFS(cleaneddata[[#This Row],[Region]]="Central","Chris",cleaneddata[[#This Row],[Region]]="East","Erin",cleaneddata[[#This Row],[Region]]="South","Sam",cleaneddata[[#This Row],[Region]]="West","William")</f>
        <v>Sam</v>
      </c>
    </row>
    <row r="510" spans="1:26" x14ac:dyDescent="0.25">
      <c r="A510">
        <v>3170</v>
      </c>
      <c r="B510" t="s">
        <v>1160</v>
      </c>
      <c r="C510" t="s">
        <v>118</v>
      </c>
      <c r="D510">
        <v>0.1</v>
      </c>
      <c r="E510">
        <v>7.28</v>
      </c>
      <c r="F510">
        <v>5.47</v>
      </c>
      <c r="G510" t="s">
        <v>40</v>
      </c>
      <c r="H510" t="s">
        <v>96</v>
      </c>
      <c r="I510" t="s">
        <v>50</v>
      </c>
      <c r="J510" t="s">
        <v>90</v>
      </c>
      <c r="K510" t="s">
        <v>75</v>
      </c>
      <c r="L510" t="s">
        <v>1161</v>
      </c>
      <c r="M510">
        <v>0.35</v>
      </c>
      <c r="N510" t="s">
        <v>34</v>
      </c>
      <c r="O510" t="s">
        <v>35</v>
      </c>
      <c r="P510" t="s">
        <v>125</v>
      </c>
      <c r="Q510" t="s">
        <v>1162</v>
      </c>
      <c r="R510">
        <v>34952</v>
      </c>
      <c r="S510" s="1">
        <v>42048</v>
      </c>
      <c r="T510" s="1">
        <v>42048</v>
      </c>
      <c r="U510">
        <v>167.334</v>
      </c>
      <c r="V510">
        <v>12</v>
      </c>
      <c r="W510">
        <v>83.14</v>
      </c>
      <c r="X510">
        <v>86489</v>
      </c>
      <c r="Y510">
        <f>cleaneddata[[#This Row],[Unit Price]]-cleaneddata[[#This Row],[Discount]]</f>
        <v>7.1800000000000006</v>
      </c>
      <c r="Z510" t="str">
        <f>_xlfn.IFS(cleaneddata[[#This Row],[Region]]="Central","Chris",cleaneddata[[#This Row],[Region]]="East","Erin",cleaneddata[[#This Row],[Region]]="South","Sam",cleaneddata[[#This Row],[Region]]="West","William")</f>
        <v>Sam</v>
      </c>
    </row>
    <row r="511" spans="1:26" x14ac:dyDescent="0.25">
      <c r="A511">
        <v>2190</v>
      </c>
      <c r="B511" t="s">
        <v>1163</v>
      </c>
      <c r="C511" t="s">
        <v>27</v>
      </c>
      <c r="D511">
        <v>0.05</v>
      </c>
      <c r="E511">
        <v>16.98</v>
      </c>
      <c r="F511">
        <v>7.78</v>
      </c>
      <c r="G511" t="s">
        <v>40</v>
      </c>
      <c r="H511" t="s">
        <v>73</v>
      </c>
      <c r="I511" t="s">
        <v>50</v>
      </c>
      <c r="J511" t="s">
        <v>51</v>
      </c>
      <c r="K511" t="s">
        <v>44</v>
      </c>
      <c r="L511" t="s">
        <v>1164</v>
      </c>
      <c r="M511">
        <v>0.56999999999999995</v>
      </c>
      <c r="N511" t="s">
        <v>34</v>
      </c>
      <c r="O511" t="s">
        <v>54</v>
      </c>
      <c r="P511" t="s">
        <v>291</v>
      </c>
      <c r="Q511" t="s">
        <v>1165</v>
      </c>
      <c r="R511">
        <v>48227</v>
      </c>
      <c r="S511" s="1">
        <v>42049</v>
      </c>
      <c r="T511" s="1">
        <v>42051</v>
      </c>
      <c r="U511">
        <v>-47.28</v>
      </c>
      <c r="V511">
        <v>45</v>
      </c>
      <c r="W511">
        <v>761.67</v>
      </c>
      <c r="X511">
        <v>41636</v>
      </c>
      <c r="Y511">
        <f>cleaneddata[[#This Row],[Unit Price]]-cleaneddata[[#This Row],[Discount]]</f>
        <v>16.93</v>
      </c>
      <c r="Z511" t="str">
        <f>_xlfn.IFS(cleaneddata[[#This Row],[Region]]="Central","Chris",cleaneddata[[#This Row],[Region]]="East","Erin",cleaneddata[[#This Row],[Region]]="South","Sam",cleaneddata[[#This Row],[Region]]="West","William")</f>
        <v>Chris</v>
      </c>
    </row>
    <row r="512" spans="1:26" x14ac:dyDescent="0.25">
      <c r="A512">
        <v>2190</v>
      </c>
      <c r="B512" t="s">
        <v>1163</v>
      </c>
      <c r="C512" t="s">
        <v>27</v>
      </c>
      <c r="D512">
        <v>0.03</v>
      </c>
      <c r="E512">
        <v>115.99</v>
      </c>
      <c r="F512">
        <v>4.2300000000000004</v>
      </c>
      <c r="G512" t="s">
        <v>40</v>
      </c>
      <c r="H512" t="s">
        <v>73</v>
      </c>
      <c r="I512" t="s">
        <v>42</v>
      </c>
      <c r="J512" t="s">
        <v>137</v>
      </c>
      <c r="K512" t="s">
        <v>75</v>
      </c>
      <c r="L512" t="s">
        <v>1166</v>
      </c>
      <c r="M512">
        <v>0.56000000000000005</v>
      </c>
      <c r="N512" t="s">
        <v>34</v>
      </c>
      <c r="O512" t="s">
        <v>54</v>
      </c>
      <c r="P512" t="s">
        <v>291</v>
      </c>
      <c r="Q512" t="s">
        <v>1165</v>
      </c>
      <c r="R512">
        <v>48227</v>
      </c>
      <c r="S512" s="1">
        <v>42049</v>
      </c>
      <c r="T512" s="1">
        <v>42051</v>
      </c>
      <c r="U512">
        <v>722.24099999999999</v>
      </c>
      <c r="V512">
        <v>49</v>
      </c>
      <c r="W512">
        <v>5014.07</v>
      </c>
      <c r="X512">
        <v>41636</v>
      </c>
      <c r="Y512">
        <f>cleaneddata[[#This Row],[Unit Price]]-cleaneddata[[#This Row],[Discount]]</f>
        <v>115.96</v>
      </c>
      <c r="Z512" t="str">
        <f>_xlfn.IFS(cleaneddata[[#This Row],[Region]]="Central","Chris",cleaneddata[[#This Row],[Region]]="East","Erin",cleaneddata[[#This Row],[Region]]="South","Sam",cleaneddata[[#This Row],[Region]]="West","William")</f>
        <v>Chris</v>
      </c>
    </row>
    <row r="513" spans="1:26" x14ac:dyDescent="0.25">
      <c r="A513">
        <v>2193</v>
      </c>
      <c r="B513" t="s">
        <v>1167</v>
      </c>
      <c r="C513" t="s">
        <v>27</v>
      </c>
      <c r="D513">
        <v>0.05</v>
      </c>
      <c r="E513">
        <v>16.98</v>
      </c>
      <c r="F513">
        <v>7.78</v>
      </c>
      <c r="G513" t="s">
        <v>40</v>
      </c>
      <c r="H513" t="s">
        <v>73</v>
      </c>
      <c r="I513" t="s">
        <v>50</v>
      </c>
      <c r="J513" t="s">
        <v>51</v>
      </c>
      <c r="K513" t="s">
        <v>44</v>
      </c>
      <c r="L513" t="s">
        <v>1164</v>
      </c>
      <c r="M513">
        <v>0.56999999999999995</v>
      </c>
      <c r="N513" t="s">
        <v>34</v>
      </c>
      <c r="O513" t="s">
        <v>35</v>
      </c>
      <c r="P513" t="s">
        <v>99</v>
      </c>
      <c r="Q513" t="s">
        <v>100</v>
      </c>
      <c r="R513">
        <v>28560</v>
      </c>
      <c r="S513" s="1">
        <v>42049</v>
      </c>
      <c r="T513" s="1">
        <v>42051</v>
      </c>
      <c r="U513">
        <v>-161</v>
      </c>
      <c r="V513">
        <v>11</v>
      </c>
      <c r="W513">
        <v>186.19</v>
      </c>
      <c r="X513">
        <v>90685</v>
      </c>
      <c r="Y513">
        <f>cleaneddata[[#This Row],[Unit Price]]-cleaneddata[[#This Row],[Discount]]</f>
        <v>16.93</v>
      </c>
      <c r="Z513" t="str">
        <f>_xlfn.IFS(cleaneddata[[#This Row],[Region]]="Central","Chris",cleaneddata[[#This Row],[Region]]="East","Erin",cleaneddata[[#This Row],[Region]]="South","Sam",cleaneddata[[#This Row],[Region]]="West","William")</f>
        <v>Sam</v>
      </c>
    </row>
    <row r="514" spans="1:26" x14ac:dyDescent="0.25">
      <c r="A514">
        <v>2193</v>
      </c>
      <c r="B514" t="s">
        <v>1167</v>
      </c>
      <c r="C514" t="s">
        <v>27</v>
      </c>
      <c r="D514">
        <v>0.03</v>
      </c>
      <c r="E514">
        <v>115.99</v>
      </c>
      <c r="F514">
        <v>4.2300000000000004</v>
      </c>
      <c r="G514" t="s">
        <v>40</v>
      </c>
      <c r="H514" t="s">
        <v>73</v>
      </c>
      <c r="I514" t="s">
        <v>42</v>
      </c>
      <c r="J514" t="s">
        <v>137</v>
      </c>
      <c r="K514" t="s">
        <v>75</v>
      </c>
      <c r="L514" t="s">
        <v>1166</v>
      </c>
      <c r="M514">
        <v>0.56000000000000005</v>
      </c>
      <c r="N514" t="s">
        <v>34</v>
      </c>
      <c r="O514" t="s">
        <v>35</v>
      </c>
      <c r="P514" t="s">
        <v>99</v>
      </c>
      <c r="Q514" t="s">
        <v>100</v>
      </c>
      <c r="R514">
        <v>28560</v>
      </c>
      <c r="S514" s="1">
        <v>42049</v>
      </c>
      <c r="T514" s="1">
        <v>42051</v>
      </c>
      <c r="U514">
        <v>848.3646</v>
      </c>
      <c r="V514">
        <v>12</v>
      </c>
      <c r="W514">
        <v>1227.94</v>
      </c>
      <c r="X514">
        <v>90685</v>
      </c>
      <c r="Y514">
        <f>cleaneddata[[#This Row],[Unit Price]]-cleaneddata[[#This Row],[Discount]]</f>
        <v>115.96</v>
      </c>
      <c r="Z514" t="str">
        <f>_xlfn.IFS(cleaneddata[[#This Row],[Region]]="Central","Chris",cleaneddata[[#This Row],[Region]]="East","Erin",cleaneddata[[#This Row],[Region]]="South","Sam",cleaneddata[[#This Row],[Region]]="West","William")</f>
        <v>Sam</v>
      </c>
    </row>
    <row r="515" spans="1:26" x14ac:dyDescent="0.25">
      <c r="A515">
        <v>2358</v>
      </c>
      <c r="B515" t="s">
        <v>1168</v>
      </c>
      <c r="C515" t="s">
        <v>27</v>
      </c>
      <c r="D515">
        <v>0.05</v>
      </c>
      <c r="E515">
        <v>2.08</v>
      </c>
      <c r="F515">
        <v>2.56</v>
      </c>
      <c r="G515" t="s">
        <v>40</v>
      </c>
      <c r="H515" t="s">
        <v>73</v>
      </c>
      <c r="I515" t="s">
        <v>50</v>
      </c>
      <c r="J515" t="s">
        <v>570</v>
      </c>
      <c r="K515" t="s">
        <v>44</v>
      </c>
      <c r="L515" t="s">
        <v>1169</v>
      </c>
      <c r="M515">
        <v>0.55000000000000004</v>
      </c>
      <c r="N515" t="s">
        <v>34</v>
      </c>
      <c r="O515" t="s">
        <v>35</v>
      </c>
      <c r="P515" t="s">
        <v>125</v>
      </c>
      <c r="Q515" t="s">
        <v>1098</v>
      </c>
      <c r="R515">
        <v>33311</v>
      </c>
      <c r="S515" s="1">
        <v>42049</v>
      </c>
      <c r="T515" s="1">
        <v>42051</v>
      </c>
      <c r="U515">
        <v>-1045.0160000000001</v>
      </c>
      <c r="V515">
        <v>19</v>
      </c>
      <c r="W515">
        <v>40.93</v>
      </c>
      <c r="X515">
        <v>88268</v>
      </c>
      <c r="Y515">
        <f>cleaneddata[[#This Row],[Unit Price]]-cleaneddata[[#This Row],[Discount]]</f>
        <v>2.0300000000000002</v>
      </c>
      <c r="Z515" t="str">
        <f>_xlfn.IFS(cleaneddata[[#This Row],[Region]]="Central","Chris",cleaneddata[[#This Row],[Region]]="East","Erin",cleaneddata[[#This Row],[Region]]="South","Sam",cleaneddata[[#This Row],[Region]]="West","William")</f>
        <v>Sam</v>
      </c>
    </row>
    <row r="516" spans="1:26" x14ac:dyDescent="0.25">
      <c r="A516">
        <v>2490</v>
      </c>
      <c r="B516" t="s">
        <v>456</v>
      </c>
      <c r="C516" t="s">
        <v>27</v>
      </c>
      <c r="D516">
        <v>0.09</v>
      </c>
      <c r="E516">
        <v>348.21</v>
      </c>
      <c r="F516">
        <v>40.19</v>
      </c>
      <c r="G516" t="s">
        <v>28</v>
      </c>
      <c r="H516" t="s">
        <v>73</v>
      </c>
      <c r="I516" t="s">
        <v>30</v>
      </c>
      <c r="J516" t="s">
        <v>31</v>
      </c>
      <c r="K516" t="s">
        <v>32</v>
      </c>
      <c r="L516" t="s">
        <v>33</v>
      </c>
      <c r="M516">
        <v>0.62</v>
      </c>
      <c r="N516" t="s">
        <v>34</v>
      </c>
      <c r="O516" t="s">
        <v>61</v>
      </c>
      <c r="P516" t="s">
        <v>92</v>
      </c>
      <c r="Q516" t="s">
        <v>458</v>
      </c>
      <c r="R516">
        <v>92627</v>
      </c>
      <c r="S516" s="1">
        <v>42049</v>
      </c>
      <c r="T516" s="1">
        <v>42051</v>
      </c>
      <c r="U516">
        <v>-93.85</v>
      </c>
      <c r="V516">
        <v>2</v>
      </c>
      <c r="W516">
        <v>662.8</v>
      </c>
      <c r="X516">
        <v>86884</v>
      </c>
      <c r="Y516">
        <f>cleaneddata[[#This Row],[Unit Price]]-cleaneddata[[#This Row],[Discount]]</f>
        <v>348.12</v>
      </c>
      <c r="Z516" t="str">
        <f>_xlfn.IFS(cleaneddata[[#This Row],[Region]]="Central","Chris",cleaneddata[[#This Row],[Region]]="East","Erin",cleaneddata[[#This Row],[Region]]="South","Sam",cleaneddata[[#This Row],[Region]]="West","William")</f>
        <v>William</v>
      </c>
    </row>
    <row r="517" spans="1:26" x14ac:dyDescent="0.25">
      <c r="A517">
        <v>2491</v>
      </c>
      <c r="B517" t="s">
        <v>459</v>
      </c>
      <c r="C517" t="s">
        <v>27</v>
      </c>
      <c r="D517">
        <v>0.09</v>
      </c>
      <c r="E517">
        <v>348.21</v>
      </c>
      <c r="F517">
        <v>40.19</v>
      </c>
      <c r="G517" t="s">
        <v>28</v>
      </c>
      <c r="H517" t="s">
        <v>73</v>
      </c>
      <c r="I517" t="s">
        <v>30</v>
      </c>
      <c r="J517" t="s">
        <v>31</v>
      </c>
      <c r="K517" t="s">
        <v>32</v>
      </c>
      <c r="L517" t="s">
        <v>33</v>
      </c>
      <c r="M517">
        <v>0.62</v>
      </c>
      <c r="N517" t="s">
        <v>34</v>
      </c>
      <c r="O517" t="s">
        <v>61</v>
      </c>
      <c r="P517" t="s">
        <v>92</v>
      </c>
      <c r="Q517" t="s">
        <v>102</v>
      </c>
      <c r="R517">
        <v>90045</v>
      </c>
      <c r="S517" s="1">
        <v>42049</v>
      </c>
      <c r="T517" s="1">
        <v>42051</v>
      </c>
      <c r="U517">
        <v>-93.85</v>
      </c>
      <c r="V517">
        <v>8</v>
      </c>
      <c r="W517">
        <v>2651.21</v>
      </c>
      <c r="X517">
        <v>48836</v>
      </c>
      <c r="Y517">
        <f>cleaneddata[[#This Row],[Unit Price]]-cleaneddata[[#This Row],[Discount]]</f>
        <v>348.12</v>
      </c>
      <c r="Z517" t="str">
        <f>_xlfn.IFS(cleaneddata[[#This Row],[Region]]="Central","Chris",cleaneddata[[#This Row],[Region]]="East","Erin",cleaneddata[[#This Row],[Region]]="South","Sam",cleaneddata[[#This Row],[Region]]="West","William")</f>
        <v>William</v>
      </c>
    </row>
    <row r="518" spans="1:26" x14ac:dyDescent="0.25">
      <c r="A518">
        <v>3069</v>
      </c>
      <c r="B518" t="s">
        <v>1170</v>
      </c>
      <c r="C518" t="s">
        <v>27</v>
      </c>
      <c r="D518">
        <v>0.09</v>
      </c>
      <c r="E518">
        <v>1.82</v>
      </c>
      <c r="F518">
        <v>0.83</v>
      </c>
      <c r="G518" t="s">
        <v>40</v>
      </c>
      <c r="H518" t="s">
        <v>41</v>
      </c>
      <c r="I518" t="s">
        <v>50</v>
      </c>
      <c r="J518" t="s">
        <v>51</v>
      </c>
      <c r="K518" t="s">
        <v>52</v>
      </c>
      <c r="L518" t="s">
        <v>1171</v>
      </c>
      <c r="M518">
        <v>0.56999999999999995</v>
      </c>
      <c r="N518" t="s">
        <v>34</v>
      </c>
      <c r="O518" t="s">
        <v>54</v>
      </c>
      <c r="P518" t="s">
        <v>86</v>
      </c>
      <c r="Q518" t="s">
        <v>1172</v>
      </c>
      <c r="R518">
        <v>55128</v>
      </c>
      <c r="S518" s="1">
        <v>42049</v>
      </c>
      <c r="T518" s="1">
        <v>42050</v>
      </c>
      <c r="U518">
        <v>-6.734</v>
      </c>
      <c r="V518">
        <v>22</v>
      </c>
      <c r="W518">
        <v>36.82</v>
      </c>
      <c r="X518">
        <v>88192</v>
      </c>
      <c r="Y518">
        <f>cleaneddata[[#This Row],[Unit Price]]-cleaneddata[[#This Row],[Discount]]</f>
        <v>1.73</v>
      </c>
      <c r="Z518" t="str">
        <f>_xlfn.IFS(cleaneddata[[#This Row],[Region]]="Central","Chris",cleaneddata[[#This Row],[Region]]="East","Erin",cleaneddata[[#This Row],[Region]]="South","Sam",cleaneddata[[#This Row],[Region]]="West","William")</f>
        <v>Chris</v>
      </c>
    </row>
    <row r="519" spans="1:26" x14ac:dyDescent="0.25">
      <c r="A519">
        <v>3393</v>
      </c>
      <c r="B519" t="s">
        <v>1173</v>
      </c>
      <c r="C519" t="s">
        <v>27</v>
      </c>
      <c r="D519">
        <v>0.08</v>
      </c>
      <c r="E519">
        <v>4.4800000000000004</v>
      </c>
      <c r="F519">
        <v>2.5</v>
      </c>
      <c r="G519" t="s">
        <v>40</v>
      </c>
      <c r="H519" t="s">
        <v>41</v>
      </c>
      <c r="I519" t="s">
        <v>50</v>
      </c>
      <c r="J519" t="s">
        <v>347</v>
      </c>
      <c r="K519" t="s">
        <v>75</v>
      </c>
      <c r="L519" t="s">
        <v>1023</v>
      </c>
      <c r="M519">
        <v>0.37</v>
      </c>
      <c r="N519" t="s">
        <v>34</v>
      </c>
      <c r="O519" t="s">
        <v>61</v>
      </c>
      <c r="P519" t="s">
        <v>68</v>
      </c>
      <c r="Q519" t="s">
        <v>1174</v>
      </c>
      <c r="R519">
        <v>99163</v>
      </c>
      <c r="S519" s="1">
        <v>42049</v>
      </c>
      <c r="T519" s="1">
        <v>42050</v>
      </c>
      <c r="U519">
        <v>-3.2448000000000001</v>
      </c>
      <c r="V519">
        <v>19</v>
      </c>
      <c r="W519">
        <v>80.2</v>
      </c>
      <c r="X519">
        <v>87909</v>
      </c>
      <c r="Y519">
        <f>cleaneddata[[#This Row],[Unit Price]]-cleaneddata[[#This Row],[Discount]]</f>
        <v>4.4000000000000004</v>
      </c>
      <c r="Z519" t="str">
        <f>_xlfn.IFS(cleaneddata[[#This Row],[Region]]="Central","Chris",cleaneddata[[#This Row],[Region]]="East","Erin",cleaneddata[[#This Row],[Region]]="South","Sam",cleaneddata[[#This Row],[Region]]="West","William")</f>
        <v>William</v>
      </c>
    </row>
    <row r="520" spans="1:26" x14ac:dyDescent="0.25">
      <c r="A520">
        <v>306</v>
      </c>
      <c r="B520" t="s">
        <v>1175</v>
      </c>
      <c r="C520" t="s">
        <v>39</v>
      </c>
      <c r="D520">
        <v>0.01</v>
      </c>
      <c r="E520">
        <v>8.33</v>
      </c>
      <c r="F520">
        <v>1.99</v>
      </c>
      <c r="G520" t="s">
        <v>40</v>
      </c>
      <c r="H520" t="s">
        <v>29</v>
      </c>
      <c r="I520" t="s">
        <v>42</v>
      </c>
      <c r="J520" t="s">
        <v>43</v>
      </c>
      <c r="K520" t="s">
        <v>44</v>
      </c>
      <c r="L520" t="s">
        <v>1176</v>
      </c>
      <c r="M520">
        <v>0.52</v>
      </c>
      <c r="N520" t="s">
        <v>34</v>
      </c>
      <c r="O520" t="s">
        <v>113</v>
      </c>
      <c r="P520" t="s">
        <v>420</v>
      </c>
      <c r="Q520" t="s">
        <v>1177</v>
      </c>
      <c r="R520">
        <v>21208</v>
      </c>
      <c r="S520" s="1">
        <v>42049</v>
      </c>
      <c r="T520" s="1">
        <v>42050</v>
      </c>
      <c r="U520">
        <v>15.895200000000001</v>
      </c>
      <c r="V520">
        <v>8</v>
      </c>
      <c r="W520">
        <v>70.16</v>
      </c>
      <c r="X520">
        <v>87057</v>
      </c>
      <c r="Y520">
        <f>cleaneddata[[#This Row],[Unit Price]]-cleaneddata[[#This Row],[Discount]]</f>
        <v>8.32</v>
      </c>
      <c r="Z520" t="str">
        <f>_xlfn.IFS(cleaneddata[[#This Row],[Region]]="Central","Chris",cleaneddata[[#This Row],[Region]]="East","Erin",cleaneddata[[#This Row],[Region]]="South","Sam",cleaneddata[[#This Row],[Region]]="West","William")</f>
        <v>Erin</v>
      </c>
    </row>
    <row r="521" spans="1:26" x14ac:dyDescent="0.25">
      <c r="A521">
        <v>306</v>
      </c>
      <c r="B521" t="s">
        <v>1175</v>
      </c>
      <c r="C521" t="s">
        <v>39</v>
      </c>
      <c r="D521">
        <v>0.04</v>
      </c>
      <c r="E521">
        <v>85.99</v>
      </c>
      <c r="F521">
        <v>0.99</v>
      </c>
      <c r="G521" t="s">
        <v>40</v>
      </c>
      <c r="H521" t="s">
        <v>29</v>
      </c>
      <c r="I521" t="s">
        <v>42</v>
      </c>
      <c r="J521" t="s">
        <v>137</v>
      </c>
      <c r="K521" t="s">
        <v>52</v>
      </c>
      <c r="L521" t="s">
        <v>1178</v>
      </c>
      <c r="M521">
        <v>0.55000000000000004</v>
      </c>
      <c r="N521" t="s">
        <v>34</v>
      </c>
      <c r="O521" t="s">
        <v>113</v>
      </c>
      <c r="P521" t="s">
        <v>420</v>
      </c>
      <c r="Q521" t="s">
        <v>1177</v>
      </c>
      <c r="R521">
        <v>21208</v>
      </c>
      <c r="S521" s="1">
        <v>42049</v>
      </c>
      <c r="T521" s="1">
        <v>42051</v>
      </c>
      <c r="U521">
        <v>855.99329999999998</v>
      </c>
      <c r="V521">
        <v>17</v>
      </c>
      <c r="W521">
        <v>1240.57</v>
      </c>
      <c r="X521">
        <v>87057</v>
      </c>
      <c r="Y521">
        <f>cleaneddata[[#This Row],[Unit Price]]-cleaneddata[[#This Row],[Discount]]</f>
        <v>85.949999999999989</v>
      </c>
      <c r="Z521" t="str">
        <f>_xlfn.IFS(cleaneddata[[#This Row],[Region]]="Central","Chris",cleaneddata[[#This Row],[Region]]="East","Erin",cleaneddata[[#This Row],[Region]]="South","Sam",cleaneddata[[#This Row],[Region]]="West","William")</f>
        <v>Erin</v>
      </c>
    </row>
    <row r="522" spans="1:26" x14ac:dyDescent="0.25">
      <c r="A522">
        <v>308</v>
      </c>
      <c r="B522" t="s">
        <v>1179</v>
      </c>
      <c r="C522" t="s">
        <v>39</v>
      </c>
      <c r="D522">
        <v>0.01</v>
      </c>
      <c r="E522">
        <v>8.33</v>
      </c>
      <c r="F522">
        <v>1.99</v>
      </c>
      <c r="G522" t="s">
        <v>40</v>
      </c>
      <c r="H522" t="s">
        <v>29</v>
      </c>
      <c r="I522" t="s">
        <v>42</v>
      </c>
      <c r="J522" t="s">
        <v>43</v>
      </c>
      <c r="K522" t="s">
        <v>44</v>
      </c>
      <c r="L522" t="s">
        <v>1176</v>
      </c>
      <c r="M522">
        <v>0.52</v>
      </c>
      <c r="N522" t="s">
        <v>34</v>
      </c>
      <c r="O522" t="s">
        <v>61</v>
      </c>
      <c r="P522" t="s">
        <v>68</v>
      </c>
      <c r="Q522" t="s">
        <v>144</v>
      </c>
      <c r="R522">
        <v>98115</v>
      </c>
      <c r="S522" s="1">
        <v>42049</v>
      </c>
      <c r="T522" s="1">
        <v>42050</v>
      </c>
      <c r="U522">
        <v>10.74</v>
      </c>
      <c r="V522">
        <v>32</v>
      </c>
      <c r="W522">
        <v>280.62</v>
      </c>
      <c r="X522">
        <v>37760</v>
      </c>
      <c r="Y522">
        <f>cleaneddata[[#This Row],[Unit Price]]-cleaneddata[[#This Row],[Discount]]</f>
        <v>8.32</v>
      </c>
      <c r="Z522" t="str">
        <f>_xlfn.IFS(cleaneddata[[#This Row],[Region]]="Central","Chris",cleaneddata[[#This Row],[Region]]="East","Erin",cleaneddata[[#This Row],[Region]]="South","Sam",cleaneddata[[#This Row],[Region]]="West","William")</f>
        <v>William</v>
      </c>
    </row>
    <row r="523" spans="1:26" x14ac:dyDescent="0.25">
      <c r="A523">
        <v>1156</v>
      </c>
      <c r="B523" t="s">
        <v>1180</v>
      </c>
      <c r="C523" t="s">
        <v>39</v>
      </c>
      <c r="D523">
        <v>0.06</v>
      </c>
      <c r="E523">
        <v>175.99</v>
      </c>
      <c r="F523">
        <v>8.99</v>
      </c>
      <c r="G523" t="s">
        <v>40</v>
      </c>
      <c r="H523" t="s">
        <v>41</v>
      </c>
      <c r="I523" t="s">
        <v>42</v>
      </c>
      <c r="J523" t="s">
        <v>137</v>
      </c>
      <c r="K523" t="s">
        <v>75</v>
      </c>
      <c r="L523" t="s">
        <v>1181</v>
      </c>
      <c r="M523">
        <v>0.56999999999999995</v>
      </c>
      <c r="N523" t="s">
        <v>34</v>
      </c>
      <c r="O523" t="s">
        <v>113</v>
      </c>
      <c r="P523" t="s">
        <v>405</v>
      </c>
      <c r="Q523" t="s">
        <v>1182</v>
      </c>
      <c r="R523">
        <v>1876</v>
      </c>
      <c r="S523" s="1">
        <v>42049</v>
      </c>
      <c r="T523" s="1">
        <v>42050</v>
      </c>
      <c r="U523">
        <v>48.47148</v>
      </c>
      <c r="V523">
        <v>7</v>
      </c>
      <c r="W523">
        <v>1013.84</v>
      </c>
      <c r="X523">
        <v>90855</v>
      </c>
      <c r="Y523">
        <f>cleaneddata[[#This Row],[Unit Price]]-cleaneddata[[#This Row],[Discount]]</f>
        <v>175.93</v>
      </c>
      <c r="Z523" t="str">
        <f>_xlfn.IFS(cleaneddata[[#This Row],[Region]]="Central","Chris",cleaneddata[[#This Row],[Region]]="East","Erin",cleaneddata[[#This Row],[Region]]="South","Sam",cleaneddata[[#This Row],[Region]]="West","William")</f>
        <v>Erin</v>
      </c>
    </row>
    <row r="524" spans="1:26" x14ac:dyDescent="0.25">
      <c r="A524">
        <v>1745</v>
      </c>
      <c r="B524" t="s">
        <v>361</v>
      </c>
      <c r="C524" t="s">
        <v>49</v>
      </c>
      <c r="D524">
        <v>0.04</v>
      </c>
      <c r="E524">
        <v>60.65</v>
      </c>
      <c r="F524">
        <v>12.23</v>
      </c>
      <c r="G524" t="s">
        <v>40</v>
      </c>
      <c r="H524" t="s">
        <v>73</v>
      </c>
      <c r="I524" t="s">
        <v>30</v>
      </c>
      <c r="J524" t="s">
        <v>128</v>
      </c>
      <c r="K524" t="s">
        <v>146</v>
      </c>
      <c r="L524" t="s">
        <v>1183</v>
      </c>
      <c r="M524">
        <v>0.64</v>
      </c>
      <c r="N524" t="s">
        <v>34</v>
      </c>
      <c r="O524" t="s">
        <v>35</v>
      </c>
      <c r="P524" t="s">
        <v>77</v>
      </c>
      <c r="Q524" t="s">
        <v>363</v>
      </c>
      <c r="R524">
        <v>30305</v>
      </c>
      <c r="S524" s="1">
        <v>42049</v>
      </c>
      <c r="T524" s="1">
        <v>42051</v>
      </c>
      <c r="U524">
        <v>116.5063</v>
      </c>
      <c r="V524">
        <v>4</v>
      </c>
      <c r="W524">
        <v>256.77</v>
      </c>
      <c r="X524">
        <v>13408</v>
      </c>
      <c r="Y524">
        <f>cleaneddata[[#This Row],[Unit Price]]-cleaneddata[[#This Row],[Discount]]</f>
        <v>60.61</v>
      </c>
      <c r="Z524" t="str">
        <f>_xlfn.IFS(cleaneddata[[#This Row],[Region]]="Central","Chris",cleaneddata[[#This Row],[Region]]="East","Erin",cleaneddata[[#This Row],[Region]]="South","Sam",cleaneddata[[#This Row],[Region]]="West","William")</f>
        <v>Sam</v>
      </c>
    </row>
    <row r="525" spans="1:26" x14ac:dyDescent="0.25">
      <c r="A525">
        <v>1749</v>
      </c>
      <c r="B525" t="s">
        <v>364</v>
      </c>
      <c r="C525" t="s">
        <v>49</v>
      </c>
      <c r="D525">
        <v>0.04</v>
      </c>
      <c r="E525">
        <v>60.65</v>
      </c>
      <c r="F525">
        <v>12.23</v>
      </c>
      <c r="G525" t="s">
        <v>40</v>
      </c>
      <c r="H525" t="s">
        <v>73</v>
      </c>
      <c r="I525" t="s">
        <v>30</v>
      </c>
      <c r="J525" t="s">
        <v>128</v>
      </c>
      <c r="K525" t="s">
        <v>146</v>
      </c>
      <c r="L525" t="s">
        <v>1183</v>
      </c>
      <c r="M525">
        <v>0.64</v>
      </c>
      <c r="N525" t="s">
        <v>34</v>
      </c>
      <c r="O525" t="s">
        <v>54</v>
      </c>
      <c r="P525" t="s">
        <v>209</v>
      </c>
      <c r="Q525" t="s">
        <v>365</v>
      </c>
      <c r="R525">
        <v>73505</v>
      </c>
      <c r="S525" s="1">
        <v>42049</v>
      </c>
      <c r="T525" s="1">
        <v>42051</v>
      </c>
      <c r="U525">
        <v>44.2911</v>
      </c>
      <c r="V525">
        <v>1</v>
      </c>
      <c r="W525">
        <v>64.19</v>
      </c>
      <c r="X525">
        <v>87244</v>
      </c>
      <c r="Y525">
        <f>cleaneddata[[#This Row],[Unit Price]]-cleaneddata[[#This Row],[Discount]]</f>
        <v>60.61</v>
      </c>
      <c r="Z525" t="str">
        <f>_xlfn.IFS(cleaneddata[[#This Row],[Region]]="Central","Chris",cleaneddata[[#This Row],[Region]]="East","Erin",cleaneddata[[#This Row],[Region]]="South","Sam",cleaneddata[[#This Row],[Region]]="West","William")</f>
        <v>Chris</v>
      </c>
    </row>
    <row r="526" spans="1:26" x14ac:dyDescent="0.25">
      <c r="A526">
        <v>639</v>
      </c>
      <c r="B526" t="s">
        <v>1184</v>
      </c>
      <c r="C526" t="s">
        <v>72</v>
      </c>
      <c r="D526">
        <v>0</v>
      </c>
      <c r="E526">
        <v>236.97</v>
      </c>
      <c r="F526">
        <v>59.24</v>
      </c>
      <c r="G526" t="s">
        <v>28</v>
      </c>
      <c r="H526" t="s">
        <v>41</v>
      </c>
      <c r="I526" t="s">
        <v>30</v>
      </c>
      <c r="J526" t="s">
        <v>31</v>
      </c>
      <c r="K526" t="s">
        <v>32</v>
      </c>
      <c r="L526" t="s">
        <v>1185</v>
      </c>
      <c r="M526">
        <v>0.61</v>
      </c>
      <c r="N526" t="s">
        <v>34</v>
      </c>
      <c r="O526" t="s">
        <v>61</v>
      </c>
      <c r="P526" t="s">
        <v>92</v>
      </c>
      <c r="Q526" t="s">
        <v>1186</v>
      </c>
      <c r="R526">
        <v>93454</v>
      </c>
      <c r="S526" s="1">
        <v>42049</v>
      </c>
      <c r="T526" s="1">
        <v>42050</v>
      </c>
      <c r="U526">
        <v>1192.04</v>
      </c>
      <c r="V526">
        <v>9</v>
      </c>
      <c r="W526">
        <v>1769.91</v>
      </c>
      <c r="X526">
        <v>87952</v>
      </c>
      <c r="Y526">
        <f>cleaneddata[[#This Row],[Unit Price]]-cleaneddata[[#This Row],[Discount]]</f>
        <v>236.97</v>
      </c>
      <c r="Z526" t="str">
        <f>_xlfn.IFS(cleaneddata[[#This Row],[Region]]="Central","Chris",cleaneddata[[#This Row],[Region]]="East","Erin",cleaneddata[[#This Row],[Region]]="South","Sam",cleaneddata[[#This Row],[Region]]="West","William")</f>
        <v>William</v>
      </c>
    </row>
    <row r="527" spans="1:26" x14ac:dyDescent="0.25">
      <c r="A527">
        <v>640</v>
      </c>
      <c r="B527" t="s">
        <v>1187</v>
      </c>
      <c r="C527" t="s">
        <v>72</v>
      </c>
      <c r="D527">
        <v>0</v>
      </c>
      <c r="E527">
        <v>236.97</v>
      </c>
      <c r="F527">
        <v>59.24</v>
      </c>
      <c r="G527" t="s">
        <v>28</v>
      </c>
      <c r="H527" t="s">
        <v>41</v>
      </c>
      <c r="I527" t="s">
        <v>30</v>
      </c>
      <c r="J527" t="s">
        <v>31</v>
      </c>
      <c r="K527" t="s">
        <v>32</v>
      </c>
      <c r="L527" t="s">
        <v>1185</v>
      </c>
      <c r="M527">
        <v>0.61</v>
      </c>
      <c r="N527" t="s">
        <v>34</v>
      </c>
      <c r="O527" t="s">
        <v>61</v>
      </c>
      <c r="P527" t="s">
        <v>68</v>
      </c>
      <c r="Q527" t="s">
        <v>144</v>
      </c>
      <c r="R527">
        <v>98119</v>
      </c>
      <c r="S527" s="1">
        <v>42049</v>
      </c>
      <c r="T527" s="1">
        <v>42050</v>
      </c>
      <c r="U527">
        <v>1192.04</v>
      </c>
      <c r="V527">
        <v>34</v>
      </c>
      <c r="W527">
        <v>6686.34</v>
      </c>
      <c r="X527">
        <v>56452</v>
      </c>
      <c r="Y527">
        <f>cleaneddata[[#This Row],[Unit Price]]-cleaneddata[[#This Row],[Discount]]</f>
        <v>236.97</v>
      </c>
      <c r="Z527" t="str">
        <f>_xlfn.IFS(cleaneddata[[#This Row],[Region]]="Central","Chris",cleaneddata[[#This Row],[Region]]="East","Erin",cleaneddata[[#This Row],[Region]]="South","Sam",cleaneddata[[#This Row],[Region]]="West","William")</f>
        <v>William</v>
      </c>
    </row>
    <row r="528" spans="1:26" x14ac:dyDescent="0.25">
      <c r="A528">
        <v>1682</v>
      </c>
      <c r="B528" t="s">
        <v>1188</v>
      </c>
      <c r="C528" t="s">
        <v>72</v>
      </c>
      <c r="D528">
        <v>0.04</v>
      </c>
      <c r="E528">
        <v>6.28</v>
      </c>
      <c r="F528">
        <v>5.41</v>
      </c>
      <c r="G528" t="s">
        <v>40</v>
      </c>
      <c r="H528" t="s">
        <v>41</v>
      </c>
      <c r="I528" t="s">
        <v>30</v>
      </c>
      <c r="J528" t="s">
        <v>128</v>
      </c>
      <c r="K528" t="s">
        <v>75</v>
      </c>
      <c r="L528" t="s">
        <v>932</v>
      </c>
      <c r="M528">
        <v>0.53</v>
      </c>
      <c r="N528" t="s">
        <v>34</v>
      </c>
      <c r="O528" t="s">
        <v>54</v>
      </c>
      <c r="P528" t="s">
        <v>105</v>
      </c>
      <c r="Q528" t="s">
        <v>535</v>
      </c>
      <c r="R528">
        <v>60611</v>
      </c>
      <c r="S528" s="1">
        <v>42049</v>
      </c>
      <c r="T528" s="1">
        <v>42051</v>
      </c>
      <c r="U528">
        <v>-38.380000000000003</v>
      </c>
      <c r="V528">
        <v>43</v>
      </c>
      <c r="W528">
        <v>284.48</v>
      </c>
      <c r="X528">
        <v>14115</v>
      </c>
      <c r="Y528">
        <f>cleaneddata[[#This Row],[Unit Price]]-cleaneddata[[#This Row],[Discount]]</f>
        <v>6.24</v>
      </c>
      <c r="Z528" t="str">
        <f>_xlfn.IFS(cleaneddata[[#This Row],[Region]]="Central","Chris",cleaneddata[[#This Row],[Region]]="East","Erin",cleaneddata[[#This Row],[Region]]="South","Sam",cleaneddata[[#This Row],[Region]]="West","William")</f>
        <v>Chris</v>
      </c>
    </row>
    <row r="529" spans="1:26" x14ac:dyDescent="0.25">
      <c r="A529">
        <v>1683</v>
      </c>
      <c r="B529" t="s">
        <v>1189</v>
      </c>
      <c r="C529" t="s">
        <v>72</v>
      </c>
      <c r="D529">
        <v>0.04</v>
      </c>
      <c r="E529">
        <v>6.28</v>
      </c>
      <c r="F529">
        <v>5.41</v>
      </c>
      <c r="G529" t="s">
        <v>40</v>
      </c>
      <c r="H529" t="s">
        <v>41</v>
      </c>
      <c r="I529" t="s">
        <v>30</v>
      </c>
      <c r="J529" t="s">
        <v>128</v>
      </c>
      <c r="K529" t="s">
        <v>75</v>
      </c>
      <c r="L529" t="s">
        <v>932</v>
      </c>
      <c r="M529">
        <v>0.53</v>
      </c>
      <c r="N529" t="s">
        <v>34</v>
      </c>
      <c r="O529" t="s">
        <v>54</v>
      </c>
      <c r="P529" t="s">
        <v>189</v>
      </c>
      <c r="Q529" t="s">
        <v>1190</v>
      </c>
      <c r="R529">
        <v>77301</v>
      </c>
      <c r="S529" s="1">
        <v>42049</v>
      </c>
      <c r="T529" s="1">
        <v>42051</v>
      </c>
      <c r="U529">
        <v>-19.957599999999999</v>
      </c>
      <c r="V529">
        <v>11</v>
      </c>
      <c r="W529">
        <v>72.77</v>
      </c>
      <c r="X529">
        <v>90612</v>
      </c>
      <c r="Y529">
        <f>cleaneddata[[#This Row],[Unit Price]]-cleaneddata[[#This Row],[Discount]]</f>
        <v>6.24</v>
      </c>
      <c r="Z529" t="str">
        <f>_xlfn.IFS(cleaneddata[[#This Row],[Region]]="Central","Chris",cleaneddata[[#This Row],[Region]]="East","Erin",cleaneddata[[#This Row],[Region]]="South","Sam",cleaneddata[[#This Row],[Region]]="West","William")</f>
        <v>Chris</v>
      </c>
    </row>
    <row r="530" spans="1:26" x14ac:dyDescent="0.25">
      <c r="A530">
        <v>11</v>
      </c>
      <c r="B530" t="s">
        <v>1191</v>
      </c>
      <c r="C530" t="s">
        <v>27</v>
      </c>
      <c r="D530">
        <v>0.06</v>
      </c>
      <c r="E530">
        <v>9.48</v>
      </c>
      <c r="F530">
        <v>7.29</v>
      </c>
      <c r="G530" t="s">
        <v>40</v>
      </c>
      <c r="H530" t="s">
        <v>73</v>
      </c>
      <c r="I530" t="s">
        <v>30</v>
      </c>
      <c r="J530" t="s">
        <v>128</v>
      </c>
      <c r="K530" t="s">
        <v>44</v>
      </c>
      <c r="L530" t="s">
        <v>506</v>
      </c>
      <c r="M530">
        <v>0.45</v>
      </c>
      <c r="N530" t="s">
        <v>34</v>
      </c>
      <c r="O530" t="s">
        <v>113</v>
      </c>
      <c r="P530" t="s">
        <v>399</v>
      </c>
      <c r="Q530" t="s">
        <v>1192</v>
      </c>
      <c r="R530">
        <v>7203</v>
      </c>
      <c r="S530" s="1">
        <v>42050</v>
      </c>
      <c r="T530" s="1">
        <v>42052</v>
      </c>
      <c r="U530">
        <v>-53.809600000000003</v>
      </c>
      <c r="V530">
        <v>22</v>
      </c>
      <c r="W530">
        <v>211.15</v>
      </c>
      <c r="X530">
        <v>90192</v>
      </c>
      <c r="Y530">
        <f>cleaneddata[[#This Row],[Unit Price]]-cleaneddata[[#This Row],[Discount]]</f>
        <v>9.42</v>
      </c>
      <c r="Z530" t="str">
        <f>_xlfn.IFS(cleaneddata[[#This Row],[Region]]="Central","Chris",cleaneddata[[#This Row],[Region]]="East","Erin",cleaneddata[[#This Row],[Region]]="South","Sam",cleaneddata[[#This Row],[Region]]="West","William")</f>
        <v>Erin</v>
      </c>
    </row>
    <row r="531" spans="1:26" x14ac:dyDescent="0.25">
      <c r="A531">
        <v>596</v>
      </c>
      <c r="B531" t="s">
        <v>1193</v>
      </c>
      <c r="C531" t="s">
        <v>27</v>
      </c>
      <c r="D531">
        <v>0.03</v>
      </c>
      <c r="E531">
        <v>3.8</v>
      </c>
      <c r="F531">
        <v>1.49</v>
      </c>
      <c r="G531" t="s">
        <v>40</v>
      </c>
      <c r="H531" t="s">
        <v>41</v>
      </c>
      <c r="I531" t="s">
        <v>50</v>
      </c>
      <c r="J531" t="s">
        <v>74</v>
      </c>
      <c r="K531" t="s">
        <v>75</v>
      </c>
      <c r="L531" t="s">
        <v>1194</v>
      </c>
      <c r="M531">
        <v>0.38</v>
      </c>
      <c r="N531" t="s">
        <v>34</v>
      </c>
      <c r="O531" t="s">
        <v>54</v>
      </c>
      <c r="P531" t="s">
        <v>55</v>
      </c>
      <c r="Q531" t="s">
        <v>1195</v>
      </c>
      <c r="R531">
        <v>46032</v>
      </c>
      <c r="S531" s="1">
        <v>42050</v>
      </c>
      <c r="T531" s="1">
        <v>42052</v>
      </c>
      <c r="U531">
        <v>15.2745</v>
      </c>
      <c r="V531">
        <v>6</v>
      </c>
      <c r="W531">
        <v>24.27</v>
      </c>
      <c r="X531">
        <v>86308</v>
      </c>
      <c r="Y531">
        <f>cleaneddata[[#This Row],[Unit Price]]-cleaneddata[[#This Row],[Discount]]</f>
        <v>3.77</v>
      </c>
      <c r="Z531" t="str">
        <f>_xlfn.IFS(cleaneddata[[#This Row],[Region]]="Central","Chris",cleaneddata[[#This Row],[Region]]="East","Erin",cleaneddata[[#This Row],[Region]]="South","Sam",cleaneddata[[#This Row],[Region]]="West","William")</f>
        <v>Chris</v>
      </c>
    </row>
    <row r="532" spans="1:26" x14ac:dyDescent="0.25">
      <c r="A532">
        <v>596</v>
      </c>
      <c r="B532" t="s">
        <v>1193</v>
      </c>
      <c r="C532" t="s">
        <v>27</v>
      </c>
      <c r="D532">
        <v>7.0000000000000007E-2</v>
      </c>
      <c r="E532">
        <v>7.98</v>
      </c>
      <c r="F532">
        <v>1.25</v>
      </c>
      <c r="G532" t="s">
        <v>40</v>
      </c>
      <c r="H532" t="s">
        <v>41</v>
      </c>
      <c r="I532" t="s">
        <v>50</v>
      </c>
      <c r="J532" t="s">
        <v>90</v>
      </c>
      <c r="K532" t="s">
        <v>52</v>
      </c>
      <c r="L532" t="s">
        <v>1196</v>
      </c>
      <c r="M532">
        <v>0.35</v>
      </c>
      <c r="N532" t="s">
        <v>34</v>
      </c>
      <c r="O532" t="s">
        <v>54</v>
      </c>
      <c r="P532" t="s">
        <v>55</v>
      </c>
      <c r="Q532" t="s">
        <v>1195</v>
      </c>
      <c r="R532">
        <v>46032</v>
      </c>
      <c r="S532" s="1">
        <v>42050</v>
      </c>
      <c r="T532" s="1">
        <v>42052</v>
      </c>
      <c r="U532">
        <v>26.585699999999999</v>
      </c>
      <c r="V532">
        <v>5</v>
      </c>
      <c r="W532">
        <v>38.53</v>
      </c>
      <c r="X532">
        <v>86308</v>
      </c>
      <c r="Y532">
        <f>cleaneddata[[#This Row],[Unit Price]]-cleaneddata[[#This Row],[Discount]]</f>
        <v>7.91</v>
      </c>
      <c r="Z532" t="str">
        <f>_xlfn.IFS(cleaneddata[[#This Row],[Region]]="Central","Chris",cleaneddata[[#This Row],[Region]]="East","Erin",cleaneddata[[#This Row],[Region]]="South","Sam",cleaneddata[[#This Row],[Region]]="West","William")</f>
        <v>Chris</v>
      </c>
    </row>
    <row r="533" spans="1:26" x14ac:dyDescent="0.25">
      <c r="A533">
        <v>596</v>
      </c>
      <c r="B533" t="s">
        <v>1193</v>
      </c>
      <c r="C533" t="s">
        <v>27</v>
      </c>
      <c r="D533">
        <v>7.0000000000000007E-2</v>
      </c>
      <c r="E533">
        <v>417.4</v>
      </c>
      <c r="F533">
        <v>75.23</v>
      </c>
      <c r="G533" t="s">
        <v>28</v>
      </c>
      <c r="H533" t="s">
        <v>41</v>
      </c>
      <c r="I533" t="s">
        <v>30</v>
      </c>
      <c r="J533" t="s">
        <v>31</v>
      </c>
      <c r="K533" t="s">
        <v>32</v>
      </c>
      <c r="L533" t="s">
        <v>1197</v>
      </c>
      <c r="M533">
        <v>0.79</v>
      </c>
      <c r="N533" t="s">
        <v>34</v>
      </c>
      <c r="O533" t="s">
        <v>54</v>
      </c>
      <c r="P533" t="s">
        <v>55</v>
      </c>
      <c r="Q533" t="s">
        <v>1195</v>
      </c>
      <c r="R533">
        <v>46032</v>
      </c>
      <c r="S533" s="1">
        <v>42050</v>
      </c>
      <c r="T533" s="1">
        <v>42051</v>
      </c>
      <c r="U533">
        <v>-575.35199999999998</v>
      </c>
      <c r="V533">
        <v>12</v>
      </c>
      <c r="W533">
        <v>4910.72</v>
      </c>
      <c r="X533">
        <v>86308</v>
      </c>
      <c r="Y533">
        <f>cleaneddata[[#This Row],[Unit Price]]-cleaneddata[[#This Row],[Discount]]</f>
        <v>417.33</v>
      </c>
      <c r="Z533" t="str">
        <f>_xlfn.IFS(cleaneddata[[#This Row],[Region]]="Central","Chris",cleaneddata[[#This Row],[Region]]="East","Erin",cleaneddata[[#This Row],[Region]]="South","Sam",cleaneddata[[#This Row],[Region]]="West","William")</f>
        <v>Chris</v>
      </c>
    </row>
    <row r="534" spans="1:26" x14ac:dyDescent="0.25">
      <c r="A534">
        <v>2260</v>
      </c>
      <c r="B534" t="s">
        <v>1198</v>
      </c>
      <c r="C534" t="s">
        <v>27</v>
      </c>
      <c r="D534">
        <v>0.02</v>
      </c>
      <c r="E534">
        <v>4.9800000000000004</v>
      </c>
      <c r="F534">
        <v>0.49</v>
      </c>
      <c r="G534" t="s">
        <v>40</v>
      </c>
      <c r="H534" t="s">
        <v>96</v>
      </c>
      <c r="I534" t="s">
        <v>50</v>
      </c>
      <c r="J534" t="s">
        <v>154</v>
      </c>
      <c r="K534" t="s">
        <v>75</v>
      </c>
      <c r="L534" t="s">
        <v>1105</v>
      </c>
      <c r="M534">
        <v>0.39</v>
      </c>
      <c r="N534" t="s">
        <v>34</v>
      </c>
      <c r="O534" t="s">
        <v>35</v>
      </c>
      <c r="P534" t="s">
        <v>77</v>
      </c>
      <c r="Q534" t="s">
        <v>1199</v>
      </c>
      <c r="R534">
        <v>30161</v>
      </c>
      <c r="S534" s="1">
        <v>42050</v>
      </c>
      <c r="T534" s="1">
        <v>42051</v>
      </c>
      <c r="U534">
        <v>-52.863999999999997</v>
      </c>
      <c r="V534">
        <v>17</v>
      </c>
      <c r="W534">
        <v>87.11</v>
      </c>
      <c r="X534">
        <v>89601</v>
      </c>
      <c r="Y534">
        <f>cleaneddata[[#This Row],[Unit Price]]-cleaneddata[[#This Row],[Discount]]</f>
        <v>4.9600000000000009</v>
      </c>
      <c r="Z534" t="str">
        <f>_xlfn.IFS(cleaneddata[[#This Row],[Region]]="Central","Chris",cleaneddata[[#This Row],[Region]]="East","Erin",cleaneddata[[#This Row],[Region]]="South","Sam",cleaneddata[[#This Row],[Region]]="West","William")</f>
        <v>Sam</v>
      </c>
    </row>
    <row r="535" spans="1:26" x14ac:dyDescent="0.25">
      <c r="A535">
        <v>2260</v>
      </c>
      <c r="B535" t="s">
        <v>1198</v>
      </c>
      <c r="C535" t="s">
        <v>27</v>
      </c>
      <c r="D535">
        <v>0.01</v>
      </c>
      <c r="E535">
        <v>20.99</v>
      </c>
      <c r="F535">
        <v>0.99</v>
      </c>
      <c r="G535" t="s">
        <v>40</v>
      </c>
      <c r="H535" t="s">
        <v>96</v>
      </c>
      <c r="I535" t="s">
        <v>42</v>
      </c>
      <c r="J535" t="s">
        <v>137</v>
      </c>
      <c r="K535" t="s">
        <v>44</v>
      </c>
      <c r="L535" t="s">
        <v>1200</v>
      </c>
      <c r="M535">
        <v>0.83</v>
      </c>
      <c r="N535" t="s">
        <v>34</v>
      </c>
      <c r="O535" t="s">
        <v>35</v>
      </c>
      <c r="P535" t="s">
        <v>77</v>
      </c>
      <c r="Q535" t="s">
        <v>1199</v>
      </c>
      <c r="R535">
        <v>30161</v>
      </c>
      <c r="S535" s="1">
        <v>42050</v>
      </c>
      <c r="T535" s="1">
        <v>42051</v>
      </c>
      <c r="U535">
        <v>45.378</v>
      </c>
      <c r="V535">
        <v>9</v>
      </c>
      <c r="W535">
        <v>170.46</v>
      </c>
      <c r="X535">
        <v>89601</v>
      </c>
      <c r="Y535">
        <f>cleaneddata[[#This Row],[Unit Price]]-cleaneddata[[#This Row],[Discount]]</f>
        <v>20.979999999999997</v>
      </c>
      <c r="Z535" t="str">
        <f>_xlfn.IFS(cleaneddata[[#This Row],[Region]]="Central","Chris",cleaneddata[[#This Row],[Region]]="East","Erin",cleaneddata[[#This Row],[Region]]="South","Sam",cleaneddata[[#This Row],[Region]]="West","William")</f>
        <v>Sam</v>
      </c>
    </row>
    <row r="536" spans="1:26" x14ac:dyDescent="0.25">
      <c r="A536">
        <v>3211</v>
      </c>
      <c r="B536" t="s">
        <v>1201</v>
      </c>
      <c r="C536" t="s">
        <v>39</v>
      </c>
      <c r="D536">
        <v>0.1</v>
      </c>
      <c r="E536">
        <v>7.31</v>
      </c>
      <c r="F536">
        <v>0.49</v>
      </c>
      <c r="G536" t="s">
        <v>40</v>
      </c>
      <c r="H536" t="s">
        <v>96</v>
      </c>
      <c r="I536" t="s">
        <v>50</v>
      </c>
      <c r="J536" t="s">
        <v>154</v>
      </c>
      <c r="K536" t="s">
        <v>75</v>
      </c>
      <c r="L536" t="s">
        <v>1129</v>
      </c>
      <c r="M536">
        <v>0.38</v>
      </c>
      <c r="N536" t="s">
        <v>34</v>
      </c>
      <c r="O536" t="s">
        <v>54</v>
      </c>
      <c r="P536" t="s">
        <v>105</v>
      </c>
      <c r="Q536" t="s">
        <v>1202</v>
      </c>
      <c r="R536">
        <v>60101</v>
      </c>
      <c r="S536" s="1">
        <v>42050</v>
      </c>
      <c r="T536" s="1">
        <v>42051</v>
      </c>
      <c r="U536">
        <v>55.020600000000002</v>
      </c>
      <c r="V536">
        <v>12</v>
      </c>
      <c r="W536">
        <v>79.739999999999995</v>
      </c>
      <c r="X536">
        <v>91522</v>
      </c>
      <c r="Y536">
        <f>cleaneddata[[#This Row],[Unit Price]]-cleaneddata[[#This Row],[Discount]]</f>
        <v>7.21</v>
      </c>
      <c r="Z536" t="str">
        <f>_xlfn.IFS(cleaneddata[[#This Row],[Region]]="Central","Chris",cleaneddata[[#This Row],[Region]]="East","Erin",cleaneddata[[#This Row],[Region]]="South","Sam",cleaneddata[[#This Row],[Region]]="West","William")</f>
        <v>Chris</v>
      </c>
    </row>
    <row r="537" spans="1:26" x14ac:dyDescent="0.25">
      <c r="A537">
        <v>3211</v>
      </c>
      <c r="B537" t="s">
        <v>1201</v>
      </c>
      <c r="C537" t="s">
        <v>39</v>
      </c>
      <c r="D537">
        <v>0.1</v>
      </c>
      <c r="E537">
        <v>20.99</v>
      </c>
      <c r="F537">
        <v>2.5</v>
      </c>
      <c r="G537" t="s">
        <v>40</v>
      </c>
      <c r="H537" t="s">
        <v>96</v>
      </c>
      <c r="I537" t="s">
        <v>42</v>
      </c>
      <c r="J537" t="s">
        <v>137</v>
      </c>
      <c r="K537" t="s">
        <v>52</v>
      </c>
      <c r="L537" t="s">
        <v>1203</v>
      </c>
      <c r="M537">
        <v>0.81</v>
      </c>
      <c r="N537" t="s">
        <v>34</v>
      </c>
      <c r="O537" t="s">
        <v>54</v>
      </c>
      <c r="P537" t="s">
        <v>105</v>
      </c>
      <c r="Q537" t="s">
        <v>1202</v>
      </c>
      <c r="R537">
        <v>60101</v>
      </c>
      <c r="S537" s="1">
        <v>42050</v>
      </c>
      <c r="T537" s="1">
        <v>42051</v>
      </c>
      <c r="U537">
        <v>-43.65504</v>
      </c>
      <c r="V537">
        <v>23</v>
      </c>
      <c r="W537">
        <v>392.45</v>
      </c>
      <c r="X537">
        <v>91522</v>
      </c>
      <c r="Y537">
        <f>cleaneddata[[#This Row],[Unit Price]]-cleaneddata[[#This Row],[Discount]]</f>
        <v>20.889999999999997</v>
      </c>
      <c r="Z537" t="str">
        <f>_xlfn.IFS(cleaneddata[[#This Row],[Region]]="Central","Chris",cleaneddata[[#This Row],[Region]]="East","Erin",cleaneddata[[#This Row],[Region]]="South","Sam",cleaneddata[[#This Row],[Region]]="West","William")</f>
        <v>Chris</v>
      </c>
    </row>
    <row r="538" spans="1:26" x14ac:dyDescent="0.25">
      <c r="A538">
        <v>393</v>
      </c>
      <c r="B538" t="s">
        <v>1204</v>
      </c>
      <c r="C538" t="s">
        <v>49</v>
      </c>
      <c r="D538">
        <v>7.0000000000000007E-2</v>
      </c>
      <c r="E538">
        <v>9.7100000000000009</v>
      </c>
      <c r="F538">
        <v>9.4499999999999993</v>
      </c>
      <c r="G538" t="s">
        <v>40</v>
      </c>
      <c r="H538" t="s">
        <v>96</v>
      </c>
      <c r="I538" t="s">
        <v>50</v>
      </c>
      <c r="J538" t="s">
        <v>80</v>
      </c>
      <c r="K538" t="s">
        <v>75</v>
      </c>
      <c r="L538" t="s">
        <v>1205</v>
      </c>
      <c r="M538">
        <v>0.6</v>
      </c>
      <c r="N538" t="s">
        <v>34</v>
      </c>
      <c r="O538" t="s">
        <v>113</v>
      </c>
      <c r="P538" t="s">
        <v>114</v>
      </c>
      <c r="Q538" t="s">
        <v>1206</v>
      </c>
      <c r="R538">
        <v>13021</v>
      </c>
      <c r="S538" s="1">
        <v>42050</v>
      </c>
      <c r="T538" s="1">
        <v>42057</v>
      </c>
      <c r="U538">
        <v>-81.77</v>
      </c>
      <c r="V538">
        <v>3</v>
      </c>
      <c r="W538">
        <v>31.44</v>
      </c>
      <c r="X538">
        <v>86382</v>
      </c>
      <c r="Y538">
        <f>cleaneddata[[#This Row],[Unit Price]]-cleaneddata[[#This Row],[Discount]]</f>
        <v>9.64</v>
      </c>
      <c r="Z538" t="str">
        <f>_xlfn.IFS(cleaneddata[[#This Row],[Region]]="Central","Chris",cleaneddata[[#This Row],[Region]]="East","Erin",cleaneddata[[#This Row],[Region]]="South","Sam",cleaneddata[[#This Row],[Region]]="West","William")</f>
        <v>Erin</v>
      </c>
    </row>
    <row r="539" spans="1:26" x14ac:dyDescent="0.25">
      <c r="A539">
        <v>651</v>
      </c>
      <c r="B539" t="s">
        <v>296</v>
      </c>
      <c r="C539" t="s">
        <v>49</v>
      </c>
      <c r="D539">
        <v>0.04</v>
      </c>
      <c r="E539">
        <v>880.98</v>
      </c>
      <c r="F539">
        <v>44.55</v>
      </c>
      <c r="G539" t="s">
        <v>28</v>
      </c>
      <c r="H539" t="s">
        <v>41</v>
      </c>
      <c r="I539" t="s">
        <v>30</v>
      </c>
      <c r="J539" t="s">
        <v>119</v>
      </c>
      <c r="K539" t="s">
        <v>32</v>
      </c>
      <c r="L539" t="s">
        <v>240</v>
      </c>
      <c r="M539">
        <v>0.62</v>
      </c>
      <c r="N539" t="s">
        <v>34</v>
      </c>
      <c r="O539" t="s">
        <v>61</v>
      </c>
      <c r="P539" t="s">
        <v>298</v>
      </c>
      <c r="Q539" t="s">
        <v>299</v>
      </c>
      <c r="R539">
        <v>89115</v>
      </c>
      <c r="S539" s="1">
        <v>42050</v>
      </c>
      <c r="T539" s="1">
        <v>42054</v>
      </c>
      <c r="U539">
        <v>4233.2587999999996</v>
      </c>
      <c r="V539">
        <v>8</v>
      </c>
      <c r="W539">
        <v>6901.25</v>
      </c>
      <c r="X539">
        <v>91576</v>
      </c>
      <c r="Y539">
        <f>cleaneddata[[#This Row],[Unit Price]]-cleaneddata[[#This Row],[Discount]]</f>
        <v>880.94</v>
      </c>
      <c r="Z539" t="str">
        <f>_xlfn.IFS(cleaneddata[[#This Row],[Region]]="Central","Chris",cleaneddata[[#This Row],[Region]]="East","Erin",cleaneddata[[#This Row],[Region]]="South","Sam",cleaneddata[[#This Row],[Region]]="West","William")</f>
        <v>William</v>
      </c>
    </row>
    <row r="540" spans="1:26" x14ac:dyDescent="0.25">
      <c r="A540">
        <v>651</v>
      </c>
      <c r="B540" t="s">
        <v>296</v>
      </c>
      <c r="C540" t="s">
        <v>49</v>
      </c>
      <c r="D540">
        <v>7.0000000000000007E-2</v>
      </c>
      <c r="E540">
        <v>13.4</v>
      </c>
      <c r="F540">
        <v>4.95</v>
      </c>
      <c r="G540" t="s">
        <v>40</v>
      </c>
      <c r="H540" t="s">
        <v>41</v>
      </c>
      <c r="I540" t="s">
        <v>30</v>
      </c>
      <c r="J540" t="s">
        <v>128</v>
      </c>
      <c r="K540" t="s">
        <v>44</v>
      </c>
      <c r="L540" t="s">
        <v>1207</v>
      </c>
      <c r="M540">
        <v>0.37</v>
      </c>
      <c r="N540" t="s">
        <v>34</v>
      </c>
      <c r="O540" t="s">
        <v>61</v>
      </c>
      <c r="P540" t="s">
        <v>298</v>
      </c>
      <c r="Q540" t="s">
        <v>299</v>
      </c>
      <c r="R540">
        <v>89115</v>
      </c>
      <c r="S540" s="1">
        <v>42050</v>
      </c>
      <c r="T540" s="1">
        <v>42055</v>
      </c>
      <c r="U540">
        <v>102.76860000000001</v>
      </c>
      <c r="V540">
        <v>11</v>
      </c>
      <c r="W540">
        <v>148.94</v>
      </c>
      <c r="X540">
        <v>91576</v>
      </c>
      <c r="Y540">
        <f>cleaneddata[[#This Row],[Unit Price]]-cleaneddata[[#This Row],[Discount]]</f>
        <v>13.33</v>
      </c>
      <c r="Z540" t="str">
        <f>_xlfn.IFS(cleaneddata[[#This Row],[Region]]="Central","Chris",cleaneddata[[#This Row],[Region]]="East","Erin",cleaneddata[[#This Row],[Region]]="South","Sam",cleaneddata[[#This Row],[Region]]="West","William")</f>
        <v>William</v>
      </c>
    </row>
    <row r="541" spans="1:26" x14ac:dyDescent="0.25">
      <c r="A541">
        <v>651</v>
      </c>
      <c r="B541" t="s">
        <v>296</v>
      </c>
      <c r="C541" t="s">
        <v>49</v>
      </c>
      <c r="D541">
        <v>0.01</v>
      </c>
      <c r="E541">
        <v>15.99</v>
      </c>
      <c r="F541">
        <v>11.28</v>
      </c>
      <c r="G541" t="s">
        <v>40</v>
      </c>
      <c r="H541" t="s">
        <v>41</v>
      </c>
      <c r="I541" t="s">
        <v>42</v>
      </c>
      <c r="J541" t="s">
        <v>58</v>
      </c>
      <c r="K541" t="s">
        <v>146</v>
      </c>
      <c r="L541" t="s">
        <v>1208</v>
      </c>
      <c r="M541">
        <v>0.38</v>
      </c>
      <c r="N541" t="s">
        <v>34</v>
      </c>
      <c r="O541" t="s">
        <v>61</v>
      </c>
      <c r="P541" t="s">
        <v>298</v>
      </c>
      <c r="Q541" t="s">
        <v>299</v>
      </c>
      <c r="R541">
        <v>89115</v>
      </c>
      <c r="S541" s="1">
        <v>42050</v>
      </c>
      <c r="T541" s="1">
        <v>42057</v>
      </c>
      <c r="U541">
        <v>-36.671543999999997</v>
      </c>
      <c r="V541">
        <v>12</v>
      </c>
      <c r="W541">
        <v>200.68</v>
      </c>
      <c r="X541">
        <v>91576</v>
      </c>
      <c r="Y541">
        <f>cleaneddata[[#This Row],[Unit Price]]-cleaneddata[[#This Row],[Discount]]</f>
        <v>15.98</v>
      </c>
      <c r="Z541" t="str">
        <f>_xlfn.IFS(cleaneddata[[#This Row],[Region]]="Central","Chris",cleaneddata[[#This Row],[Region]]="East","Erin",cleaneddata[[#This Row],[Region]]="South","Sam",cleaneddata[[#This Row],[Region]]="West","William")</f>
        <v>William</v>
      </c>
    </row>
    <row r="542" spans="1:26" x14ac:dyDescent="0.25">
      <c r="A542">
        <v>2684</v>
      </c>
      <c r="B542" t="s">
        <v>1209</v>
      </c>
      <c r="C542" t="s">
        <v>49</v>
      </c>
      <c r="D542">
        <v>0.09</v>
      </c>
      <c r="E542">
        <v>8.74</v>
      </c>
      <c r="F542">
        <v>1.39</v>
      </c>
      <c r="G542" t="s">
        <v>89</v>
      </c>
      <c r="H542" t="s">
        <v>29</v>
      </c>
      <c r="I542" t="s">
        <v>50</v>
      </c>
      <c r="J542" t="s">
        <v>347</v>
      </c>
      <c r="K542" t="s">
        <v>75</v>
      </c>
      <c r="L542" t="s">
        <v>442</v>
      </c>
      <c r="M542">
        <v>0.38</v>
      </c>
      <c r="N542" t="s">
        <v>34</v>
      </c>
      <c r="O542" t="s">
        <v>35</v>
      </c>
      <c r="P542" t="s">
        <v>125</v>
      </c>
      <c r="Q542" t="s">
        <v>1210</v>
      </c>
      <c r="R542">
        <v>33952</v>
      </c>
      <c r="S542" s="1">
        <v>42050</v>
      </c>
      <c r="T542" s="1">
        <v>42055</v>
      </c>
      <c r="U542">
        <v>23.616</v>
      </c>
      <c r="V542">
        <v>1</v>
      </c>
      <c r="W542">
        <v>11.78</v>
      </c>
      <c r="X542">
        <v>89146</v>
      </c>
      <c r="Y542">
        <f>cleaneddata[[#This Row],[Unit Price]]-cleaneddata[[#This Row],[Discount]]</f>
        <v>8.65</v>
      </c>
      <c r="Z542" t="str">
        <f>_xlfn.IFS(cleaneddata[[#This Row],[Region]]="Central","Chris",cleaneddata[[#This Row],[Region]]="East","Erin",cleaneddata[[#This Row],[Region]]="South","Sam",cleaneddata[[#This Row],[Region]]="West","William")</f>
        <v>Sam</v>
      </c>
    </row>
    <row r="543" spans="1:26" x14ac:dyDescent="0.25">
      <c r="A543">
        <v>2684</v>
      </c>
      <c r="B543" t="s">
        <v>1209</v>
      </c>
      <c r="C543" t="s">
        <v>49</v>
      </c>
      <c r="D543">
        <v>0.09</v>
      </c>
      <c r="E543">
        <v>18.97</v>
      </c>
      <c r="F543">
        <v>9.0299999999999994</v>
      </c>
      <c r="G543" t="s">
        <v>40</v>
      </c>
      <c r="H543" t="s">
        <v>29</v>
      </c>
      <c r="I543" t="s">
        <v>50</v>
      </c>
      <c r="J543" t="s">
        <v>90</v>
      </c>
      <c r="K543" t="s">
        <v>75</v>
      </c>
      <c r="L543" t="s">
        <v>632</v>
      </c>
      <c r="M543">
        <v>0.37</v>
      </c>
      <c r="N543" t="s">
        <v>34</v>
      </c>
      <c r="O543" t="s">
        <v>35</v>
      </c>
      <c r="P543" t="s">
        <v>125</v>
      </c>
      <c r="Q543" t="s">
        <v>1210</v>
      </c>
      <c r="R543">
        <v>33952</v>
      </c>
      <c r="S543" s="1">
        <v>42050</v>
      </c>
      <c r="T543" s="1">
        <v>42055</v>
      </c>
      <c r="U543">
        <v>-1748.0119999999999</v>
      </c>
      <c r="V543">
        <v>1</v>
      </c>
      <c r="W543">
        <v>20.96</v>
      </c>
      <c r="X543">
        <v>89146</v>
      </c>
      <c r="Y543">
        <f>cleaneddata[[#This Row],[Unit Price]]-cleaneddata[[#This Row],[Discount]]</f>
        <v>18.88</v>
      </c>
      <c r="Z543" t="str">
        <f>_xlfn.IFS(cleaneddata[[#This Row],[Region]]="Central","Chris",cleaneddata[[#This Row],[Region]]="East","Erin",cleaneddata[[#This Row],[Region]]="South","Sam",cleaneddata[[#This Row],[Region]]="West","William")</f>
        <v>Sam</v>
      </c>
    </row>
    <row r="544" spans="1:26" x14ac:dyDescent="0.25">
      <c r="A544">
        <v>2951</v>
      </c>
      <c r="B544" t="s">
        <v>1211</v>
      </c>
      <c r="C544" t="s">
        <v>118</v>
      </c>
      <c r="D544">
        <v>7.0000000000000007E-2</v>
      </c>
      <c r="E544">
        <v>42.98</v>
      </c>
      <c r="F544">
        <v>4.62</v>
      </c>
      <c r="G544" t="s">
        <v>89</v>
      </c>
      <c r="H544" t="s">
        <v>96</v>
      </c>
      <c r="I544" t="s">
        <v>50</v>
      </c>
      <c r="J544" t="s">
        <v>97</v>
      </c>
      <c r="K544" t="s">
        <v>75</v>
      </c>
      <c r="L544" t="s">
        <v>282</v>
      </c>
      <c r="M544">
        <v>0.56000000000000005</v>
      </c>
      <c r="N544" t="s">
        <v>34</v>
      </c>
      <c r="O544" t="s">
        <v>54</v>
      </c>
      <c r="P544" t="s">
        <v>539</v>
      </c>
      <c r="Q544" t="s">
        <v>1212</v>
      </c>
      <c r="R544">
        <v>67601</v>
      </c>
      <c r="S544" s="1">
        <v>42050</v>
      </c>
      <c r="T544" s="1">
        <v>42052</v>
      </c>
      <c r="U544">
        <v>565.38599999999997</v>
      </c>
      <c r="V544">
        <v>19</v>
      </c>
      <c r="W544">
        <v>819.4</v>
      </c>
      <c r="X544">
        <v>91397</v>
      </c>
      <c r="Y544">
        <f>cleaneddata[[#This Row],[Unit Price]]-cleaneddata[[#This Row],[Discount]]</f>
        <v>42.91</v>
      </c>
      <c r="Z544" t="str">
        <f>_xlfn.IFS(cleaneddata[[#This Row],[Region]]="Central","Chris",cleaneddata[[#This Row],[Region]]="East","Erin",cleaneddata[[#This Row],[Region]]="South","Sam",cleaneddata[[#This Row],[Region]]="West","William")</f>
        <v>Chris</v>
      </c>
    </row>
    <row r="545" spans="1:26" x14ac:dyDescent="0.25">
      <c r="A545">
        <v>2951</v>
      </c>
      <c r="B545" t="s">
        <v>1211</v>
      </c>
      <c r="C545" t="s">
        <v>118</v>
      </c>
      <c r="D545">
        <v>0.03</v>
      </c>
      <c r="E545">
        <v>89.99</v>
      </c>
      <c r="F545">
        <v>42</v>
      </c>
      <c r="G545" t="s">
        <v>28</v>
      </c>
      <c r="H545" t="s">
        <v>96</v>
      </c>
      <c r="I545" t="s">
        <v>30</v>
      </c>
      <c r="J545" t="s">
        <v>111</v>
      </c>
      <c r="K545" t="s">
        <v>59</v>
      </c>
      <c r="L545" t="s">
        <v>1213</v>
      </c>
      <c r="M545">
        <v>0.66</v>
      </c>
      <c r="N545" t="s">
        <v>34</v>
      </c>
      <c r="O545" t="s">
        <v>54</v>
      </c>
      <c r="P545" t="s">
        <v>539</v>
      </c>
      <c r="Q545" t="s">
        <v>1212</v>
      </c>
      <c r="R545">
        <v>67601</v>
      </c>
      <c r="S545" s="1">
        <v>42050</v>
      </c>
      <c r="T545" s="1">
        <v>42053</v>
      </c>
      <c r="U545">
        <v>-230.9528</v>
      </c>
      <c r="V545">
        <v>19</v>
      </c>
      <c r="W545">
        <v>1809.75</v>
      </c>
      <c r="X545">
        <v>91397</v>
      </c>
      <c r="Y545">
        <f>cleaneddata[[#This Row],[Unit Price]]-cleaneddata[[#This Row],[Discount]]</f>
        <v>89.96</v>
      </c>
      <c r="Z545" t="str">
        <f>_xlfn.IFS(cleaneddata[[#This Row],[Region]]="Central","Chris",cleaneddata[[#This Row],[Region]]="East","Erin",cleaneddata[[#This Row],[Region]]="South","Sam",cleaneddata[[#This Row],[Region]]="West","William")</f>
        <v>Chris</v>
      </c>
    </row>
    <row r="546" spans="1:26" x14ac:dyDescent="0.25">
      <c r="A546">
        <v>2355</v>
      </c>
      <c r="B546" t="s">
        <v>1214</v>
      </c>
      <c r="C546" t="s">
        <v>72</v>
      </c>
      <c r="D546">
        <v>0.1</v>
      </c>
      <c r="E546">
        <v>78.69</v>
      </c>
      <c r="F546">
        <v>19.989999999999998</v>
      </c>
      <c r="G546" t="s">
        <v>40</v>
      </c>
      <c r="H546" t="s">
        <v>41</v>
      </c>
      <c r="I546" t="s">
        <v>30</v>
      </c>
      <c r="J546" t="s">
        <v>128</v>
      </c>
      <c r="K546" t="s">
        <v>75</v>
      </c>
      <c r="L546" t="s">
        <v>1215</v>
      </c>
      <c r="M546">
        <v>0.43</v>
      </c>
      <c r="N546" t="s">
        <v>34</v>
      </c>
      <c r="O546" t="s">
        <v>61</v>
      </c>
      <c r="P546" t="s">
        <v>92</v>
      </c>
      <c r="Q546" t="s">
        <v>1216</v>
      </c>
      <c r="R546">
        <v>92236</v>
      </c>
      <c r="S546" s="1">
        <v>42050</v>
      </c>
      <c r="T546" s="1">
        <v>42051</v>
      </c>
      <c r="U546">
        <v>465.43950000000001</v>
      </c>
      <c r="V546">
        <v>9</v>
      </c>
      <c r="W546">
        <v>674.55</v>
      </c>
      <c r="X546">
        <v>91304</v>
      </c>
      <c r="Y546">
        <f>cleaneddata[[#This Row],[Unit Price]]-cleaneddata[[#This Row],[Discount]]</f>
        <v>78.59</v>
      </c>
      <c r="Z546" t="str">
        <f>_xlfn.IFS(cleaneddata[[#This Row],[Region]]="Central","Chris",cleaneddata[[#This Row],[Region]]="East","Erin",cleaneddata[[#This Row],[Region]]="South","Sam",cleaneddata[[#This Row],[Region]]="West","William")</f>
        <v>William</v>
      </c>
    </row>
    <row r="547" spans="1:26" x14ac:dyDescent="0.25">
      <c r="A547">
        <v>1129</v>
      </c>
      <c r="B547" t="s">
        <v>788</v>
      </c>
      <c r="C547" t="s">
        <v>49</v>
      </c>
      <c r="D547">
        <v>0.04</v>
      </c>
      <c r="E547">
        <v>8.6</v>
      </c>
      <c r="F547">
        <v>6.19</v>
      </c>
      <c r="G547" t="s">
        <v>40</v>
      </c>
      <c r="H547" t="s">
        <v>73</v>
      </c>
      <c r="I547" t="s">
        <v>50</v>
      </c>
      <c r="J547" t="s">
        <v>74</v>
      </c>
      <c r="K547" t="s">
        <v>75</v>
      </c>
      <c r="L547" t="s">
        <v>534</v>
      </c>
      <c r="M547">
        <v>0.38</v>
      </c>
      <c r="N547" t="s">
        <v>34</v>
      </c>
      <c r="O547" t="s">
        <v>113</v>
      </c>
      <c r="P547" t="s">
        <v>405</v>
      </c>
      <c r="Q547" t="s">
        <v>790</v>
      </c>
      <c r="R547">
        <v>2118</v>
      </c>
      <c r="S547" s="1">
        <v>42051</v>
      </c>
      <c r="T547" s="1">
        <v>42058</v>
      </c>
      <c r="U547">
        <v>-63.813499999999998</v>
      </c>
      <c r="V547">
        <v>37</v>
      </c>
      <c r="W547">
        <v>311.66000000000003</v>
      </c>
      <c r="X547">
        <v>32037</v>
      </c>
      <c r="Y547">
        <f>cleaneddata[[#This Row],[Unit Price]]-cleaneddata[[#This Row],[Discount]]</f>
        <v>8.56</v>
      </c>
      <c r="Z547" t="str">
        <f>_xlfn.IFS(cleaneddata[[#This Row],[Region]]="Central","Chris",cleaneddata[[#This Row],[Region]]="East","Erin",cleaneddata[[#This Row],[Region]]="South","Sam",cleaneddata[[#This Row],[Region]]="West","William")</f>
        <v>Erin</v>
      </c>
    </row>
    <row r="548" spans="1:26" x14ac:dyDescent="0.25">
      <c r="A548">
        <v>1129</v>
      </c>
      <c r="B548" t="s">
        <v>788</v>
      </c>
      <c r="C548" t="s">
        <v>49</v>
      </c>
      <c r="D548">
        <v>7.0000000000000007E-2</v>
      </c>
      <c r="E548">
        <v>699.99</v>
      </c>
      <c r="F548">
        <v>24.49</v>
      </c>
      <c r="G548" t="s">
        <v>40</v>
      </c>
      <c r="H548" t="s">
        <v>73</v>
      </c>
      <c r="I548" t="s">
        <v>42</v>
      </c>
      <c r="J548" t="s">
        <v>65</v>
      </c>
      <c r="K548" t="s">
        <v>66</v>
      </c>
      <c r="L548" t="s">
        <v>1217</v>
      </c>
      <c r="M548">
        <v>0.54</v>
      </c>
      <c r="N548" t="s">
        <v>34</v>
      </c>
      <c r="O548" t="s">
        <v>113</v>
      </c>
      <c r="P548" t="s">
        <v>405</v>
      </c>
      <c r="Q548" t="s">
        <v>790</v>
      </c>
      <c r="R548">
        <v>2118</v>
      </c>
      <c r="S548" s="1">
        <v>42051</v>
      </c>
      <c r="T548" s="1">
        <v>42055</v>
      </c>
      <c r="U548">
        <v>325.29000000000002</v>
      </c>
      <c r="V548">
        <v>15</v>
      </c>
      <c r="W548">
        <v>9862.51</v>
      </c>
      <c r="X548">
        <v>32037</v>
      </c>
      <c r="Y548">
        <f>cleaneddata[[#This Row],[Unit Price]]-cleaneddata[[#This Row],[Discount]]</f>
        <v>699.92</v>
      </c>
      <c r="Z548" t="str">
        <f>_xlfn.IFS(cleaneddata[[#This Row],[Region]]="Central","Chris",cleaneddata[[#This Row],[Region]]="East","Erin",cleaneddata[[#This Row],[Region]]="South","Sam",cleaneddata[[#This Row],[Region]]="West","William")</f>
        <v>Erin</v>
      </c>
    </row>
    <row r="549" spans="1:26" x14ac:dyDescent="0.25">
      <c r="A549">
        <v>1132</v>
      </c>
      <c r="B549" t="s">
        <v>1095</v>
      </c>
      <c r="C549" t="s">
        <v>49</v>
      </c>
      <c r="D549">
        <v>0.04</v>
      </c>
      <c r="E549">
        <v>8.6</v>
      </c>
      <c r="F549">
        <v>6.19</v>
      </c>
      <c r="G549" t="s">
        <v>40</v>
      </c>
      <c r="H549" t="s">
        <v>73</v>
      </c>
      <c r="I549" t="s">
        <v>50</v>
      </c>
      <c r="J549" t="s">
        <v>74</v>
      </c>
      <c r="K549" t="s">
        <v>75</v>
      </c>
      <c r="L549" t="s">
        <v>534</v>
      </c>
      <c r="M549">
        <v>0.38</v>
      </c>
      <c r="N549" t="s">
        <v>34</v>
      </c>
      <c r="O549" t="s">
        <v>54</v>
      </c>
      <c r="P549" t="s">
        <v>189</v>
      </c>
      <c r="Q549" t="s">
        <v>1096</v>
      </c>
      <c r="R549">
        <v>76039</v>
      </c>
      <c r="S549" s="1">
        <v>42051</v>
      </c>
      <c r="T549" s="1">
        <v>42058</v>
      </c>
      <c r="U549">
        <v>-63.813499999999998</v>
      </c>
      <c r="V549">
        <v>9</v>
      </c>
      <c r="W549">
        <v>75.81</v>
      </c>
      <c r="X549">
        <v>88102</v>
      </c>
      <c r="Y549">
        <f>cleaneddata[[#This Row],[Unit Price]]-cleaneddata[[#This Row],[Discount]]</f>
        <v>8.56</v>
      </c>
      <c r="Z549" t="str">
        <f>_xlfn.IFS(cleaneddata[[#This Row],[Region]]="Central","Chris",cleaneddata[[#This Row],[Region]]="East","Erin",cleaneddata[[#This Row],[Region]]="South","Sam",cleaneddata[[#This Row],[Region]]="West","William")</f>
        <v>Chris</v>
      </c>
    </row>
    <row r="550" spans="1:26" x14ac:dyDescent="0.25">
      <c r="A550">
        <v>1132</v>
      </c>
      <c r="B550" t="s">
        <v>1095</v>
      </c>
      <c r="C550" t="s">
        <v>49</v>
      </c>
      <c r="D550">
        <v>7.0000000000000007E-2</v>
      </c>
      <c r="E550">
        <v>699.99</v>
      </c>
      <c r="F550">
        <v>24.49</v>
      </c>
      <c r="G550" t="s">
        <v>40</v>
      </c>
      <c r="H550" t="s">
        <v>73</v>
      </c>
      <c r="I550" t="s">
        <v>42</v>
      </c>
      <c r="J550" t="s">
        <v>65</v>
      </c>
      <c r="K550" t="s">
        <v>66</v>
      </c>
      <c r="L550" t="s">
        <v>1217</v>
      </c>
      <c r="M550">
        <v>0.54</v>
      </c>
      <c r="N550" t="s">
        <v>34</v>
      </c>
      <c r="O550" t="s">
        <v>54</v>
      </c>
      <c r="P550" t="s">
        <v>189</v>
      </c>
      <c r="Q550" t="s">
        <v>1096</v>
      </c>
      <c r="R550">
        <v>76039</v>
      </c>
      <c r="S550" s="1">
        <v>42051</v>
      </c>
      <c r="T550" s="1">
        <v>42055</v>
      </c>
      <c r="U550">
        <v>325.29000000000002</v>
      </c>
      <c r="V550">
        <v>4</v>
      </c>
      <c r="W550">
        <v>2630</v>
      </c>
      <c r="X550">
        <v>88102</v>
      </c>
      <c r="Y550">
        <f>cleaneddata[[#This Row],[Unit Price]]-cleaneddata[[#This Row],[Discount]]</f>
        <v>699.92</v>
      </c>
      <c r="Z550" t="str">
        <f>_xlfn.IFS(cleaneddata[[#This Row],[Region]]="Central","Chris",cleaneddata[[#This Row],[Region]]="East","Erin",cleaneddata[[#This Row],[Region]]="South","Sam",cleaneddata[[#This Row],[Region]]="West","William")</f>
        <v>Chris</v>
      </c>
    </row>
    <row r="551" spans="1:26" x14ac:dyDescent="0.25">
      <c r="A551">
        <v>1580</v>
      </c>
      <c r="B551" t="s">
        <v>1218</v>
      </c>
      <c r="C551" t="s">
        <v>49</v>
      </c>
      <c r="D551">
        <v>0.1</v>
      </c>
      <c r="E551">
        <v>11.58</v>
      </c>
      <c r="F551">
        <v>6.97</v>
      </c>
      <c r="G551" t="s">
        <v>40</v>
      </c>
      <c r="H551" t="s">
        <v>96</v>
      </c>
      <c r="I551" t="s">
        <v>50</v>
      </c>
      <c r="J551" t="s">
        <v>347</v>
      </c>
      <c r="K551" t="s">
        <v>75</v>
      </c>
      <c r="L551" t="s">
        <v>626</v>
      </c>
      <c r="M551">
        <v>0.35</v>
      </c>
      <c r="N551" t="s">
        <v>34</v>
      </c>
      <c r="O551" t="s">
        <v>113</v>
      </c>
      <c r="P551" t="s">
        <v>333</v>
      </c>
      <c r="Q551" t="s">
        <v>1219</v>
      </c>
      <c r="R551">
        <v>4901</v>
      </c>
      <c r="S551" s="1">
        <v>42051</v>
      </c>
      <c r="T551" s="1">
        <v>42055</v>
      </c>
      <c r="U551">
        <v>-8.3979999999999997</v>
      </c>
      <c r="V551">
        <v>1</v>
      </c>
      <c r="W551">
        <v>14.53</v>
      </c>
      <c r="X551">
        <v>90934</v>
      </c>
      <c r="Y551">
        <f>cleaneddata[[#This Row],[Unit Price]]-cleaneddata[[#This Row],[Discount]]</f>
        <v>11.48</v>
      </c>
      <c r="Z551" t="str">
        <f>_xlfn.IFS(cleaneddata[[#This Row],[Region]]="Central","Chris",cleaneddata[[#This Row],[Region]]="East","Erin",cleaneddata[[#This Row],[Region]]="South","Sam",cleaneddata[[#This Row],[Region]]="West","William")</f>
        <v>Erin</v>
      </c>
    </row>
    <row r="552" spans="1:26" x14ac:dyDescent="0.25">
      <c r="A552">
        <v>1138</v>
      </c>
      <c r="B552" t="s">
        <v>1220</v>
      </c>
      <c r="C552" t="s">
        <v>118</v>
      </c>
      <c r="D552">
        <v>0.02</v>
      </c>
      <c r="E552">
        <v>160.97999999999999</v>
      </c>
      <c r="F552">
        <v>30</v>
      </c>
      <c r="G552" t="s">
        <v>28</v>
      </c>
      <c r="H552" t="s">
        <v>73</v>
      </c>
      <c r="I552" t="s">
        <v>30</v>
      </c>
      <c r="J552" t="s">
        <v>111</v>
      </c>
      <c r="K552" t="s">
        <v>59</v>
      </c>
      <c r="L552" t="s">
        <v>894</v>
      </c>
      <c r="M552">
        <v>0.62</v>
      </c>
      <c r="N552" t="s">
        <v>34</v>
      </c>
      <c r="O552" t="s">
        <v>54</v>
      </c>
      <c r="P552" t="s">
        <v>189</v>
      </c>
      <c r="Q552" t="s">
        <v>1221</v>
      </c>
      <c r="R552">
        <v>75056</v>
      </c>
      <c r="S552" s="1">
        <v>42051</v>
      </c>
      <c r="T552" s="1">
        <v>42054</v>
      </c>
      <c r="U552">
        <v>-51.116</v>
      </c>
      <c r="V552">
        <v>1</v>
      </c>
      <c r="W552">
        <v>192.49</v>
      </c>
      <c r="X552">
        <v>86574</v>
      </c>
      <c r="Y552">
        <f>cleaneddata[[#This Row],[Unit Price]]-cleaneddata[[#This Row],[Discount]]</f>
        <v>160.95999999999998</v>
      </c>
      <c r="Z552" t="str">
        <f>_xlfn.IFS(cleaneddata[[#This Row],[Region]]="Central","Chris",cleaneddata[[#This Row],[Region]]="East","Erin",cleaneddata[[#This Row],[Region]]="South","Sam",cleaneddata[[#This Row],[Region]]="West","William")</f>
        <v>Chris</v>
      </c>
    </row>
    <row r="553" spans="1:26" x14ac:dyDescent="0.25">
      <c r="A553">
        <v>1228</v>
      </c>
      <c r="B553" t="s">
        <v>1222</v>
      </c>
      <c r="C553" t="s">
        <v>118</v>
      </c>
      <c r="D553">
        <v>0</v>
      </c>
      <c r="E553">
        <v>7.1</v>
      </c>
      <c r="F553">
        <v>6.05</v>
      </c>
      <c r="G553" t="s">
        <v>40</v>
      </c>
      <c r="H553" t="s">
        <v>29</v>
      </c>
      <c r="I553" t="s">
        <v>50</v>
      </c>
      <c r="J553" t="s">
        <v>74</v>
      </c>
      <c r="K553" t="s">
        <v>75</v>
      </c>
      <c r="L553" t="s">
        <v>253</v>
      </c>
      <c r="M553">
        <v>0.39</v>
      </c>
      <c r="N553" t="s">
        <v>34</v>
      </c>
      <c r="O553" t="s">
        <v>113</v>
      </c>
      <c r="P553" t="s">
        <v>322</v>
      </c>
      <c r="Q553" t="s">
        <v>323</v>
      </c>
      <c r="R553">
        <v>19140</v>
      </c>
      <c r="S553" s="1">
        <v>42051</v>
      </c>
      <c r="T553" s="1">
        <v>42052</v>
      </c>
      <c r="U553">
        <v>-60.145000000000003</v>
      </c>
      <c r="V553">
        <v>28</v>
      </c>
      <c r="W553">
        <v>208.83</v>
      </c>
      <c r="X553">
        <v>55874</v>
      </c>
      <c r="Y553">
        <f>cleaneddata[[#This Row],[Unit Price]]-cleaneddata[[#This Row],[Discount]]</f>
        <v>7.1</v>
      </c>
      <c r="Z553" t="str">
        <f>_xlfn.IFS(cleaneddata[[#This Row],[Region]]="Central","Chris",cleaneddata[[#This Row],[Region]]="East","Erin",cleaneddata[[#This Row],[Region]]="South","Sam",cleaneddata[[#This Row],[Region]]="West","William")</f>
        <v>Erin</v>
      </c>
    </row>
    <row r="554" spans="1:26" x14ac:dyDescent="0.25">
      <c r="A554">
        <v>1228</v>
      </c>
      <c r="B554" t="s">
        <v>1222</v>
      </c>
      <c r="C554" t="s">
        <v>118</v>
      </c>
      <c r="D554">
        <v>0.01</v>
      </c>
      <c r="E554">
        <v>4.9800000000000004</v>
      </c>
      <c r="F554">
        <v>4.62</v>
      </c>
      <c r="G554" t="s">
        <v>89</v>
      </c>
      <c r="H554" t="s">
        <v>29</v>
      </c>
      <c r="I554" t="s">
        <v>42</v>
      </c>
      <c r="J554" t="s">
        <v>43</v>
      </c>
      <c r="K554" t="s">
        <v>44</v>
      </c>
      <c r="L554" t="s">
        <v>1223</v>
      </c>
      <c r="M554">
        <v>0.64</v>
      </c>
      <c r="N554" t="s">
        <v>34</v>
      </c>
      <c r="O554" t="s">
        <v>113</v>
      </c>
      <c r="P554" t="s">
        <v>322</v>
      </c>
      <c r="Q554" t="s">
        <v>323</v>
      </c>
      <c r="R554">
        <v>19140</v>
      </c>
      <c r="S554" s="1">
        <v>42051</v>
      </c>
      <c r="T554" s="1">
        <v>42053</v>
      </c>
      <c r="U554">
        <v>-111.72</v>
      </c>
      <c r="V554">
        <v>41</v>
      </c>
      <c r="W554">
        <v>228.3</v>
      </c>
      <c r="X554">
        <v>55874</v>
      </c>
      <c r="Y554">
        <f>cleaneddata[[#This Row],[Unit Price]]-cleaneddata[[#This Row],[Discount]]</f>
        <v>4.9700000000000006</v>
      </c>
      <c r="Z554" t="str">
        <f>_xlfn.IFS(cleaneddata[[#This Row],[Region]]="Central","Chris",cleaneddata[[#This Row],[Region]]="East","Erin",cleaneddata[[#This Row],[Region]]="South","Sam",cleaneddata[[#This Row],[Region]]="West","William")</f>
        <v>Erin</v>
      </c>
    </row>
    <row r="555" spans="1:26" x14ac:dyDescent="0.25">
      <c r="A555">
        <v>1228</v>
      </c>
      <c r="B555" t="s">
        <v>1222</v>
      </c>
      <c r="C555" t="s">
        <v>118</v>
      </c>
      <c r="D555">
        <v>0.06</v>
      </c>
      <c r="E555">
        <v>5.68</v>
      </c>
      <c r="F555">
        <v>1.39</v>
      </c>
      <c r="G555" t="s">
        <v>40</v>
      </c>
      <c r="H555" t="s">
        <v>29</v>
      </c>
      <c r="I555" t="s">
        <v>50</v>
      </c>
      <c r="J555" t="s">
        <v>347</v>
      </c>
      <c r="K555" t="s">
        <v>75</v>
      </c>
      <c r="L555" t="s">
        <v>600</v>
      </c>
      <c r="M555">
        <v>0.38</v>
      </c>
      <c r="N555" t="s">
        <v>34</v>
      </c>
      <c r="O555" t="s">
        <v>113</v>
      </c>
      <c r="P555" t="s">
        <v>322</v>
      </c>
      <c r="Q555" t="s">
        <v>323</v>
      </c>
      <c r="R555">
        <v>19140</v>
      </c>
      <c r="S555" s="1">
        <v>42051</v>
      </c>
      <c r="T555" s="1">
        <v>42051</v>
      </c>
      <c r="U555">
        <v>33.01</v>
      </c>
      <c r="V555">
        <v>24</v>
      </c>
      <c r="W555">
        <v>129.53</v>
      </c>
      <c r="X555">
        <v>55874</v>
      </c>
      <c r="Y555">
        <f>cleaneddata[[#This Row],[Unit Price]]-cleaneddata[[#This Row],[Discount]]</f>
        <v>5.62</v>
      </c>
      <c r="Z555" t="str">
        <f>_xlfn.IFS(cleaneddata[[#This Row],[Region]]="Central","Chris",cleaneddata[[#This Row],[Region]]="East","Erin",cleaneddata[[#This Row],[Region]]="South","Sam",cleaneddata[[#This Row],[Region]]="West","William")</f>
        <v>Erin</v>
      </c>
    </row>
    <row r="556" spans="1:26" x14ac:dyDescent="0.25">
      <c r="A556">
        <v>1229</v>
      </c>
      <c r="B556" t="s">
        <v>1224</v>
      </c>
      <c r="C556" t="s">
        <v>118</v>
      </c>
      <c r="D556">
        <v>0.01</v>
      </c>
      <c r="E556">
        <v>4.9800000000000004</v>
      </c>
      <c r="F556">
        <v>4.62</v>
      </c>
      <c r="G556" t="s">
        <v>89</v>
      </c>
      <c r="H556" t="s">
        <v>29</v>
      </c>
      <c r="I556" t="s">
        <v>42</v>
      </c>
      <c r="J556" t="s">
        <v>43</v>
      </c>
      <c r="K556" t="s">
        <v>44</v>
      </c>
      <c r="L556" t="s">
        <v>1223</v>
      </c>
      <c r="M556">
        <v>0.64</v>
      </c>
      <c r="N556" t="s">
        <v>34</v>
      </c>
      <c r="O556" t="s">
        <v>54</v>
      </c>
      <c r="P556" t="s">
        <v>189</v>
      </c>
      <c r="Q556" t="s">
        <v>1142</v>
      </c>
      <c r="R556">
        <v>75482</v>
      </c>
      <c r="S556" s="1">
        <v>42051</v>
      </c>
      <c r="T556" s="1">
        <v>42053</v>
      </c>
      <c r="U556">
        <v>-111.72</v>
      </c>
      <c r="V556">
        <v>10</v>
      </c>
      <c r="W556">
        <v>55.68</v>
      </c>
      <c r="X556">
        <v>90378</v>
      </c>
      <c r="Y556">
        <f>cleaneddata[[#This Row],[Unit Price]]-cleaneddata[[#This Row],[Discount]]</f>
        <v>4.9700000000000006</v>
      </c>
      <c r="Z556" t="str">
        <f>_xlfn.IFS(cleaneddata[[#This Row],[Region]]="Central","Chris",cleaneddata[[#This Row],[Region]]="East","Erin",cleaneddata[[#This Row],[Region]]="South","Sam",cleaneddata[[#This Row],[Region]]="West","William")</f>
        <v>Chris</v>
      </c>
    </row>
    <row r="557" spans="1:26" x14ac:dyDescent="0.25">
      <c r="A557">
        <v>1625</v>
      </c>
      <c r="B557" t="s">
        <v>1225</v>
      </c>
      <c r="C557" t="s">
        <v>118</v>
      </c>
      <c r="D557">
        <v>0</v>
      </c>
      <c r="E557">
        <v>209.37</v>
      </c>
      <c r="F557">
        <v>69</v>
      </c>
      <c r="G557" t="s">
        <v>40</v>
      </c>
      <c r="H557" t="s">
        <v>73</v>
      </c>
      <c r="I557" t="s">
        <v>30</v>
      </c>
      <c r="J557" t="s">
        <v>31</v>
      </c>
      <c r="K557" t="s">
        <v>66</v>
      </c>
      <c r="L557" t="s">
        <v>1226</v>
      </c>
      <c r="M557">
        <v>0.79</v>
      </c>
      <c r="N557" t="s">
        <v>34</v>
      </c>
      <c r="O557" t="s">
        <v>113</v>
      </c>
      <c r="P557" t="s">
        <v>114</v>
      </c>
      <c r="Q557" t="s">
        <v>1227</v>
      </c>
      <c r="R557">
        <v>11542</v>
      </c>
      <c r="S557" s="1">
        <v>42051</v>
      </c>
      <c r="T557" s="1">
        <v>42053</v>
      </c>
      <c r="U557">
        <v>-263.11192907999998</v>
      </c>
      <c r="V557">
        <v>11</v>
      </c>
      <c r="W557">
        <v>1959.88</v>
      </c>
      <c r="X557">
        <v>90601</v>
      </c>
      <c r="Y557">
        <f>cleaneddata[[#This Row],[Unit Price]]-cleaneddata[[#This Row],[Discount]]</f>
        <v>209.37</v>
      </c>
      <c r="Z557" t="str">
        <f>_xlfn.IFS(cleaneddata[[#This Row],[Region]]="Central","Chris",cleaneddata[[#This Row],[Region]]="East","Erin",cleaneddata[[#This Row],[Region]]="South","Sam",cleaneddata[[#This Row],[Region]]="West","William")</f>
        <v>Erin</v>
      </c>
    </row>
    <row r="558" spans="1:26" x14ac:dyDescent="0.25">
      <c r="A558">
        <v>3151</v>
      </c>
      <c r="B558" t="s">
        <v>955</v>
      </c>
      <c r="C558" t="s">
        <v>72</v>
      </c>
      <c r="D558">
        <v>0.05</v>
      </c>
      <c r="E558">
        <v>25.99</v>
      </c>
      <c r="F558">
        <v>5.37</v>
      </c>
      <c r="G558" t="s">
        <v>89</v>
      </c>
      <c r="H558" t="s">
        <v>96</v>
      </c>
      <c r="I558" t="s">
        <v>50</v>
      </c>
      <c r="J558" t="s">
        <v>51</v>
      </c>
      <c r="K558" t="s">
        <v>75</v>
      </c>
      <c r="L558" t="s">
        <v>1228</v>
      </c>
      <c r="M558">
        <v>0.56000000000000005</v>
      </c>
      <c r="N558" t="s">
        <v>34</v>
      </c>
      <c r="O558" t="s">
        <v>61</v>
      </c>
      <c r="P558" t="s">
        <v>92</v>
      </c>
      <c r="Q558" t="s">
        <v>956</v>
      </c>
      <c r="R558">
        <v>92277</v>
      </c>
      <c r="S558" s="1">
        <v>42051</v>
      </c>
      <c r="T558" s="1">
        <v>42053</v>
      </c>
      <c r="U558">
        <v>220.35720000000001</v>
      </c>
      <c r="V558">
        <v>18</v>
      </c>
      <c r="W558">
        <v>451.35</v>
      </c>
      <c r="X558">
        <v>88545</v>
      </c>
      <c r="Y558">
        <f>cleaneddata[[#This Row],[Unit Price]]-cleaneddata[[#This Row],[Discount]]</f>
        <v>25.939999999999998</v>
      </c>
      <c r="Z558" t="str">
        <f>_xlfn.IFS(cleaneddata[[#This Row],[Region]]="Central","Chris",cleaneddata[[#This Row],[Region]]="East","Erin",cleaneddata[[#This Row],[Region]]="South","Sam",cleaneddata[[#This Row],[Region]]="West","William")</f>
        <v>William</v>
      </c>
    </row>
    <row r="559" spans="1:26" x14ac:dyDescent="0.25">
      <c r="A559">
        <v>936</v>
      </c>
      <c r="B559" t="s">
        <v>1229</v>
      </c>
      <c r="C559" t="s">
        <v>27</v>
      </c>
      <c r="D559">
        <v>0.05</v>
      </c>
      <c r="E559">
        <v>6.04</v>
      </c>
      <c r="F559">
        <v>2.14</v>
      </c>
      <c r="G559" t="s">
        <v>89</v>
      </c>
      <c r="H559" t="s">
        <v>96</v>
      </c>
      <c r="I559" t="s">
        <v>50</v>
      </c>
      <c r="J559" t="s">
        <v>90</v>
      </c>
      <c r="K559" t="s">
        <v>52</v>
      </c>
      <c r="L559" t="s">
        <v>1230</v>
      </c>
      <c r="M559">
        <v>0.38</v>
      </c>
      <c r="N559" t="s">
        <v>34</v>
      </c>
      <c r="O559" t="s">
        <v>61</v>
      </c>
      <c r="P559" t="s">
        <v>92</v>
      </c>
      <c r="Q559" t="s">
        <v>1231</v>
      </c>
      <c r="R559">
        <v>92374</v>
      </c>
      <c r="S559" s="1">
        <v>42052</v>
      </c>
      <c r="T559" s="1">
        <v>42054</v>
      </c>
      <c r="U559">
        <v>-4.1399999999999997</v>
      </c>
      <c r="V559">
        <v>1</v>
      </c>
      <c r="W559">
        <v>8.41</v>
      </c>
      <c r="X559">
        <v>90588</v>
      </c>
      <c r="Y559">
        <f>cleaneddata[[#This Row],[Unit Price]]-cleaneddata[[#This Row],[Discount]]</f>
        <v>5.99</v>
      </c>
      <c r="Z559" t="str">
        <f>_xlfn.IFS(cleaneddata[[#This Row],[Region]]="Central","Chris",cleaneddata[[#This Row],[Region]]="East","Erin",cleaneddata[[#This Row],[Region]]="South","Sam",cleaneddata[[#This Row],[Region]]="West","William")</f>
        <v>William</v>
      </c>
    </row>
    <row r="560" spans="1:26" x14ac:dyDescent="0.25">
      <c r="A560">
        <v>1305</v>
      </c>
      <c r="B560" t="s">
        <v>1232</v>
      </c>
      <c r="C560" t="s">
        <v>39</v>
      </c>
      <c r="D560">
        <v>0.04</v>
      </c>
      <c r="E560">
        <v>62.18</v>
      </c>
      <c r="F560">
        <v>10.84</v>
      </c>
      <c r="G560" t="s">
        <v>40</v>
      </c>
      <c r="H560" t="s">
        <v>41</v>
      </c>
      <c r="I560" t="s">
        <v>30</v>
      </c>
      <c r="J560" t="s">
        <v>128</v>
      </c>
      <c r="K560" t="s">
        <v>146</v>
      </c>
      <c r="L560" t="s">
        <v>1233</v>
      </c>
      <c r="M560">
        <v>0.63</v>
      </c>
      <c r="N560" t="s">
        <v>34</v>
      </c>
      <c r="O560" t="s">
        <v>61</v>
      </c>
      <c r="P560" t="s">
        <v>148</v>
      </c>
      <c r="Q560" t="s">
        <v>1234</v>
      </c>
      <c r="R560">
        <v>84120</v>
      </c>
      <c r="S560" s="1">
        <v>42052</v>
      </c>
      <c r="T560" s="1">
        <v>42054</v>
      </c>
      <c r="U560">
        <v>125.8077</v>
      </c>
      <c r="V560">
        <v>3</v>
      </c>
      <c r="W560">
        <v>182.33</v>
      </c>
      <c r="X560">
        <v>87002</v>
      </c>
      <c r="Y560">
        <f>cleaneddata[[#This Row],[Unit Price]]-cleaneddata[[#This Row],[Discount]]</f>
        <v>62.14</v>
      </c>
      <c r="Z560" t="str">
        <f>_xlfn.IFS(cleaneddata[[#This Row],[Region]]="Central","Chris",cleaneddata[[#This Row],[Region]]="East","Erin",cleaneddata[[#This Row],[Region]]="South","Sam",cleaneddata[[#This Row],[Region]]="West","William")</f>
        <v>William</v>
      </c>
    </row>
    <row r="561" spans="1:26" x14ac:dyDescent="0.25">
      <c r="A561">
        <v>2427</v>
      </c>
      <c r="B561" t="s">
        <v>1235</v>
      </c>
      <c r="C561" t="s">
        <v>39</v>
      </c>
      <c r="D561">
        <v>0.03</v>
      </c>
      <c r="E561">
        <v>40.99</v>
      </c>
      <c r="F561">
        <v>19.989999999999998</v>
      </c>
      <c r="G561" t="s">
        <v>40</v>
      </c>
      <c r="H561" t="s">
        <v>96</v>
      </c>
      <c r="I561" t="s">
        <v>50</v>
      </c>
      <c r="J561" t="s">
        <v>90</v>
      </c>
      <c r="K561" t="s">
        <v>75</v>
      </c>
      <c r="L561" t="s">
        <v>1236</v>
      </c>
      <c r="M561">
        <v>0.36</v>
      </c>
      <c r="N561" t="s">
        <v>34</v>
      </c>
      <c r="O561" t="s">
        <v>54</v>
      </c>
      <c r="P561" t="s">
        <v>189</v>
      </c>
      <c r="Q561" t="s">
        <v>1237</v>
      </c>
      <c r="R561">
        <v>76248</v>
      </c>
      <c r="S561" s="1">
        <v>42052</v>
      </c>
      <c r="T561" s="1">
        <v>42053</v>
      </c>
      <c r="U561">
        <v>395.30799999999999</v>
      </c>
      <c r="V561">
        <v>21</v>
      </c>
      <c r="W561">
        <v>885.65</v>
      </c>
      <c r="X561">
        <v>90860</v>
      </c>
      <c r="Y561">
        <f>cleaneddata[[#This Row],[Unit Price]]-cleaneddata[[#This Row],[Discount]]</f>
        <v>40.96</v>
      </c>
      <c r="Z561" t="str">
        <f>_xlfn.IFS(cleaneddata[[#This Row],[Region]]="Central","Chris",cleaneddata[[#This Row],[Region]]="East","Erin",cleaneddata[[#This Row],[Region]]="South","Sam",cleaneddata[[#This Row],[Region]]="West","William")</f>
        <v>Chris</v>
      </c>
    </row>
    <row r="562" spans="1:26" x14ac:dyDescent="0.25">
      <c r="A562">
        <v>1065</v>
      </c>
      <c r="B562" t="s">
        <v>1238</v>
      </c>
      <c r="C562" t="s">
        <v>27</v>
      </c>
      <c r="D562">
        <v>0.01</v>
      </c>
      <c r="E562">
        <v>15.99</v>
      </c>
      <c r="F562">
        <v>13.18</v>
      </c>
      <c r="G562" t="s">
        <v>40</v>
      </c>
      <c r="H562" t="s">
        <v>96</v>
      </c>
      <c r="I562" t="s">
        <v>50</v>
      </c>
      <c r="J562" t="s">
        <v>74</v>
      </c>
      <c r="K562" t="s">
        <v>75</v>
      </c>
      <c r="L562" t="s">
        <v>297</v>
      </c>
      <c r="M562">
        <v>0.37</v>
      </c>
      <c r="N562" t="s">
        <v>34</v>
      </c>
      <c r="O562" t="s">
        <v>54</v>
      </c>
      <c r="P562" t="s">
        <v>105</v>
      </c>
      <c r="Q562" t="s">
        <v>1239</v>
      </c>
      <c r="R562">
        <v>60459</v>
      </c>
      <c r="S562" s="1">
        <v>42053</v>
      </c>
      <c r="T562" s="1">
        <v>42055</v>
      </c>
      <c r="U562">
        <v>-99.43544</v>
      </c>
      <c r="V562">
        <v>23</v>
      </c>
      <c r="W562">
        <v>377.44</v>
      </c>
      <c r="X562">
        <v>88899</v>
      </c>
      <c r="Y562">
        <f>cleaneddata[[#This Row],[Unit Price]]-cleaneddata[[#This Row],[Discount]]</f>
        <v>15.98</v>
      </c>
      <c r="Z562" t="str">
        <f>_xlfn.IFS(cleaneddata[[#This Row],[Region]]="Central","Chris",cleaneddata[[#This Row],[Region]]="East","Erin",cleaneddata[[#This Row],[Region]]="South","Sam",cleaneddata[[#This Row],[Region]]="West","William")</f>
        <v>Chris</v>
      </c>
    </row>
    <row r="563" spans="1:26" x14ac:dyDescent="0.25">
      <c r="A563">
        <v>3255</v>
      </c>
      <c r="B563" t="s">
        <v>1240</v>
      </c>
      <c r="C563" t="s">
        <v>27</v>
      </c>
      <c r="D563">
        <v>0.06</v>
      </c>
      <c r="E563">
        <v>47.98</v>
      </c>
      <c r="F563">
        <v>3.61</v>
      </c>
      <c r="G563" t="s">
        <v>40</v>
      </c>
      <c r="H563" t="s">
        <v>73</v>
      </c>
      <c r="I563" t="s">
        <v>42</v>
      </c>
      <c r="J563" t="s">
        <v>43</v>
      </c>
      <c r="K563" t="s">
        <v>44</v>
      </c>
      <c r="L563" t="s">
        <v>1241</v>
      </c>
      <c r="M563">
        <v>0.71</v>
      </c>
      <c r="N563" t="s">
        <v>34</v>
      </c>
      <c r="O563" t="s">
        <v>35</v>
      </c>
      <c r="P563" t="s">
        <v>125</v>
      </c>
      <c r="Q563" t="s">
        <v>1242</v>
      </c>
      <c r="R563">
        <v>33319</v>
      </c>
      <c r="S563" s="1">
        <v>42053</v>
      </c>
      <c r="T563" s="1">
        <v>42055</v>
      </c>
      <c r="U563">
        <v>596.80799999999999</v>
      </c>
      <c r="V563">
        <v>2</v>
      </c>
      <c r="W563">
        <v>97.96</v>
      </c>
      <c r="X563">
        <v>90488</v>
      </c>
      <c r="Y563">
        <f>cleaneddata[[#This Row],[Unit Price]]-cleaneddata[[#This Row],[Discount]]</f>
        <v>47.919999999999995</v>
      </c>
      <c r="Z563" t="str">
        <f>_xlfn.IFS(cleaneddata[[#This Row],[Region]]="Central","Chris",cleaneddata[[#This Row],[Region]]="East","Erin",cleaneddata[[#This Row],[Region]]="South","Sam",cleaneddata[[#This Row],[Region]]="West","William")</f>
        <v>Sam</v>
      </c>
    </row>
    <row r="564" spans="1:26" x14ac:dyDescent="0.25">
      <c r="A564">
        <v>2141</v>
      </c>
      <c r="B564" t="s">
        <v>1243</v>
      </c>
      <c r="C564" t="s">
        <v>39</v>
      </c>
      <c r="D564">
        <v>0.01</v>
      </c>
      <c r="E564">
        <v>5.44</v>
      </c>
      <c r="F564">
        <v>7.46</v>
      </c>
      <c r="G564" t="s">
        <v>40</v>
      </c>
      <c r="H564" t="s">
        <v>73</v>
      </c>
      <c r="I564" t="s">
        <v>50</v>
      </c>
      <c r="J564" t="s">
        <v>74</v>
      </c>
      <c r="K564" t="s">
        <v>75</v>
      </c>
      <c r="L564" t="s">
        <v>1244</v>
      </c>
      <c r="M564">
        <v>0.36</v>
      </c>
      <c r="N564" t="s">
        <v>34</v>
      </c>
      <c r="O564" t="s">
        <v>61</v>
      </c>
      <c r="P564" t="s">
        <v>62</v>
      </c>
      <c r="Q564" t="s">
        <v>1245</v>
      </c>
      <c r="R564">
        <v>81301</v>
      </c>
      <c r="S564" s="1">
        <v>42053</v>
      </c>
      <c r="T564" s="1">
        <v>42054</v>
      </c>
      <c r="U564">
        <v>-18.478200000000001</v>
      </c>
      <c r="V564">
        <v>3</v>
      </c>
      <c r="W564">
        <v>19.68</v>
      </c>
      <c r="X564">
        <v>87570</v>
      </c>
      <c r="Y564">
        <f>cleaneddata[[#This Row],[Unit Price]]-cleaneddata[[#This Row],[Discount]]</f>
        <v>5.4300000000000006</v>
      </c>
      <c r="Z564" t="str">
        <f>_xlfn.IFS(cleaneddata[[#This Row],[Region]]="Central","Chris",cleaneddata[[#This Row],[Region]]="East","Erin",cleaneddata[[#This Row],[Region]]="South","Sam",cleaneddata[[#This Row],[Region]]="West","William")</f>
        <v>William</v>
      </c>
    </row>
    <row r="565" spans="1:26" x14ac:dyDescent="0.25">
      <c r="A565">
        <v>2141</v>
      </c>
      <c r="B565" t="s">
        <v>1243</v>
      </c>
      <c r="C565" t="s">
        <v>39</v>
      </c>
      <c r="D565">
        <v>0.02</v>
      </c>
      <c r="E565">
        <v>549.99</v>
      </c>
      <c r="F565">
        <v>49</v>
      </c>
      <c r="G565" t="s">
        <v>28</v>
      </c>
      <c r="H565" t="s">
        <v>73</v>
      </c>
      <c r="I565" t="s">
        <v>42</v>
      </c>
      <c r="J565" t="s">
        <v>65</v>
      </c>
      <c r="K565" t="s">
        <v>59</v>
      </c>
      <c r="L565" t="s">
        <v>1246</v>
      </c>
      <c r="M565">
        <v>0.35</v>
      </c>
      <c r="N565" t="s">
        <v>34</v>
      </c>
      <c r="O565" t="s">
        <v>61</v>
      </c>
      <c r="P565" t="s">
        <v>62</v>
      </c>
      <c r="Q565" t="s">
        <v>1245</v>
      </c>
      <c r="R565">
        <v>81301</v>
      </c>
      <c r="S565" s="1">
        <v>42053</v>
      </c>
      <c r="T565" s="1">
        <v>42055</v>
      </c>
      <c r="U565">
        <v>-381.84120000000001</v>
      </c>
      <c r="V565">
        <v>18</v>
      </c>
      <c r="W565">
        <v>9798.84</v>
      </c>
      <c r="X565">
        <v>87570</v>
      </c>
      <c r="Y565">
        <f>cleaneddata[[#This Row],[Unit Price]]-cleaneddata[[#This Row],[Discount]]</f>
        <v>549.97</v>
      </c>
      <c r="Z565" t="str">
        <f>_xlfn.IFS(cleaneddata[[#This Row],[Region]]="Central","Chris",cleaneddata[[#This Row],[Region]]="East","Erin",cleaneddata[[#This Row],[Region]]="South","Sam",cleaneddata[[#This Row],[Region]]="West","William")</f>
        <v>William</v>
      </c>
    </row>
    <row r="566" spans="1:26" x14ac:dyDescent="0.25">
      <c r="A566">
        <v>2141</v>
      </c>
      <c r="B566" t="s">
        <v>1243</v>
      </c>
      <c r="C566" t="s">
        <v>39</v>
      </c>
      <c r="D566">
        <v>0.03</v>
      </c>
      <c r="E566">
        <v>22.01</v>
      </c>
      <c r="F566">
        <v>5.53</v>
      </c>
      <c r="G566" t="s">
        <v>89</v>
      </c>
      <c r="H566" t="s">
        <v>73</v>
      </c>
      <c r="I566" t="s">
        <v>50</v>
      </c>
      <c r="J566" t="s">
        <v>51</v>
      </c>
      <c r="K566" t="s">
        <v>44</v>
      </c>
      <c r="L566" t="s">
        <v>498</v>
      </c>
      <c r="M566">
        <v>0.59</v>
      </c>
      <c r="N566" t="s">
        <v>34</v>
      </c>
      <c r="O566" t="s">
        <v>61</v>
      </c>
      <c r="P566" t="s">
        <v>62</v>
      </c>
      <c r="Q566" t="s">
        <v>1245</v>
      </c>
      <c r="R566">
        <v>81301</v>
      </c>
      <c r="S566" s="1">
        <v>42053</v>
      </c>
      <c r="T566" s="1">
        <v>42054</v>
      </c>
      <c r="U566">
        <v>12.5504</v>
      </c>
      <c r="V566">
        <v>7</v>
      </c>
      <c r="W566">
        <v>154.11000000000001</v>
      </c>
      <c r="X566">
        <v>87570</v>
      </c>
      <c r="Y566">
        <f>cleaneddata[[#This Row],[Unit Price]]-cleaneddata[[#This Row],[Discount]]</f>
        <v>21.98</v>
      </c>
      <c r="Z566" t="str">
        <f>_xlfn.IFS(cleaneddata[[#This Row],[Region]]="Central","Chris",cleaneddata[[#This Row],[Region]]="East","Erin",cleaneddata[[#This Row],[Region]]="South","Sam",cleaneddata[[#This Row],[Region]]="West","William")</f>
        <v>William</v>
      </c>
    </row>
    <row r="567" spans="1:26" x14ac:dyDescent="0.25">
      <c r="A567">
        <v>2141</v>
      </c>
      <c r="B567" t="s">
        <v>1243</v>
      </c>
      <c r="C567" t="s">
        <v>39</v>
      </c>
      <c r="D567">
        <v>0.09</v>
      </c>
      <c r="E567">
        <v>34.76</v>
      </c>
      <c r="F567">
        <v>8.2200000000000006</v>
      </c>
      <c r="G567" t="s">
        <v>40</v>
      </c>
      <c r="H567" t="s">
        <v>73</v>
      </c>
      <c r="I567" t="s">
        <v>50</v>
      </c>
      <c r="J567" t="s">
        <v>80</v>
      </c>
      <c r="K567" t="s">
        <v>75</v>
      </c>
      <c r="L567" t="s">
        <v>1247</v>
      </c>
      <c r="M567">
        <v>0.56999999999999995</v>
      </c>
      <c r="N567" t="s">
        <v>34</v>
      </c>
      <c r="O567" t="s">
        <v>61</v>
      </c>
      <c r="P567" t="s">
        <v>62</v>
      </c>
      <c r="Q567" t="s">
        <v>1245</v>
      </c>
      <c r="R567">
        <v>81301</v>
      </c>
      <c r="S567" s="1">
        <v>42053</v>
      </c>
      <c r="T567" s="1">
        <v>42055</v>
      </c>
      <c r="U567">
        <v>45.3324</v>
      </c>
      <c r="V567">
        <v>7</v>
      </c>
      <c r="W567">
        <v>242.97</v>
      </c>
      <c r="X567">
        <v>87570</v>
      </c>
      <c r="Y567">
        <f>cleaneddata[[#This Row],[Unit Price]]-cleaneddata[[#This Row],[Discount]]</f>
        <v>34.669999999999995</v>
      </c>
      <c r="Z567" t="str">
        <f>_xlfn.IFS(cleaneddata[[#This Row],[Region]]="Central","Chris",cleaneddata[[#This Row],[Region]]="East","Erin",cleaneddata[[#This Row],[Region]]="South","Sam",cleaneddata[[#This Row],[Region]]="West","William")</f>
        <v>William</v>
      </c>
    </row>
    <row r="568" spans="1:26" x14ac:dyDescent="0.25">
      <c r="A568">
        <v>91</v>
      </c>
      <c r="B568" t="s">
        <v>1248</v>
      </c>
      <c r="C568" t="s">
        <v>118</v>
      </c>
      <c r="D568">
        <v>0.05</v>
      </c>
      <c r="E568">
        <v>5.18</v>
      </c>
      <c r="F568">
        <v>2.04</v>
      </c>
      <c r="G568" t="s">
        <v>40</v>
      </c>
      <c r="H568" t="s">
        <v>73</v>
      </c>
      <c r="I568" t="s">
        <v>50</v>
      </c>
      <c r="J568" t="s">
        <v>90</v>
      </c>
      <c r="K568" t="s">
        <v>52</v>
      </c>
      <c r="L568" t="s">
        <v>835</v>
      </c>
      <c r="M568">
        <v>0.36</v>
      </c>
      <c r="N568" t="s">
        <v>34</v>
      </c>
      <c r="O568" t="s">
        <v>61</v>
      </c>
      <c r="P568" t="s">
        <v>92</v>
      </c>
      <c r="Q568" t="s">
        <v>1249</v>
      </c>
      <c r="R568">
        <v>94591</v>
      </c>
      <c r="S568" s="1">
        <v>42053</v>
      </c>
      <c r="T568" s="1">
        <v>42055</v>
      </c>
      <c r="U568">
        <v>34.010399999999997</v>
      </c>
      <c r="V568">
        <v>10</v>
      </c>
      <c r="W568">
        <v>53.54</v>
      </c>
      <c r="X568">
        <v>87176</v>
      </c>
      <c r="Y568">
        <f>cleaneddata[[#This Row],[Unit Price]]-cleaneddata[[#This Row],[Discount]]</f>
        <v>5.13</v>
      </c>
      <c r="Z568" t="str">
        <f>_xlfn.IFS(cleaneddata[[#This Row],[Region]]="Central","Chris",cleaneddata[[#This Row],[Region]]="East","Erin",cleaneddata[[#This Row],[Region]]="South","Sam",cleaneddata[[#This Row],[Region]]="West","William")</f>
        <v>William</v>
      </c>
    </row>
    <row r="569" spans="1:26" x14ac:dyDescent="0.25">
      <c r="A569">
        <v>2521</v>
      </c>
      <c r="B569" t="s">
        <v>1250</v>
      </c>
      <c r="C569" t="s">
        <v>118</v>
      </c>
      <c r="D569">
        <v>0</v>
      </c>
      <c r="E569">
        <v>175.99</v>
      </c>
      <c r="F569">
        <v>4.99</v>
      </c>
      <c r="G569" t="s">
        <v>40</v>
      </c>
      <c r="H569" t="s">
        <v>73</v>
      </c>
      <c r="I569" t="s">
        <v>42</v>
      </c>
      <c r="J569" t="s">
        <v>137</v>
      </c>
      <c r="K569" t="s">
        <v>75</v>
      </c>
      <c r="L569" t="s">
        <v>1251</v>
      </c>
      <c r="M569">
        <v>0.59</v>
      </c>
      <c r="N569" t="s">
        <v>34</v>
      </c>
      <c r="O569" t="s">
        <v>54</v>
      </c>
      <c r="P569" t="s">
        <v>189</v>
      </c>
      <c r="Q569" t="s">
        <v>1252</v>
      </c>
      <c r="R569">
        <v>75109</v>
      </c>
      <c r="S569" s="1">
        <v>42053</v>
      </c>
      <c r="T569" s="1">
        <v>42056</v>
      </c>
      <c r="U569">
        <v>1656.6555000000001</v>
      </c>
      <c r="V569">
        <v>15</v>
      </c>
      <c r="W569">
        <v>2400.9499999999998</v>
      </c>
      <c r="X569">
        <v>87032</v>
      </c>
      <c r="Y569">
        <f>cleaneddata[[#This Row],[Unit Price]]-cleaneddata[[#This Row],[Discount]]</f>
        <v>175.99</v>
      </c>
      <c r="Z569" t="str">
        <f>_xlfn.IFS(cleaneddata[[#This Row],[Region]]="Central","Chris",cleaneddata[[#This Row],[Region]]="East","Erin",cleaneddata[[#This Row],[Region]]="South","Sam",cleaneddata[[#This Row],[Region]]="West","William")</f>
        <v>Chris</v>
      </c>
    </row>
    <row r="570" spans="1:26" x14ac:dyDescent="0.25">
      <c r="A570">
        <v>2498</v>
      </c>
      <c r="B570" t="s">
        <v>931</v>
      </c>
      <c r="C570" t="s">
        <v>72</v>
      </c>
      <c r="D570">
        <v>0.09</v>
      </c>
      <c r="E570">
        <v>355.98</v>
      </c>
      <c r="F570">
        <v>58.92</v>
      </c>
      <c r="G570" t="s">
        <v>28</v>
      </c>
      <c r="H570" t="s">
        <v>96</v>
      </c>
      <c r="I570" t="s">
        <v>30</v>
      </c>
      <c r="J570" t="s">
        <v>111</v>
      </c>
      <c r="K570" t="s">
        <v>59</v>
      </c>
      <c r="L570" t="s">
        <v>696</v>
      </c>
      <c r="M570">
        <v>0.64</v>
      </c>
      <c r="N570" t="s">
        <v>34</v>
      </c>
      <c r="O570" t="s">
        <v>61</v>
      </c>
      <c r="P570" t="s">
        <v>92</v>
      </c>
      <c r="Q570" t="s">
        <v>892</v>
      </c>
      <c r="R570">
        <v>92024</v>
      </c>
      <c r="S570" s="1">
        <v>42053</v>
      </c>
      <c r="T570" s="1">
        <v>42055</v>
      </c>
      <c r="U570">
        <v>1240.25</v>
      </c>
      <c r="V570">
        <v>30</v>
      </c>
      <c r="W570">
        <v>10554.63</v>
      </c>
      <c r="X570">
        <v>16547</v>
      </c>
      <c r="Y570">
        <f>cleaneddata[[#This Row],[Unit Price]]-cleaneddata[[#This Row],[Discount]]</f>
        <v>355.89000000000004</v>
      </c>
      <c r="Z570" t="str">
        <f>_xlfn.IFS(cleaneddata[[#This Row],[Region]]="Central","Chris",cleaneddata[[#This Row],[Region]]="East","Erin",cleaneddata[[#This Row],[Region]]="South","Sam",cleaneddata[[#This Row],[Region]]="West","William")</f>
        <v>William</v>
      </c>
    </row>
    <row r="571" spans="1:26" x14ac:dyDescent="0.25">
      <c r="A571">
        <v>2498</v>
      </c>
      <c r="B571" t="s">
        <v>931</v>
      </c>
      <c r="C571" t="s">
        <v>72</v>
      </c>
      <c r="D571">
        <v>0.04</v>
      </c>
      <c r="E571">
        <v>218.75</v>
      </c>
      <c r="F571">
        <v>69.64</v>
      </c>
      <c r="G571" t="s">
        <v>28</v>
      </c>
      <c r="H571" t="s">
        <v>96</v>
      </c>
      <c r="I571" t="s">
        <v>30</v>
      </c>
      <c r="J571" t="s">
        <v>31</v>
      </c>
      <c r="K571" t="s">
        <v>32</v>
      </c>
      <c r="L571" t="s">
        <v>876</v>
      </c>
      <c r="M571">
        <v>0.77</v>
      </c>
      <c r="N571" t="s">
        <v>34</v>
      </c>
      <c r="O571" t="s">
        <v>61</v>
      </c>
      <c r="P571" t="s">
        <v>92</v>
      </c>
      <c r="Q571" t="s">
        <v>892</v>
      </c>
      <c r="R571">
        <v>92024</v>
      </c>
      <c r="S571" s="1">
        <v>42053</v>
      </c>
      <c r="T571" s="1">
        <v>42053</v>
      </c>
      <c r="U571">
        <v>-533.23199999999997</v>
      </c>
      <c r="V571">
        <v>8</v>
      </c>
      <c r="W571">
        <v>1749.64</v>
      </c>
      <c r="X571">
        <v>16547</v>
      </c>
      <c r="Y571">
        <f>cleaneddata[[#This Row],[Unit Price]]-cleaneddata[[#This Row],[Discount]]</f>
        <v>218.71</v>
      </c>
      <c r="Z571" t="str">
        <f>_xlfn.IFS(cleaneddata[[#This Row],[Region]]="Central","Chris",cleaneddata[[#This Row],[Region]]="East","Erin",cleaneddata[[#This Row],[Region]]="South","Sam",cleaneddata[[#This Row],[Region]]="West","William")</f>
        <v>William</v>
      </c>
    </row>
    <row r="572" spans="1:26" x14ac:dyDescent="0.25">
      <c r="A572">
        <v>2499</v>
      </c>
      <c r="B572" t="s">
        <v>1253</v>
      </c>
      <c r="C572" t="s">
        <v>72</v>
      </c>
      <c r="D572">
        <v>0.09</v>
      </c>
      <c r="E572">
        <v>355.98</v>
      </c>
      <c r="F572">
        <v>58.92</v>
      </c>
      <c r="G572" t="s">
        <v>28</v>
      </c>
      <c r="H572" t="s">
        <v>96</v>
      </c>
      <c r="I572" t="s">
        <v>30</v>
      </c>
      <c r="J572" t="s">
        <v>111</v>
      </c>
      <c r="K572" t="s">
        <v>59</v>
      </c>
      <c r="L572" t="s">
        <v>696</v>
      </c>
      <c r="M572">
        <v>0.64</v>
      </c>
      <c r="N572" t="s">
        <v>34</v>
      </c>
      <c r="O572" t="s">
        <v>54</v>
      </c>
      <c r="P572" t="s">
        <v>105</v>
      </c>
      <c r="Q572" t="s">
        <v>1254</v>
      </c>
      <c r="R572">
        <v>60901</v>
      </c>
      <c r="S572" s="1">
        <v>42053</v>
      </c>
      <c r="T572" s="1">
        <v>42055</v>
      </c>
      <c r="U572">
        <v>1240.25</v>
      </c>
      <c r="V572">
        <v>8</v>
      </c>
      <c r="W572">
        <v>2814.57</v>
      </c>
      <c r="X572">
        <v>88319</v>
      </c>
      <c r="Y572">
        <f>cleaneddata[[#This Row],[Unit Price]]-cleaneddata[[#This Row],[Discount]]</f>
        <v>355.89000000000004</v>
      </c>
      <c r="Z572" t="str">
        <f>_xlfn.IFS(cleaneddata[[#This Row],[Region]]="Central","Chris",cleaneddata[[#This Row],[Region]]="East","Erin",cleaneddata[[#This Row],[Region]]="South","Sam",cleaneddata[[#This Row],[Region]]="West","William")</f>
        <v>Chris</v>
      </c>
    </row>
    <row r="573" spans="1:26" x14ac:dyDescent="0.25">
      <c r="A573">
        <v>993</v>
      </c>
      <c r="B573" t="s">
        <v>1255</v>
      </c>
      <c r="C573" t="s">
        <v>39</v>
      </c>
      <c r="D573">
        <v>0.05</v>
      </c>
      <c r="E573">
        <v>4.28</v>
      </c>
      <c r="F573">
        <v>5.17</v>
      </c>
      <c r="G573" t="s">
        <v>40</v>
      </c>
      <c r="H573" t="s">
        <v>29</v>
      </c>
      <c r="I573" t="s">
        <v>50</v>
      </c>
      <c r="J573" t="s">
        <v>90</v>
      </c>
      <c r="K573" t="s">
        <v>75</v>
      </c>
      <c r="L573" t="s">
        <v>1256</v>
      </c>
      <c r="M573">
        <v>0.4</v>
      </c>
      <c r="N573" t="s">
        <v>34</v>
      </c>
      <c r="O573" t="s">
        <v>61</v>
      </c>
      <c r="P573" t="s">
        <v>92</v>
      </c>
      <c r="Q573" t="s">
        <v>1257</v>
      </c>
      <c r="R573">
        <v>93030</v>
      </c>
      <c r="S573" s="1">
        <v>42054</v>
      </c>
      <c r="T573" s="1">
        <v>42054</v>
      </c>
      <c r="U573">
        <v>-104.57</v>
      </c>
      <c r="V573">
        <v>9</v>
      </c>
      <c r="W573">
        <v>38.58</v>
      </c>
      <c r="X573">
        <v>89432</v>
      </c>
      <c r="Y573">
        <f>cleaneddata[[#This Row],[Unit Price]]-cleaneddata[[#This Row],[Discount]]</f>
        <v>4.2300000000000004</v>
      </c>
      <c r="Z573" t="str">
        <f>_xlfn.IFS(cleaneddata[[#This Row],[Region]]="Central","Chris",cleaneddata[[#This Row],[Region]]="East","Erin",cleaneddata[[#This Row],[Region]]="South","Sam",cleaneddata[[#This Row],[Region]]="West","William")</f>
        <v>William</v>
      </c>
    </row>
    <row r="574" spans="1:26" x14ac:dyDescent="0.25">
      <c r="A574">
        <v>1303</v>
      </c>
      <c r="B574" t="s">
        <v>1258</v>
      </c>
      <c r="C574" t="s">
        <v>39</v>
      </c>
      <c r="D574">
        <v>0.03</v>
      </c>
      <c r="E574">
        <v>39.479999999999997</v>
      </c>
      <c r="F574">
        <v>1.99</v>
      </c>
      <c r="G574" t="s">
        <v>40</v>
      </c>
      <c r="H574" t="s">
        <v>41</v>
      </c>
      <c r="I574" t="s">
        <v>42</v>
      </c>
      <c r="J574" t="s">
        <v>43</v>
      </c>
      <c r="K574" t="s">
        <v>44</v>
      </c>
      <c r="L574" t="s">
        <v>1259</v>
      </c>
      <c r="M574">
        <v>0.54</v>
      </c>
      <c r="N574" t="s">
        <v>34</v>
      </c>
      <c r="O574" t="s">
        <v>61</v>
      </c>
      <c r="P574" t="s">
        <v>148</v>
      </c>
      <c r="Q574" t="s">
        <v>1260</v>
      </c>
      <c r="R574">
        <v>84074</v>
      </c>
      <c r="S574" s="1">
        <v>42054</v>
      </c>
      <c r="T574" s="1">
        <v>42056</v>
      </c>
      <c r="U574">
        <v>317.08949999999999</v>
      </c>
      <c r="V574">
        <v>12</v>
      </c>
      <c r="W574">
        <v>459.55</v>
      </c>
      <c r="X574">
        <v>87003</v>
      </c>
      <c r="Y574">
        <f>cleaneddata[[#This Row],[Unit Price]]-cleaneddata[[#This Row],[Discount]]</f>
        <v>39.449999999999996</v>
      </c>
      <c r="Z574" t="str">
        <f>_xlfn.IFS(cleaneddata[[#This Row],[Region]]="Central","Chris",cleaneddata[[#This Row],[Region]]="East","Erin",cleaneddata[[#This Row],[Region]]="South","Sam",cleaneddata[[#This Row],[Region]]="West","William")</f>
        <v>William</v>
      </c>
    </row>
    <row r="575" spans="1:26" x14ac:dyDescent="0.25">
      <c r="A575">
        <v>2828</v>
      </c>
      <c r="B575" t="s">
        <v>1261</v>
      </c>
      <c r="C575" t="s">
        <v>39</v>
      </c>
      <c r="D575">
        <v>0.05</v>
      </c>
      <c r="E575">
        <v>11.29</v>
      </c>
      <c r="F575">
        <v>5.03</v>
      </c>
      <c r="G575" t="s">
        <v>40</v>
      </c>
      <c r="H575" t="s">
        <v>96</v>
      </c>
      <c r="I575" t="s">
        <v>50</v>
      </c>
      <c r="J575" t="s">
        <v>80</v>
      </c>
      <c r="K575" t="s">
        <v>75</v>
      </c>
      <c r="L575" t="s">
        <v>1262</v>
      </c>
      <c r="M575">
        <v>0.59</v>
      </c>
      <c r="N575" t="s">
        <v>34</v>
      </c>
      <c r="O575" t="s">
        <v>61</v>
      </c>
      <c r="P575" t="s">
        <v>92</v>
      </c>
      <c r="Q575" t="s">
        <v>1263</v>
      </c>
      <c r="R575">
        <v>92243</v>
      </c>
      <c r="S575" s="1">
        <v>42054</v>
      </c>
      <c r="T575" s="1">
        <v>42056</v>
      </c>
      <c r="U575">
        <v>-35.26</v>
      </c>
      <c r="V575">
        <v>8</v>
      </c>
      <c r="W575">
        <v>90.46</v>
      </c>
      <c r="X575">
        <v>87720</v>
      </c>
      <c r="Y575">
        <f>cleaneddata[[#This Row],[Unit Price]]-cleaneddata[[#This Row],[Discount]]</f>
        <v>11.239999999999998</v>
      </c>
      <c r="Z575" t="str">
        <f>_xlfn.IFS(cleaneddata[[#This Row],[Region]]="Central","Chris",cleaneddata[[#This Row],[Region]]="East","Erin",cleaneddata[[#This Row],[Region]]="South","Sam",cleaneddata[[#This Row],[Region]]="West","William")</f>
        <v>William</v>
      </c>
    </row>
    <row r="576" spans="1:26" x14ac:dyDescent="0.25">
      <c r="A576">
        <v>1303</v>
      </c>
      <c r="B576" t="s">
        <v>1258</v>
      </c>
      <c r="C576" t="s">
        <v>49</v>
      </c>
      <c r="D576">
        <v>0.01</v>
      </c>
      <c r="E576">
        <v>65.989999999999995</v>
      </c>
      <c r="F576">
        <v>5.31</v>
      </c>
      <c r="G576" t="s">
        <v>40</v>
      </c>
      <c r="H576" t="s">
        <v>41</v>
      </c>
      <c r="I576" t="s">
        <v>42</v>
      </c>
      <c r="J576" t="s">
        <v>137</v>
      </c>
      <c r="K576" t="s">
        <v>75</v>
      </c>
      <c r="L576" t="s">
        <v>1264</v>
      </c>
      <c r="M576">
        <v>0.56999999999999995</v>
      </c>
      <c r="N576" t="s">
        <v>34</v>
      </c>
      <c r="O576" t="s">
        <v>61</v>
      </c>
      <c r="P576" t="s">
        <v>148</v>
      </c>
      <c r="Q576" t="s">
        <v>1260</v>
      </c>
      <c r="R576">
        <v>84074</v>
      </c>
      <c r="S576" s="1">
        <v>42054</v>
      </c>
      <c r="T576" s="1">
        <v>42061</v>
      </c>
      <c r="U576">
        <v>250.36272</v>
      </c>
      <c r="V576">
        <v>9</v>
      </c>
      <c r="W576">
        <v>536.9</v>
      </c>
      <c r="X576">
        <v>87005</v>
      </c>
      <c r="Y576">
        <f>cleaneddata[[#This Row],[Unit Price]]-cleaneddata[[#This Row],[Discount]]</f>
        <v>65.97999999999999</v>
      </c>
      <c r="Z576" t="str">
        <f>_xlfn.IFS(cleaneddata[[#This Row],[Region]]="Central","Chris",cleaneddata[[#This Row],[Region]]="East","Erin",cleaneddata[[#This Row],[Region]]="South","Sam",cleaneddata[[#This Row],[Region]]="West","William")</f>
        <v>William</v>
      </c>
    </row>
    <row r="577" spans="1:26" x14ac:dyDescent="0.25">
      <c r="A577">
        <v>2287</v>
      </c>
      <c r="B577" t="s">
        <v>1265</v>
      </c>
      <c r="C577" t="s">
        <v>49</v>
      </c>
      <c r="D577">
        <v>0.1</v>
      </c>
      <c r="E577">
        <v>54.1</v>
      </c>
      <c r="F577">
        <v>19.989999999999998</v>
      </c>
      <c r="G577" t="s">
        <v>40</v>
      </c>
      <c r="H577" t="s">
        <v>96</v>
      </c>
      <c r="I577" t="s">
        <v>50</v>
      </c>
      <c r="J577" t="s">
        <v>80</v>
      </c>
      <c r="K577" t="s">
        <v>75</v>
      </c>
      <c r="L577" t="s">
        <v>1266</v>
      </c>
      <c r="M577">
        <v>0.59</v>
      </c>
      <c r="N577" t="s">
        <v>34</v>
      </c>
      <c r="O577" t="s">
        <v>35</v>
      </c>
      <c r="P577" t="s">
        <v>273</v>
      </c>
      <c r="Q577" t="s">
        <v>1267</v>
      </c>
      <c r="R577">
        <v>29483</v>
      </c>
      <c r="S577" s="1">
        <v>42054</v>
      </c>
      <c r="T577" s="1">
        <v>42059</v>
      </c>
      <c r="U577">
        <v>34.067999999999998</v>
      </c>
      <c r="V577">
        <v>9</v>
      </c>
      <c r="W577">
        <v>469.59</v>
      </c>
      <c r="X577">
        <v>90147</v>
      </c>
      <c r="Y577">
        <f>cleaneddata[[#This Row],[Unit Price]]-cleaneddata[[#This Row],[Discount]]</f>
        <v>54</v>
      </c>
      <c r="Z577" t="str">
        <f>_xlfn.IFS(cleaneddata[[#This Row],[Region]]="Central","Chris",cleaneddata[[#This Row],[Region]]="East","Erin",cleaneddata[[#This Row],[Region]]="South","Sam",cleaneddata[[#This Row],[Region]]="West","William")</f>
        <v>Sam</v>
      </c>
    </row>
    <row r="578" spans="1:26" x14ac:dyDescent="0.25">
      <c r="A578">
        <v>1827</v>
      </c>
      <c r="B578" t="s">
        <v>1268</v>
      </c>
      <c r="C578" t="s">
        <v>72</v>
      </c>
      <c r="D578">
        <v>0</v>
      </c>
      <c r="E578">
        <v>5.98</v>
      </c>
      <c r="F578">
        <v>0.96</v>
      </c>
      <c r="G578" t="s">
        <v>40</v>
      </c>
      <c r="H578" t="s">
        <v>96</v>
      </c>
      <c r="I578" t="s">
        <v>50</v>
      </c>
      <c r="J578" t="s">
        <v>51</v>
      </c>
      <c r="K578" t="s">
        <v>52</v>
      </c>
      <c r="L578" t="s">
        <v>1269</v>
      </c>
      <c r="M578">
        <v>0.6</v>
      </c>
      <c r="N578" t="s">
        <v>34</v>
      </c>
      <c r="O578" t="s">
        <v>54</v>
      </c>
      <c r="P578" t="s">
        <v>215</v>
      </c>
      <c r="Q578" t="s">
        <v>930</v>
      </c>
      <c r="R578">
        <v>52601</v>
      </c>
      <c r="S578" s="1">
        <v>42054</v>
      </c>
      <c r="T578" s="1">
        <v>42055</v>
      </c>
      <c r="U578">
        <v>38.039700000000003</v>
      </c>
      <c r="V578">
        <v>9</v>
      </c>
      <c r="W578">
        <v>55.13</v>
      </c>
      <c r="X578">
        <v>86956</v>
      </c>
      <c r="Y578">
        <f>cleaneddata[[#This Row],[Unit Price]]-cleaneddata[[#This Row],[Discount]]</f>
        <v>5.98</v>
      </c>
      <c r="Z578" t="str">
        <f>_xlfn.IFS(cleaneddata[[#This Row],[Region]]="Central","Chris",cleaneddata[[#This Row],[Region]]="East","Erin",cleaneddata[[#This Row],[Region]]="South","Sam",cleaneddata[[#This Row],[Region]]="West","William")</f>
        <v>Chris</v>
      </c>
    </row>
    <row r="579" spans="1:26" x14ac:dyDescent="0.25">
      <c r="A579">
        <v>1828</v>
      </c>
      <c r="B579" t="s">
        <v>252</v>
      </c>
      <c r="C579" t="s">
        <v>72</v>
      </c>
      <c r="D579">
        <v>0.02</v>
      </c>
      <c r="E579">
        <v>5.98</v>
      </c>
      <c r="F579">
        <v>5.46</v>
      </c>
      <c r="G579" t="s">
        <v>40</v>
      </c>
      <c r="H579" t="s">
        <v>96</v>
      </c>
      <c r="I579" t="s">
        <v>50</v>
      </c>
      <c r="J579" t="s">
        <v>90</v>
      </c>
      <c r="K579" t="s">
        <v>75</v>
      </c>
      <c r="L579" t="s">
        <v>1158</v>
      </c>
      <c r="M579">
        <v>0.36</v>
      </c>
      <c r="N579" t="s">
        <v>34</v>
      </c>
      <c r="O579" t="s">
        <v>54</v>
      </c>
      <c r="P579" t="s">
        <v>215</v>
      </c>
      <c r="Q579" t="s">
        <v>254</v>
      </c>
      <c r="R579">
        <v>50613</v>
      </c>
      <c r="S579" s="1">
        <v>42054</v>
      </c>
      <c r="T579" s="1">
        <v>42055</v>
      </c>
      <c r="U579">
        <v>-47.12</v>
      </c>
      <c r="V579">
        <v>7</v>
      </c>
      <c r="W579">
        <v>44.8</v>
      </c>
      <c r="X579">
        <v>86956</v>
      </c>
      <c r="Y579">
        <f>cleaneddata[[#This Row],[Unit Price]]-cleaneddata[[#This Row],[Discount]]</f>
        <v>5.9600000000000009</v>
      </c>
      <c r="Z579" t="str">
        <f>_xlfn.IFS(cleaneddata[[#This Row],[Region]]="Central","Chris",cleaneddata[[#This Row],[Region]]="East","Erin",cleaneddata[[#This Row],[Region]]="South","Sam",cleaneddata[[#This Row],[Region]]="West","William")</f>
        <v>Chris</v>
      </c>
    </row>
    <row r="580" spans="1:26" x14ac:dyDescent="0.25">
      <c r="A580">
        <v>2052</v>
      </c>
      <c r="B580" t="s">
        <v>1270</v>
      </c>
      <c r="C580" t="s">
        <v>72</v>
      </c>
      <c r="D580">
        <v>7.0000000000000007E-2</v>
      </c>
      <c r="E580">
        <v>31.78</v>
      </c>
      <c r="F580">
        <v>1.99</v>
      </c>
      <c r="G580" t="s">
        <v>40</v>
      </c>
      <c r="H580" t="s">
        <v>73</v>
      </c>
      <c r="I580" t="s">
        <v>42</v>
      </c>
      <c r="J580" t="s">
        <v>43</v>
      </c>
      <c r="K580" t="s">
        <v>44</v>
      </c>
      <c r="L580" t="s">
        <v>872</v>
      </c>
      <c r="M580">
        <v>0.42</v>
      </c>
      <c r="N580" t="s">
        <v>34</v>
      </c>
      <c r="O580" t="s">
        <v>61</v>
      </c>
      <c r="P580" t="s">
        <v>642</v>
      </c>
      <c r="Q580" t="s">
        <v>1271</v>
      </c>
      <c r="R580">
        <v>87105</v>
      </c>
      <c r="S580" s="1">
        <v>42054</v>
      </c>
      <c r="T580" s="1">
        <v>42056</v>
      </c>
      <c r="U580">
        <v>265.11180000000002</v>
      </c>
      <c r="V580">
        <v>13</v>
      </c>
      <c r="W580">
        <v>384.22</v>
      </c>
      <c r="X580">
        <v>87234</v>
      </c>
      <c r="Y580">
        <f>cleaneddata[[#This Row],[Unit Price]]-cleaneddata[[#This Row],[Discount]]</f>
        <v>31.71</v>
      </c>
      <c r="Z580" t="str">
        <f>_xlfn.IFS(cleaneddata[[#This Row],[Region]]="Central","Chris",cleaneddata[[#This Row],[Region]]="East","Erin",cleaneddata[[#This Row],[Region]]="South","Sam",cleaneddata[[#This Row],[Region]]="West","William")</f>
        <v>William</v>
      </c>
    </row>
    <row r="581" spans="1:26" x14ac:dyDescent="0.25">
      <c r="A581">
        <v>2052</v>
      </c>
      <c r="B581" t="s">
        <v>1270</v>
      </c>
      <c r="C581" t="s">
        <v>72</v>
      </c>
      <c r="D581">
        <v>0</v>
      </c>
      <c r="E581">
        <v>5.98</v>
      </c>
      <c r="F581">
        <v>2.5</v>
      </c>
      <c r="G581" t="s">
        <v>40</v>
      </c>
      <c r="H581" t="s">
        <v>73</v>
      </c>
      <c r="I581" t="s">
        <v>50</v>
      </c>
      <c r="J581" t="s">
        <v>347</v>
      </c>
      <c r="K581" t="s">
        <v>75</v>
      </c>
      <c r="L581" t="s">
        <v>1272</v>
      </c>
      <c r="M581">
        <v>0.36</v>
      </c>
      <c r="N581" t="s">
        <v>34</v>
      </c>
      <c r="O581" t="s">
        <v>61</v>
      </c>
      <c r="P581" t="s">
        <v>642</v>
      </c>
      <c r="Q581" t="s">
        <v>1271</v>
      </c>
      <c r="R581">
        <v>87105</v>
      </c>
      <c r="S581" s="1">
        <v>42054</v>
      </c>
      <c r="T581" s="1">
        <v>42055</v>
      </c>
      <c r="U581">
        <v>9.5608000000000004</v>
      </c>
      <c r="V581">
        <v>5</v>
      </c>
      <c r="W581">
        <v>31.64</v>
      </c>
      <c r="X581">
        <v>87234</v>
      </c>
      <c r="Y581">
        <f>cleaneddata[[#This Row],[Unit Price]]-cleaneddata[[#This Row],[Discount]]</f>
        <v>5.98</v>
      </c>
      <c r="Z581" t="str">
        <f>_xlfn.IFS(cleaneddata[[#This Row],[Region]]="Central","Chris",cleaneddata[[#This Row],[Region]]="East","Erin",cleaneddata[[#This Row],[Region]]="South","Sam",cleaneddata[[#This Row],[Region]]="West","William")</f>
        <v>William</v>
      </c>
    </row>
    <row r="582" spans="1:26" x14ac:dyDescent="0.25">
      <c r="A582">
        <v>2052</v>
      </c>
      <c r="B582" t="s">
        <v>1270</v>
      </c>
      <c r="C582" t="s">
        <v>72</v>
      </c>
      <c r="D582">
        <v>0.1</v>
      </c>
      <c r="E582">
        <v>35.99</v>
      </c>
      <c r="F582">
        <v>1.1000000000000001</v>
      </c>
      <c r="G582" t="s">
        <v>89</v>
      </c>
      <c r="H582" t="s">
        <v>73</v>
      </c>
      <c r="I582" t="s">
        <v>42</v>
      </c>
      <c r="J582" t="s">
        <v>137</v>
      </c>
      <c r="K582" t="s">
        <v>75</v>
      </c>
      <c r="L582" t="s">
        <v>276</v>
      </c>
      <c r="M582">
        <v>0.55000000000000004</v>
      </c>
      <c r="N582" t="s">
        <v>34</v>
      </c>
      <c r="O582" t="s">
        <v>61</v>
      </c>
      <c r="P582" t="s">
        <v>642</v>
      </c>
      <c r="Q582" t="s">
        <v>1271</v>
      </c>
      <c r="R582">
        <v>87105</v>
      </c>
      <c r="S582" s="1">
        <v>42054</v>
      </c>
      <c r="T582" s="1">
        <v>42055</v>
      </c>
      <c r="U582">
        <v>390.09840000000003</v>
      </c>
      <c r="V582">
        <v>19</v>
      </c>
      <c r="W582">
        <v>565.36</v>
      </c>
      <c r="X582">
        <v>87234</v>
      </c>
      <c r="Y582">
        <f>cleaneddata[[#This Row],[Unit Price]]-cleaneddata[[#This Row],[Discount]]</f>
        <v>35.89</v>
      </c>
      <c r="Z582" t="str">
        <f>_xlfn.IFS(cleaneddata[[#This Row],[Region]]="Central","Chris",cleaneddata[[#This Row],[Region]]="East","Erin",cleaneddata[[#This Row],[Region]]="South","Sam",cleaneddata[[#This Row],[Region]]="West","William")</f>
        <v>William</v>
      </c>
    </row>
    <row r="583" spans="1:26" x14ac:dyDescent="0.25">
      <c r="A583">
        <v>2882</v>
      </c>
      <c r="B583" t="s">
        <v>673</v>
      </c>
      <c r="C583" t="s">
        <v>39</v>
      </c>
      <c r="D583">
        <v>0.03</v>
      </c>
      <c r="E583">
        <v>4.0599999999999996</v>
      </c>
      <c r="F583">
        <v>6.89</v>
      </c>
      <c r="G583" t="s">
        <v>40</v>
      </c>
      <c r="H583" t="s">
        <v>41</v>
      </c>
      <c r="I583" t="s">
        <v>50</v>
      </c>
      <c r="J583" t="s">
        <v>97</v>
      </c>
      <c r="K583" t="s">
        <v>75</v>
      </c>
      <c r="L583" t="s">
        <v>1273</v>
      </c>
      <c r="M583">
        <v>0.6</v>
      </c>
      <c r="N583" t="s">
        <v>34</v>
      </c>
      <c r="O583" t="s">
        <v>35</v>
      </c>
      <c r="P583" t="s">
        <v>99</v>
      </c>
      <c r="Q583" t="s">
        <v>675</v>
      </c>
      <c r="R583">
        <v>28206</v>
      </c>
      <c r="S583" s="1">
        <v>42055</v>
      </c>
      <c r="T583" s="1">
        <v>42057</v>
      </c>
      <c r="U583">
        <v>-246.27610000000001</v>
      </c>
      <c r="V583">
        <v>37</v>
      </c>
      <c r="W583">
        <v>159.88999999999999</v>
      </c>
      <c r="X583">
        <v>55300</v>
      </c>
      <c r="Y583">
        <f>cleaneddata[[#This Row],[Unit Price]]-cleaneddata[[#This Row],[Discount]]</f>
        <v>4.0299999999999994</v>
      </c>
      <c r="Z583" t="str">
        <f>_xlfn.IFS(cleaneddata[[#This Row],[Region]]="Central","Chris",cleaneddata[[#This Row],[Region]]="East","Erin",cleaneddata[[#This Row],[Region]]="South","Sam",cleaneddata[[#This Row],[Region]]="West","William")</f>
        <v>Sam</v>
      </c>
    </row>
    <row r="584" spans="1:26" x14ac:dyDescent="0.25">
      <c r="A584">
        <v>2882</v>
      </c>
      <c r="B584" t="s">
        <v>673</v>
      </c>
      <c r="C584" t="s">
        <v>39</v>
      </c>
      <c r="D584">
        <v>0.01</v>
      </c>
      <c r="E584">
        <v>3.75</v>
      </c>
      <c r="F584">
        <v>0.5</v>
      </c>
      <c r="G584" t="s">
        <v>40</v>
      </c>
      <c r="H584" t="s">
        <v>41</v>
      </c>
      <c r="I584" t="s">
        <v>50</v>
      </c>
      <c r="J584" t="s">
        <v>154</v>
      </c>
      <c r="K584" t="s">
        <v>75</v>
      </c>
      <c r="L584" t="s">
        <v>1274</v>
      </c>
      <c r="M584">
        <v>0.37</v>
      </c>
      <c r="N584" t="s">
        <v>34</v>
      </c>
      <c r="O584" t="s">
        <v>35</v>
      </c>
      <c r="P584" t="s">
        <v>99</v>
      </c>
      <c r="Q584" t="s">
        <v>675</v>
      </c>
      <c r="R584">
        <v>28206</v>
      </c>
      <c r="S584" s="1">
        <v>42055</v>
      </c>
      <c r="T584" s="1">
        <v>42056</v>
      </c>
      <c r="U584">
        <v>55.194600000000001</v>
      </c>
      <c r="V584">
        <v>48</v>
      </c>
      <c r="W584">
        <v>180.48</v>
      </c>
      <c r="X584">
        <v>55300</v>
      </c>
      <c r="Y584">
        <f>cleaneddata[[#This Row],[Unit Price]]-cleaneddata[[#This Row],[Discount]]</f>
        <v>3.74</v>
      </c>
      <c r="Z584" t="str">
        <f>_xlfn.IFS(cleaneddata[[#This Row],[Region]]="Central","Chris",cleaneddata[[#This Row],[Region]]="East","Erin",cleaneddata[[#This Row],[Region]]="South","Sam",cleaneddata[[#This Row],[Region]]="West","William")</f>
        <v>Sam</v>
      </c>
    </row>
    <row r="585" spans="1:26" x14ac:dyDescent="0.25">
      <c r="A585">
        <v>2882</v>
      </c>
      <c r="B585" t="s">
        <v>673</v>
      </c>
      <c r="C585" t="s">
        <v>39</v>
      </c>
      <c r="D585">
        <v>0.02</v>
      </c>
      <c r="E585">
        <v>10.68</v>
      </c>
      <c r="F585">
        <v>13.04</v>
      </c>
      <c r="G585" t="s">
        <v>40</v>
      </c>
      <c r="H585" t="s">
        <v>41</v>
      </c>
      <c r="I585" t="s">
        <v>30</v>
      </c>
      <c r="J585" t="s">
        <v>128</v>
      </c>
      <c r="K585" t="s">
        <v>66</v>
      </c>
      <c r="L585" t="s">
        <v>1275</v>
      </c>
      <c r="M585">
        <v>0.6</v>
      </c>
      <c r="N585" t="s">
        <v>34</v>
      </c>
      <c r="O585" t="s">
        <v>35</v>
      </c>
      <c r="P585" t="s">
        <v>99</v>
      </c>
      <c r="Q585" t="s">
        <v>675</v>
      </c>
      <c r="R585">
        <v>28206</v>
      </c>
      <c r="S585" s="1">
        <v>42055</v>
      </c>
      <c r="T585" s="1">
        <v>42057</v>
      </c>
      <c r="U585">
        <v>-307.29649999999998</v>
      </c>
      <c r="V585">
        <v>31</v>
      </c>
      <c r="W585">
        <v>350.48</v>
      </c>
      <c r="X585">
        <v>55300</v>
      </c>
      <c r="Y585">
        <f>cleaneddata[[#This Row],[Unit Price]]-cleaneddata[[#This Row],[Discount]]</f>
        <v>10.66</v>
      </c>
      <c r="Z585" t="str">
        <f>_xlfn.IFS(cleaneddata[[#This Row],[Region]]="Central","Chris",cleaneddata[[#This Row],[Region]]="East","Erin",cleaneddata[[#This Row],[Region]]="South","Sam",cleaneddata[[#This Row],[Region]]="West","William")</f>
        <v>Sam</v>
      </c>
    </row>
    <row r="586" spans="1:26" x14ac:dyDescent="0.25">
      <c r="A586">
        <v>2886</v>
      </c>
      <c r="B586" t="s">
        <v>1276</v>
      </c>
      <c r="C586" t="s">
        <v>39</v>
      </c>
      <c r="D586">
        <v>0.03</v>
      </c>
      <c r="E586">
        <v>4.0599999999999996</v>
      </c>
      <c r="F586">
        <v>6.89</v>
      </c>
      <c r="G586" t="s">
        <v>40</v>
      </c>
      <c r="H586" t="s">
        <v>41</v>
      </c>
      <c r="I586" t="s">
        <v>50</v>
      </c>
      <c r="J586" t="s">
        <v>97</v>
      </c>
      <c r="K586" t="s">
        <v>75</v>
      </c>
      <c r="L586" t="s">
        <v>1273</v>
      </c>
      <c r="M586">
        <v>0.6</v>
      </c>
      <c r="N586" t="s">
        <v>34</v>
      </c>
      <c r="O586" t="s">
        <v>113</v>
      </c>
      <c r="P586" t="s">
        <v>319</v>
      </c>
      <c r="Q586" t="s">
        <v>1277</v>
      </c>
      <c r="R586">
        <v>44134</v>
      </c>
      <c r="S586" s="1">
        <v>42055</v>
      </c>
      <c r="T586" s="1">
        <v>42057</v>
      </c>
      <c r="U586">
        <v>-185.17</v>
      </c>
      <c r="V586">
        <v>9</v>
      </c>
      <c r="W586">
        <v>38.89</v>
      </c>
      <c r="X586">
        <v>87630</v>
      </c>
      <c r="Y586">
        <f>cleaneddata[[#This Row],[Unit Price]]-cleaneddata[[#This Row],[Discount]]</f>
        <v>4.0299999999999994</v>
      </c>
      <c r="Z586" t="str">
        <f>_xlfn.IFS(cleaneddata[[#This Row],[Region]]="Central","Chris",cleaneddata[[#This Row],[Region]]="East","Erin",cleaneddata[[#This Row],[Region]]="South","Sam",cleaneddata[[#This Row],[Region]]="West","William")</f>
        <v>Erin</v>
      </c>
    </row>
    <row r="587" spans="1:26" x14ac:dyDescent="0.25">
      <c r="A587">
        <v>2886</v>
      </c>
      <c r="B587" t="s">
        <v>1276</v>
      </c>
      <c r="C587" t="s">
        <v>39</v>
      </c>
      <c r="D587">
        <v>0.01</v>
      </c>
      <c r="E587">
        <v>3.75</v>
      </c>
      <c r="F587">
        <v>0.5</v>
      </c>
      <c r="G587" t="s">
        <v>40</v>
      </c>
      <c r="H587" t="s">
        <v>41</v>
      </c>
      <c r="I587" t="s">
        <v>50</v>
      </c>
      <c r="J587" t="s">
        <v>154</v>
      </c>
      <c r="K587" t="s">
        <v>75</v>
      </c>
      <c r="L587" t="s">
        <v>1274</v>
      </c>
      <c r="M587">
        <v>0.37</v>
      </c>
      <c r="N587" t="s">
        <v>34</v>
      </c>
      <c r="O587" t="s">
        <v>113</v>
      </c>
      <c r="P587" t="s">
        <v>319</v>
      </c>
      <c r="Q587" t="s">
        <v>1277</v>
      </c>
      <c r="R587">
        <v>44134</v>
      </c>
      <c r="S587" s="1">
        <v>42055</v>
      </c>
      <c r="T587" s="1">
        <v>42056</v>
      </c>
      <c r="U587">
        <v>31.1328</v>
      </c>
      <c r="V587">
        <v>12</v>
      </c>
      <c r="W587">
        <v>45.12</v>
      </c>
      <c r="X587">
        <v>87630</v>
      </c>
      <c r="Y587">
        <f>cleaneddata[[#This Row],[Unit Price]]-cleaneddata[[#This Row],[Discount]]</f>
        <v>3.74</v>
      </c>
      <c r="Z587" t="str">
        <f>_xlfn.IFS(cleaneddata[[#This Row],[Region]]="Central","Chris",cleaneddata[[#This Row],[Region]]="East","Erin",cleaneddata[[#This Row],[Region]]="South","Sam",cleaneddata[[#This Row],[Region]]="West","William")</f>
        <v>Erin</v>
      </c>
    </row>
    <row r="588" spans="1:26" x14ac:dyDescent="0.25">
      <c r="A588">
        <v>2886</v>
      </c>
      <c r="B588" t="s">
        <v>1276</v>
      </c>
      <c r="C588" t="s">
        <v>39</v>
      </c>
      <c r="D588">
        <v>0.02</v>
      </c>
      <c r="E588">
        <v>10.68</v>
      </c>
      <c r="F588">
        <v>13.04</v>
      </c>
      <c r="G588" t="s">
        <v>40</v>
      </c>
      <c r="H588" t="s">
        <v>41</v>
      </c>
      <c r="I588" t="s">
        <v>30</v>
      </c>
      <c r="J588" t="s">
        <v>128</v>
      </c>
      <c r="K588" t="s">
        <v>66</v>
      </c>
      <c r="L588" t="s">
        <v>1275</v>
      </c>
      <c r="M588">
        <v>0.6</v>
      </c>
      <c r="N588" t="s">
        <v>34</v>
      </c>
      <c r="O588" t="s">
        <v>113</v>
      </c>
      <c r="P588" t="s">
        <v>319</v>
      </c>
      <c r="Q588" t="s">
        <v>1277</v>
      </c>
      <c r="R588">
        <v>44134</v>
      </c>
      <c r="S588" s="1">
        <v>42055</v>
      </c>
      <c r="T588" s="1">
        <v>42057</v>
      </c>
      <c r="U588">
        <v>-231.05</v>
      </c>
      <c r="V588">
        <v>8</v>
      </c>
      <c r="W588">
        <v>90.45</v>
      </c>
      <c r="X588">
        <v>87630</v>
      </c>
      <c r="Y588">
        <f>cleaneddata[[#This Row],[Unit Price]]-cleaneddata[[#This Row],[Discount]]</f>
        <v>10.66</v>
      </c>
      <c r="Z588" t="str">
        <f>_xlfn.IFS(cleaneddata[[#This Row],[Region]]="Central","Chris",cleaneddata[[#This Row],[Region]]="East","Erin",cleaneddata[[#This Row],[Region]]="South","Sam",cleaneddata[[#This Row],[Region]]="West","William")</f>
        <v>Erin</v>
      </c>
    </row>
    <row r="589" spans="1:26" x14ac:dyDescent="0.25">
      <c r="A589">
        <v>3284</v>
      </c>
      <c r="B589" t="s">
        <v>1278</v>
      </c>
      <c r="C589" t="s">
        <v>39</v>
      </c>
      <c r="D589">
        <v>0.05</v>
      </c>
      <c r="E589">
        <v>19.23</v>
      </c>
      <c r="F589">
        <v>6.15</v>
      </c>
      <c r="G589" t="s">
        <v>89</v>
      </c>
      <c r="H589" t="s">
        <v>96</v>
      </c>
      <c r="I589" t="s">
        <v>30</v>
      </c>
      <c r="J589" t="s">
        <v>128</v>
      </c>
      <c r="K589" t="s">
        <v>44</v>
      </c>
      <c r="L589" t="s">
        <v>1279</v>
      </c>
      <c r="M589">
        <v>0.44</v>
      </c>
      <c r="N589" t="s">
        <v>34</v>
      </c>
      <c r="O589" t="s">
        <v>35</v>
      </c>
      <c r="P589" t="s">
        <v>125</v>
      </c>
      <c r="Q589" t="s">
        <v>1280</v>
      </c>
      <c r="R589">
        <v>34741</v>
      </c>
      <c r="S589" s="1">
        <v>42055</v>
      </c>
      <c r="T589" s="1">
        <v>42057</v>
      </c>
      <c r="U589">
        <v>-2133.2779999999998</v>
      </c>
      <c r="V589">
        <v>6</v>
      </c>
      <c r="W589">
        <v>119.78</v>
      </c>
      <c r="X589">
        <v>90751</v>
      </c>
      <c r="Y589">
        <f>cleaneddata[[#This Row],[Unit Price]]-cleaneddata[[#This Row],[Discount]]</f>
        <v>19.18</v>
      </c>
      <c r="Z589" t="str">
        <f>_xlfn.IFS(cleaneddata[[#This Row],[Region]]="Central","Chris",cleaneddata[[#This Row],[Region]]="East","Erin",cleaneddata[[#This Row],[Region]]="South","Sam",cleaneddata[[#This Row],[Region]]="West","William")</f>
        <v>Sam</v>
      </c>
    </row>
    <row r="590" spans="1:26" x14ac:dyDescent="0.25">
      <c r="A590">
        <v>233</v>
      </c>
      <c r="B590" t="s">
        <v>1281</v>
      </c>
      <c r="C590" t="s">
        <v>118</v>
      </c>
      <c r="D590">
        <v>7.0000000000000007E-2</v>
      </c>
      <c r="E590">
        <v>5.81</v>
      </c>
      <c r="F590">
        <v>8.49</v>
      </c>
      <c r="G590" t="s">
        <v>40</v>
      </c>
      <c r="H590" t="s">
        <v>29</v>
      </c>
      <c r="I590" t="s">
        <v>50</v>
      </c>
      <c r="J590" t="s">
        <v>74</v>
      </c>
      <c r="K590" t="s">
        <v>75</v>
      </c>
      <c r="L590" t="s">
        <v>332</v>
      </c>
      <c r="M590">
        <v>0.39</v>
      </c>
      <c r="N590" t="s">
        <v>34</v>
      </c>
      <c r="O590" t="s">
        <v>54</v>
      </c>
      <c r="P590" t="s">
        <v>105</v>
      </c>
      <c r="Q590" t="s">
        <v>1282</v>
      </c>
      <c r="R590">
        <v>60462</v>
      </c>
      <c r="S590" s="1">
        <v>42055</v>
      </c>
      <c r="T590" s="1">
        <v>42057</v>
      </c>
      <c r="U590">
        <v>-243.23650000000001</v>
      </c>
      <c r="V590">
        <v>10</v>
      </c>
      <c r="W590">
        <v>58.8</v>
      </c>
      <c r="X590">
        <v>90237</v>
      </c>
      <c r="Y590">
        <f>cleaneddata[[#This Row],[Unit Price]]-cleaneddata[[#This Row],[Discount]]</f>
        <v>5.7399999999999993</v>
      </c>
      <c r="Z590" t="str">
        <f>_xlfn.IFS(cleaneddata[[#This Row],[Region]]="Central","Chris",cleaneddata[[#This Row],[Region]]="East","Erin",cleaneddata[[#This Row],[Region]]="South","Sam",cleaneddata[[#This Row],[Region]]="West","William")</f>
        <v>Chris</v>
      </c>
    </row>
    <row r="591" spans="1:26" x14ac:dyDescent="0.25">
      <c r="A591">
        <v>233</v>
      </c>
      <c r="B591" t="s">
        <v>1281</v>
      </c>
      <c r="C591" t="s">
        <v>118</v>
      </c>
      <c r="D591">
        <v>0.04</v>
      </c>
      <c r="E591">
        <v>9.65</v>
      </c>
      <c r="F591">
        <v>6.22</v>
      </c>
      <c r="G591" t="s">
        <v>40</v>
      </c>
      <c r="H591" t="s">
        <v>29</v>
      </c>
      <c r="I591" t="s">
        <v>30</v>
      </c>
      <c r="J591" t="s">
        <v>128</v>
      </c>
      <c r="K591" t="s">
        <v>75</v>
      </c>
      <c r="L591" t="s">
        <v>1283</v>
      </c>
      <c r="M591">
        <v>0.55000000000000004</v>
      </c>
      <c r="N591" t="s">
        <v>34</v>
      </c>
      <c r="O591" t="s">
        <v>54</v>
      </c>
      <c r="P591" t="s">
        <v>105</v>
      </c>
      <c r="Q591" t="s">
        <v>1282</v>
      </c>
      <c r="R591">
        <v>60462</v>
      </c>
      <c r="S591" s="1">
        <v>42055</v>
      </c>
      <c r="T591" s="1">
        <v>42056</v>
      </c>
      <c r="U591">
        <v>-53.62</v>
      </c>
      <c r="V591">
        <v>12</v>
      </c>
      <c r="W591">
        <v>120.47</v>
      </c>
      <c r="X591">
        <v>90237</v>
      </c>
      <c r="Y591">
        <f>cleaneddata[[#This Row],[Unit Price]]-cleaneddata[[#This Row],[Discount]]</f>
        <v>9.6100000000000012</v>
      </c>
      <c r="Z591" t="str">
        <f>_xlfn.IFS(cleaneddata[[#This Row],[Region]]="Central","Chris",cleaneddata[[#This Row],[Region]]="East","Erin",cleaneddata[[#This Row],[Region]]="South","Sam",cleaneddata[[#This Row],[Region]]="West","William")</f>
        <v>Chris</v>
      </c>
    </row>
    <row r="592" spans="1:26" x14ac:dyDescent="0.25">
      <c r="A592">
        <v>1485</v>
      </c>
      <c r="B592" t="s">
        <v>1284</v>
      </c>
      <c r="C592" t="s">
        <v>72</v>
      </c>
      <c r="D592">
        <v>0.04</v>
      </c>
      <c r="E592">
        <v>11.5</v>
      </c>
      <c r="F592">
        <v>7.19</v>
      </c>
      <c r="G592" t="s">
        <v>40</v>
      </c>
      <c r="H592" t="s">
        <v>73</v>
      </c>
      <c r="I592" t="s">
        <v>50</v>
      </c>
      <c r="J592" t="s">
        <v>74</v>
      </c>
      <c r="K592" t="s">
        <v>75</v>
      </c>
      <c r="L592" t="s">
        <v>1285</v>
      </c>
      <c r="M592">
        <v>0.4</v>
      </c>
      <c r="N592" t="s">
        <v>34</v>
      </c>
      <c r="O592" t="s">
        <v>54</v>
      </c>
      <c r="P592" t="s">
        <v>105</v>
      </c>
      <c r="Q592" t="s">
        <v>1286</v>
      </c>
      <c r="R592">
        <v>60516</v>
      </c>
      <c r="S592" s="1">
        <v>42055</v>
      </c>
      <c r="T592" s="1">
        <v>42058</v>
      </c>
      <c r="U592">
        <v>-23.357880000000002</v>
      </c>
      <c r="V592">
        <v>14</v>
      </c>
      <c r="W592">
        <v>157.81</v>
      </c>
      <c r="X592">
        <v>91236</v>
      </c>
      <c r="Y592">
        <f>cleaneddata[[#This Row],[Unit Price]]-cleaneddata[[#This Row],[Discount]]</f>
        <v>11.46</v>
      </c>
      <c r="Z592" t="str">
        <f>_xlfn.IFS(cleaneddata[[#This Row],[Region]]="Central","Chris",cleaneddata[[#This Row],[Region]]="East","Erin",cleaneddata[[#This Row],[Region]]="South","Sam",cleaneddata[[#This Row],[Region]]="West","William")</f>
        <v>Chris</v>
      </c>
    </row>
    <row r="593" spans="1:26" x14ac:dyDescent="0.25">
      <c r="A593">
        <v>1485</v>
      </c>
      <c r="B593" t="s">
        <v>1284</v>
      </c>
      <c r="C593" t="s">
        <v>72</v>
      </c>
      <c r="D593">
        <v>0.02</v>
      </c>
      <c r="E593">
        <v>15.7</v>
      </c>
      <c r="F593">
        <v>11.25</v>
      </c>
      <c r="G593" t="s">
        <v>40</v>
      </c>
      <c r="H593" t="s">
        <v>73</v>
      </c>
      <c r="I593" t="s">
        <v>50</v>
      </c>
      <c r="J593" t="s">
        <v>80</v>
      </c>
      <c r="K593" t="s">
        <v>75</v>
      </c>
      <c r="L593" t="s">
        <v>1287</v>
      </c>
      <c r="M593">
        <v>0.6</v>
      </c>
      <c r="N593" t="s">
        <v>34</v>
      </c>
      <c r="O593" t="s">
        <v>54</v>
      </c>
      <c r="P593" t="s">
        <v>105</v>
      </c>
      <c r="Q593" t="s">
        <v>1286</v>
      </c>
      <c r="R593">
        <v>60516</v>
      </c>
      <c r="S593" s="1">
        <v>42055</v>
      </c>
      <c r="T593" s="1">
        <v>42056</v>
      </c>
      <c r="U593">
        <v>-18.241599999999998</v>
      </c>
      <c r="V593">
        <v>1</v>
      </c>
      <c r="W593">
        <v>19.440000000000001</v>
      </c>
      <c r="X593">
        <v>91236</v>
      </c>
      <c r="Y593">
        <f>cleaneddata[[#This Row],[Unit Price]]-cleaneddata[[#This Row],[Discount]]</f>
        <v>15.68</v>
      </c>
      <c r="Z593" t="str">
        <f>_xlfn.IFS(cleaneddata[[#This Row],[Region]]="Central","Chris",cleaneddata[[#This Row],[Region]]="East","Erin",cleaneddata[[#This Row],[Region]]="South","Sam",cleaneddata[[#This Row],[Region]]="West","William")</f>
        <v>Chris</v>
      </c>
    </row>
    <row r="594" spans="1:26" x14ac:dyDescent="0.25">
      <c r="A594">
        <v>1485</v>
      </c>
      <c r="B594" t="s">
        <v>1284</v>
      </c>
      <c r="C594" t="s">
        <v>72</v>
      </c>
      <c r="D594">
        <v>0.05</v>
      </c>
      <c r="E594">
        <v>225.02</v>
      </c>
      <c r="F594">
        <v>28.66</v>
      </c>
      <c r="G594" t="s">
        <v>28</v>
      </c>
      <c r="H594" t="s">
        <v>73</v>
      </c>
      <c r="I594" t="s">
        <v>50</v>
      </c>
      <c r="J594" t="s">
        <v>80</v>
      </c>
      <c r="K594" t="s">
        <v>59</v>
      </c>
      <c r="L594" t="s">
        <v>1288</v>
      </c>
      <c r="M594">
        <v>0.72</v>
      </c>
      <c r="N594" t="s">
        <v>34</v>
      </c>
      <c r="O594" t="s">
        <v>54</v>
      </c>
      <c r="P594" t="s">
        <v>105</v>
      </c>
      <c r="Q594" t="s">
        <v>1286</v>
      </c>
      <c r="R594">
        <v>60516</v>
      </c>
      <c r="S594" s="1">
        <v>42055</v>
      </c>
      <c r="T594" s="1">
        <v>42057</v>
      </c>
      <c r="U594">
        <v>1428.9104</v>
      </c>
      <c r="V594">
        <v>21</v>
      </c>
      <c r="W594">
        <v>4636.63</v>
      </c>
      <c r="X594">
        <v>91236</v>
      </c>
      <c r="Y594">
        <f>cleaneddata[[#This Row],[Unit Price]]-cleaneddata[[#This Row],[Discount]]</f>
        <v>224.97</v>
      </c>
      <c r="Z594" t="str">
        <f>_xlfn.IFS(cleaneddata[[#This Row],[Region]]="Central","Chris",cleaneddata[[#This Row],[Region]]="East","Erin",cleaneddata[[#This Row],[Region]]="South","Sam",cleaneddata[[#This Row],[Region]]="West","William")</f>
        <v>Chris</v>
      </c>
    </row>
    <row r="595" spans="1:26" x14ac:dyDescent="0.25">
      <c r="A595">
        <v>181</v>
      </c>
      <c r="B595" t="s">
        <v>1289</v>
      </c>
      <c r="C595" t="s">
        <v>27</v>
      </c>
      <c r="D595">
        <v>0.02</v>
      </c>
      <c r="E595">
        <v>49.99</v>
      </c>
      <c r="F595">
        <v>19.989999999999998</v>
      </c>
      <c r="G595" t="s">
        <v>40</v>
      </c>
      <c r="H595" t="s">
        <v>29</v>
      </c>
      <c r="I595" t="s">
        <v>42</v>
      </c>
      <c r="J595" t="s">
        <v>43</v>
      </c>
      <c r="K595" t="s">
        <v>75</v>
      </c>
      <c r="L595" t="s">
        <v>1290</v>
      </c>
      <c r="M595">
        <v>0.41</v>
      </c>
      <c r="N595" t="s">
        <v>34</v>
      </c>
      <c r="O595" t="s">
        <v>61</v>
      </c>
      <c r="P595" t="s">
        <v>92</v>
      </c>
      <c r="Q595" t="s">
        <v>943</v>
      </c>
      <c r="R595">
        <v>94122</v>
      </c>
      <c r="S595" s="1">
        <v>42056</v>
      </c>
      <c r="T595" s="1">
        <v>42056</v>
      </c>
      <c r="U595">
        <v>-76.89</v>
      </c>
      <c r="V595">
        <v>18</v>
      </c>
      <c r="W595">
        <v>901.81</v>
      </c>
      <c r="X595">
        <v>38087</v>
      </c>
      <c r="Y595">
        <f>cleaneddata[[#This Row],[Unit Price]]-cleaneddata[[#This Row],[Discount]]</f>
        <v>49.97</v>
      </c>
      <c r="Z595" t="str">
        <f>_xlfn.IFS(cleaneddata[[#This Row],[Region]]="Central","Chris",cleaneddata[[#This Row],[Region]]="East","Erin",cleaneddata[[#This Row],[Region]]="South","Sam",cleaneddata[[#This Row],[Region]]="West","William")</f>
        <v>William</v>
      </c>
    </row>
    <row r="596" spans="1:26" x14ac:dyDescent="0.25">
      <c r="A596">
        <v>184</v>
      </c>
      <c r="B596" t="s">
        <v>1291</v>
      </c>
      <c r="C596" t="s">
        <v>27</v>
      </c>
      <c r="D596">
        <v>0.02</v>
      </c>
      <c r="E596">
        <v>49.99</v>
      </c>
      <c r="F596">
        <v>19.989999999999998</v>
      </c>
      <c r="G596" t="s">
        <v>40</v>
      </c>
      <c r="H596" t="s">
        <v>29</v>
      </c>
      <c r="I596" t="s">
        <v>42</v>
      </c>
      <c r="J596" t="s">
        <v>43</v>
      </c>
      <c r="K596" t="s">
        <v>75</v>
      </c>
      <c r="L596" t="s">
        <v>1290</v>
      </c>
      <c r="M596">
        <v>0.41</v>
      </c>
      <c r="N596" t="s">
        <v>34</v>
      </c>
      <c r="O596" t="s">
        <v>113</v>
      </c>
      <c r="P596" t="s">
        <v>405</v>
      </c>
      <c r="Q596" t="s">
        <v>1292</v>
      </c>
      <c r="R596">
        <v>2474</v>
      </c>
      <c r="S596" s="1">
        <v>42056</v>
      </c>
      <c r="T596" s="1">
        <v>42056</v>
      </c>
      <c r="U596">
        <v>-76.89</v>
      </c>
      <c r="V596">
        <v>5</v>
      </c>
      <c r="W596">
        <v>250.5</v>
      </c>
      <c r="X596">
        <v>88360</v>
      </c>
      <c r="Y596">
        <f>cleaneddata[[#This Row],[Unit Price]]-cleaneddata[[#This Row],[Discount]]</f>
        <v>49.97</v>
      </c>
      <c r="Z596" t="str">
        <f>_xlfn.IFS(cleaneddata[[#This Row],[Region]]="Central","Chris",cleaneddata[[#This Row],[Region]]="East","Erin",cleaneddata[[#This Row],[Region]]="South","Sam",cleaneddata[[#This Row],[Region]]="West","William")</f>
        <v>Erin</v>
      </c>
    </row>
    <row r="597" spans="1:26" x14ac:dyDescent="0.25">
      <c r="A597">
        <v>2225</v>
      </c>
      <c r="B597" t="s">
        <v>1293</v>
      </c>
      <c r="C597" t="s">
        <v>27</v>
      </c>
      <c r="D597">
        <v>0</v>
      </c>
      <c r="E597">
        <v>100.89</v>
      </c>
      <c r="F597">
        <v>42</v>
      </c>
      <c r="G597" t="s">
        <v>28</v>
      </c>
      <c r="H597" t="s">
        <v>29</v>
      </c>
      <c r="I597" t="s">
        <v>30</v>
      </c>
      <c r="J597" t="s">
        <v>111</v>
      </c>
      <c r="K597" t="s">
        <v>59</v>
      </c>
      <c r="L597" t="s">
        <v>1294</v>
      </c>
      <c r="M597">
        <v>0.61</v>
      </c>
      <c r="N597" t="s">
        <v>34</v>
      </c>
      <c r="O597" t="s">
        <v>61</v>
      </c>
      <c r="P597" t="s">
        <v>642</v>
      </c>
      <c r="Q597" t="s">
        <v>1295</v>
      </c>
      <c r="R597">
        <v>88240</v>
      </c>
      <c r="S597" s="1">
        <v>42056</v>
      </c>
      <c r="T597" s="1">
        <v>42057</v>
      </c>
      <c r="U597">
        <v>1500.12</v>
      </c>
      <c r="V597">
        <v>15</v>
      </c>
      <c r="W597">
        <v>1608.11</v>
      </c>
      <c r="X597">
        <v>89970</v>
      </c>
      <c r="Y597">
        <f>cleaneddata[[#This Row],[Unit Price]]-cleaneddata[[#This Row],[Discount]]</f>
        <v>100.89</v>
      </c>
      <c r="Z597" t="str">
        <f>_xlfn.IFS(cleaneddata[[#This Row],[Region]]="Central","Chris",cleaneddata[[#This Row],[Region]]="East","Erin",cleaneddata[[#This Row],[Region]]="South","Sam",cleaneddata[[#This Row],[Region]]="West","William")</f>
        <v>William</v>
      </c>
    </row>
    <row r="598" spans="1:26" x14ac:dyDescent="0.25">
      <c r="A598">
        <v>875</v>
      </c>
      <c r="B598" t="s">
        <v>1296</v>
      </c>
      <c r="C598" t="s">
        <v>39</v>
      </c>
      <c r="D598">
        <v>0.04</v>
      </c>
      <c r="E598">
        <v>4.37</v>
      </c>
      <c r="F598">
        <v>5.15</v>
      </c>
      <c r="G598" t="s">
        <v>40</v>
      </c>
      <c r="H598" t="s">
        <v>29</v>
      </c>
      <c r="I598" t="s">
        <v>50</v>
      </c>
      <c r="J598" t="s">
        <v>97</v>
      </c>
      <c r="K598" t="s">
        <v>75</v>
      </c>
      <c r="L598" t="s">
        <v>1297</v>
      </c>
      <c r="M598">
        <v>0.59</v>
      </c>
      <c r="N598" t="s">
        <v>34</v>
      </c>
      <c r="O598" t="s">
        <v>61</v>
      </c>
      <c r="P598" t="s">
        <v>148</v>
      </c>
      <c r="Q598" t="s">
        <v>1298</v>
      </c>
      <c r="R598">
        <v>84106</v>
      </c>
      <c r="S598" s="1">
        <v>42056</v>
      </c>
      <c r="T598" s="1">
        <v>42057</v>
      </c>
      <c r="U598">
        <v>-74.479600000000005</v>
      </c>
      <c r="V598">
        <v>18</v>
      </c>
      <c r="W598">
        <v>78.59</v>
      </c>
      <c r="X598">
        <v>89059</v>
      </c>
      <c r="Y598">
        <f>cleaneddata[[#This Row],[Unit Price]]-cleaneddata[[#This Row],[Discount]]</f>
        <v>4.33</v>
      </c>
      <c r="Z598" t="str">
        <f>_xlfn.IFS(cleaneddata[[#This Row],[Region]]="Central","Chris",cleaneddata[[#This Row],[Region]]="East","Erin",cleaneddata[[#This Row],[Region]]="South","Sam",cleaneddata[[#This Row],[Region]]="West","William")</f>
        <v>William</v>
      </c>
    </row>
    <row r="599" spans="1:26" x14ac:dyDescent="0.25">
      <c r="A599">
        <v>875</v>
      </c>
      <c r="B599" t="s">
        <v>1296</v>
      </c>
      <c r="C599" t="s">
        <v>39</v>
      </c>
      <c r="D599">
        <v>0.09</v>
      </c>
      <c r="E599">
        <v>155.99</v>
      </c>
      <c r="F599">
        <v>8.99</v>
      </c>
      <c r="G599" t="s">
        <v>40</v>
      </c>
      <c r="H599" t="s">
        <v>29</v>
      </c>
      <c r="I599" t="s">
        <v>42</v>
      </c>
      <c r="J599" t="s">
        <v>137</v>
      </c>
      <c r="K599" t="s">
        <v>75</v>
      </c>
      <c r="L599" t="s">
        <v>1299</v>
      </c>
      <c r="M599">
        <v>0.57999999999999996</v>
      </c>
      <c r="N599" t="s">
        <v>34</v>
      </c>
      <c r="O599" t="s">
        <v>61</v>
      </c>
      <c r="P599" t="s">
        <v>148</v>
      </c>
      <c r="Q599" t="s">
        <v>1298</v>
      </c>
      <c r="R599">
        <v>84106</v>
      </c>
      <c r="S599" s="1">
        <v>42056</v>
      </c>
      <c r="T599" s="1">
        <v>42058</v>
      </c>
      <c r="U599">
        <v>-232.22056000000001</v>
      </c>
      <c r="V599">
        <v>4</v>
      </c>
      <c r="W599">
        <v>497.11</v>
      </c>
      <c r="X599">
        <v>89059</v>
      </c>
      <c r="Y599">
        <f>cleaneddata[[#This Row],[Unit Price]]-cleaneddata[[#This Row],[Discount]]</f>
        <v>155.9</v>
      </c>
      <c r="Z599" t="str">
        <f>_xlfn.IFS(cleaneddata[[#This Row],[Region]]="Central","Chris",cleaneddata[[#This Row],[Region]]="East","Erin",cleaneddata[[#This Row],[Region]]="South","Sam",cleaneddata[[#This Row],[Region]]="West","William")</f>
        <v>William</v>
      </c>
    </row>
    <row r="600" spans="1:26" x14ac:dyDescent="0.25">
      <c r="A600">
        <v>2472</v>
      </c>
      <c r="B600" t="s">
        <v>1300</v>
      </c>
      <c r="C600" t="s">
        <v>49</v>
      </c>
      <c r="D600">
        <v>0.1</v>
      </c>
      <c r="E600">
        <v>4.91</v>
      </c>
      <c r="F600">
        <v>0.5</v>
      </c>
      <c r="G600" t="s">
        <v>89</v>
      </c>
      <c r="H600" t="s">
        <v>73</v>
      </c>
      <c r="I600" t="s">
        <v>50</v>
      </c>
      <c r="J600" t="s">
        <v>154</v>
      </c>
      <c r="K600" t="s">
        <v>75</v>
      </c>
      <c r="L600" t="s">
        <v>975</v>
      </c>
      <c r="M600">
        <v>0.36</v>
      </c>
      <c r="N600" t="s">
        <v>34</v>
      </c>
      <c r="O600" t="s">
        <v>54</v>
      </c>
      <c r="P600" t="s">
        <v>105</v>
      </c>
      <c r="Q600" t="s">
        <v>1301</v>
      </c>
      <c r="R600">
        <v>60432</v>
      </c>
      <c r="S600" s="1">
        <v>42056</v>
      </c>
      <c r="T600" s="1">
        <v>42056</v>
      </c>
      <c r="U600">
        <v>35.279699999999998</v>
      </c>
      <c r="V600">
        <v>10</v>
      </c>
      <c r="W600">
        <v>51.13</v>
      </c>
      <c r="X600">
        <v>86514</v>
      </c>
      <c r="Y600">
        <f>cleaneddata[[#This Row],[Unit Price]]-cleaneddata[[#This Row],[Discount]]</f>
        <v>4.8100000000000005</v>
      </c>
      <c r="Z600" t="str">
        <f>_xlfn.IFS(cleaneddata[[#This Row],[Region]]="Central","Chris",cleaneddata[[#This Row],[Region]]="East","Erin",cleaneddata[[#This Row],[Region]]="South","Sam",cleaneddata[[#This Row],[Region]]="West","William")</f>
        <v>Chris</v>
      </c>
    </row>
    <row r="601" spans="1:26" x14ac:dyDescent="0.25">
      <c r="A601">
        <v>553</v>
      </c>
      <c r="B601" t="s">
        <v>853</v>
      </c>
      <c r="C601" t="s">
        <v>72</v>
      </c>
      <c r="D601">
        <v>7.0000000000000007E-2</v>
      </c>
      <c r="E601">
        <v>2036.48</v>
      </c>
      <c r="F601">
        <v>14.7</v>
      </c>
      <c r="G601" t="s">
        <v>28</v>
      </c>
      <c r="H601" t="s">
        <v>96</v>
      </c>
      <c r="I601" t="s">
        <v>42</v>
      </c>
      <c r="J601" t="s">
        <v>58</v>
      </c>
      <c r="K601" t="s">
        <v>59</v>
      </c>
      <c r="L601" t="s">
        <v>60</v>
      </c>
      <c r="M601">
        <v>0.55000000000000004</v>
      </c>
      <c r="N601" t="s">
        <v>34</v>
      </c>
      <c r="O601" t="s">
        <v>61</v>
      </c>
      <c r="P601" t="s">
        <v>92</v>
      </c>
      <c r="Q601" t="s">
        <v>102</v>
      </c>
      <c r="R601">
        <v>90008</v>
      </c>
      <c r="S601" s="1">
        <v>42056</v>
      </c>
      <c r="T601" s="1">
        <v>42056</v>
      </c>
      <c r="U601">
        <v>4073.25</v>
      </c>
      <c r="V601">
        <v>25</v>
      </c>
      <c r="W601">
        <v>43046.2</v>
      </c>
      <c r="X601">
        <v>2433</v>
      </c>
      <c r="Y601">
        <f>cleaneddata[[#This Row],[Unit Price]]-cleaneddata[[#This Row],[Discount]]</f>
        <v>2036.41</v>
      </c>
      <c r="Z601" t="str">
        <f>_xlfn.IFS(cleaneddata[[#This Row],[Region]]="Central","Chris",cleaneddata[[#This Row],[Region]]="East","Erin",cleaneddata[[#This Row],[Region]]="South","Sam",cleaneddata[[#This Row],[Region]]="West","William")</f>
        <v>William</v>
      </c>
    </row>
    <row r="602" spans="1:26" x14ac:dyDescent="0.25">
      <c r="A602">
        <v>555</v>
      </c>
      <c r="B602" t="s">
        <v>1302</v>
      </c>
      <c r="C602" t="s">
        <v>72</v>
      </c>
      <c r="D602">
        <v>7.0000000000000007E-2</v>
      </c>
      <c r="E602">
        <v>2036.48</v>
      </c>
      <c r="F602">
        <v>14.7</v>
      </c>
      <c r="G602" t="s">
        <v>28</v>
      </c>
      <c r="H602" t="s">
        <v>96</v>
      </c>
      <c r="I602" t="s">
        <v>42</v>
      </c>
      <c r="J602" t="s">
        <v>58</v>
      </c>
      <c r="K602" t="s">
        <v>59</v>
      </c>
      <c r="L602" t="s">
        <v>60</v>
      </c>
      <c r="M602">
        <v>0.55000000000000004</v>
      </c>
      <c r="N602" t="s">
        <v>34</v>
      </c>
      <c r="O602" t="s">
        <v>61</v>
      </c>
      <c r="P602" t="s">
        <v>148</v>
      </c>
      <c r="Q602" t="s">
        <v>1303</v>
      </c>
      <c r="R602">
        <v>84062</v>
      </c>
      <c r="S602" s="1">
        <v>42056</v>
      </c>
      <c r="T602" s="1">
        <v>42056</v>
      </c>
      <c r="U602">
        <v>6028.41</v>
      </c>
      <c r="V602">
        <v>6</v>
      </c>
      <c r="W602">
        <v>10331.09</v>
      </c>
      <c r="X602">
        <v>86190</v>
      </c>
      <c r="Y602">
        <f>cleaneddata[[#This Row],[Unit Price]]-cleaneddata[[#This Row],[Discount]]</f>
        <v>2036.41</v>
      </c>
      <c r="Z602" t="str">
        <f>_xlfn.IFS(cleaneddata[[#This Row],[Region]]="Central","Chris",cleaneddata[[#This Row],[Region]]="East","Erin",cleaneddata[[#This Row],[Region]]="South","Sam",cleaneddata[[#This Row],[Region]]="West","William")</f>
        <v>William</v>
      </c>
    </row>
    <row r="603" spans="1:26" x14ac:dyDescent="0.25">
      <c r="A603">
        <v>3136</v>
      </c>
      <c r="B603" t="s">
        <v>1304</v>
      </c>
      <c r="C603" t="s">
        <v>27</v>
      </c>
      <c r="D603">
        <v>0.03</v>
      </c>
      <c r="E603">
        <v>150.88999999999999</v>
      </c>
      <c r="F603">
        <v>60.2</v>
      </c>
      <c r="G603" t="s">
        <v>28</v>
      </c>
      <c r="H603" t="s">
        <v>41</v>
      </c>
      <c r="I603" t="s">
        <v>30</v>
      </c>
      <c r="J603" t="s">
        <v>111</v>
      </c>
      <c r="K603" t="s">
        <v>59</v>
      </c>
      <c r="L603" t="s">
        <v>1305</v>
      </c>
      <c r="M603">
        <v>0.77</v>
      </c>
      <c r="N603" t="s">
        <v>34</v>
      </c>
      <c r="O603" t="s">
        <v>113</v>
      </c>
      <c r="P603" t="s">
        <v>333</v>
      </c>
      <c r="Q603" t="s">
        <v>334</v>
      </c>
      <c r="R603">
        <v>4073</v>
      </c>
      <c r="S603" s="1">
        <v>42057</v>
      </c>
      <c r="T603" s="1">
        <v>42057</v>
      </c>
      <c r="U603">
        <v>-677.87199999999996</v>
      </c>
      <c r="V603">
        <v>23</v>
      </c>
      <c r="W603">
        <v>3596.03</v>
      </c>
      <c r="X603">
        <v>86791</v>
      </c>
      <c r="Y603">
        <f>cleaneddata[[#This Row],[Unit Price]]-cleaneddata[[#This Row],[Discount]]</f>
        <v>150.85999999999999</v>
      </c>
      <c r="Z603" t="str">
        <f>_xlfn.IFS(cleaneddata[[#This Row],[Region]]="Central","Chris",cleaneddata[[#This Row],[Region]]="East","Erin",cleaneddata[[#This Row],[Region]]="South","Sam",cleaneddata[[#This Row],[Region]]="West","William")</f>
        <v>Erin</v>
      </c>
    </row>
    <row r="604" spans="1:26" x14ac:dyDescent="0.25">
      <c r="A604">
        <v>32</v>
      </c>
      <c r="B604" t="s">
        <v>646</v>
      </c>
      <c r="C604" t="s">
        <v>39</v>
      </c>
      <c r="D604">
        <v>0.08</v>
      </c>
      <c r="E604">
        <v>34.99</v>
      </c>
      <c r="F604">
        <v>7.73</v>
      </c>
      <c r="G604" t="s">
        <v>40</v>
      </c>
      <c r="H604" t="s">
        <v>96</v>
      </c>
      <c r="I604" t="s">
        <v>50</v>
      </c>
      <c r="J604" t="s">
        <v>51</v>
      </c>
      <c r="K604" t="s">
        <v>75</v>
      </c>
      <c r="L604" t="s">
        <v>1306</v>
      </c>
      <c r="M604">
        <v>0.59</v>
      </c>
      <c r="N604" t="s">
        <v>34</v>
      </c>
      <c r="O604" t="s">
        <v>61</v>
      </c>
      <c r="P604" t="s">
        <v>141</v>
      </c>
      <c r="Q604" t="s">
        <v>648</v>
      </c>
      <c r="R604">
        <v>97526</v>
      </c>
      <c r="S604" s="1">
        <v>42057</v>
      </c>
      <c r="T604" s="1">
        <v>42058</v>
      </c>
      <c r="U604">
        <v>144.69</v>
      </c>
      <c r="V604">
        <v>13</v>
      </c>
      <c r="W604">
        <v>424.68</v>
      </c>
      <c r="X604">
        <v>89199</v>
      </c>
      <c r="Y604">
        <f>cleaneddata[[#This Row],[Unit Price]]-cleaneddata[[#This Row],[Discount]]</f>
        <v>34.910000000000004</v>
      </c>
      <c r="Z604" t="str">
        <f>_xlfn.IFS(cleaneddata[[#This Row],[Region]]="Central","Chris",cleaneddata[[#This Row],[Region]]="East","Erin",cleaneddata[[#This Row],[Region]]="South","Sam",cleaneddata[[#This Row],[Region]]="West","William")</f>
        <v>William</v>
      </c>
    </row>
    <row r="605" spans="1:26" x14ac:dyDescent="0.25">
      <c r="A605">
        <v>1728</v>
      </c>
      <c r="B605" t="s">
        <v>1307</v>
      </c>
      <c r="C605" t="s">
        <v>39</v>
      </c>
      <c r="D605">
        <v>0.04</v>
      </c>
      <c r="E605">
        <v>55.48</v>
      </c>
      <c r="F605">
        <v>6.79</v>
      </c>
      <c r="G605" t="s">
        <v>40</v>
      </c>
      <c r="H605" t="s">
        <v>96</v>
      </c>
      <c r="I605" t="s">
        <v>50</v>
      </c>
      <c r="J605" t="s">
        <v>90</v>
      </c>
      <c r="K605" t="s">
        <v>75</v>
      </c>
      <c r="L605" t="s">
        <v>1308</v>
      </c>
      <c r="M605">
        <v>0.37</v>
      </c>
      <c r="N605" t="s">
        <v>34</v>
      </c>
      <c r="O605" t="s">
        <v>113</v>
      </c>
      <c r="P605" t="s">
        <v>319</v>
      </c>
      <c r="Q605" t="s">
        <v>1309</v>
      </c>
      <c r="R605">
        <v>45429</v>
      </c>
      <c r="S605" s="1">
        <v>42057</v>
      </c>
      <c r="T605" s="1">
        <v>42059</v>
      </c>
      <c r="U605">
        <v>376.88490000000002</v>
      </c>
      <c r="V605">
        <v>10</v>
      </c>
      <c r="W605">
        <v>546.21</v>
      </c>
      <c r="X605">
        <v>87195</v>
      </c>
      <c r="Y605">
        <f>cleaneddata[[#This Row],[Unit Price]]-cleaneddata[[#This Row],[Discount]]</f>
        <v>55.44</v>
      </c>
      <c r="Z605" t="str">
        <f>_xlfn.IFS(cleaneddata[[#This Row],[Region]]="Central","Chris",cleaneddata[[#This Row],[Region]]="East","Erin",cleaneddata[[#This Row],[Region]]="South","Sam",cleaneddata[[#This Row],[Region]]="West","William")</f>
        <v>Erin</v>
      </c>
    </row>
    <row r="606" spans="1:26" x14ac:dyDescent="0.25">
      <c r="A606">
        <v>1991</v>
      </c>
      <c r="B606" t="s">
        <v>1310</v>
      </c>
      <c r="C606" t="s">
        <v>118</v>
      </c>
      <c r="D606">
        <v>0</v>
      </c>
      <c r="E606">
        <v>47.9</v>
      </c>
      <c r="F606">
        <v>5.86</v>
      </c>
      <c r="G606" t="s">
        <v>40</v>
      </c>
      <c r="H606" t="s">
        <v>73</v>
      </c>
      <c r="I606" t="s">
        <v>50</v>
      </c>
      <c r="J606" t="s">
        <v>90</v>
      </c>
      <c r="K606" t="s">
        <v>75</v>
      </c>
      <c r="L606" t="s">
        <v>1311</v>
      </c>
      <c r="M606">
        <v>0.37</v>
      </c>
      <c r="N606" t="s">
        <v>34</v>
      </c>
      <c r="O606" t="s">
        <v>61</v>
      </c>
      <c r="P606" t="s">
        <v>148</v>
      </c>
      <c r="Q606" t="s">
        <v>1312</v>
      </c>
      <c r="R606">
        <v>84118</v>
      </c>
      <c r="S606" s="1">
        <v>42057</v>
      </c>
      <c r="T606" s="1">
        <v>42059</v>
      </c>
      <c r="U606">
        <v>638.38109999999995</v>
      </c>
      <c r="V606">
        <v>18</v>
      </c>
      <c r="W606">
        <v>925.19</v>
      </c>
      <c r="X606">
        <v>90002</v>
      </c>
      <c r="Y606">
        <f>cleaneddata[[#This Row],[Unit Price]]-cleaneddata[[#This Row],[Discount]]</f>
        <v>47.9</v>
      </c>
      <c r="Z606" t="str">
        <f>_xlfn.IFS(cleaneddata[[#This Row],[Region]]="Central","Chris",cleaneddata[[#This Row],[Region]]="East","Erin",cleaneddata[[#This Row],[Region]]="South","Sam",cleaneddata[[#This Row],[Region]]="West","William")</f>
        <v>William</v>
      </c>
    </row>
    <row r="607" spans="1:26" x14ac:dyDescent="0.25">
      <c r="A607">
        <v>236</v>
      </c>
      <c r="B607" t="s">
        <v>1313</v>
      </c>
      <c r="C607" t="s">
        <v>72</v>
      </c>
      <c r="D607">
        <v>0</v>
      </c>
      <c r="E607">
        <v>442.14</v>
      </c>
      <c r="F607">
        <v>14.7</v>
      </c>
      <c r="G607" t="s">
        <v>28</v>
      </c>
      <c r="H607" t="s">
        <v>96</v>
      </c>
      <c r="I607" t="s">
        <v>42</v>
      </c>
      <c r="J607" t="s">
        <v>58</v>
      </c>
      <c r="K607" t="s">
        <v>59</v>
      </c>
      <c r="L607" t="s">
        <v>1314</v>
      </c>
      <c r="M607">
        <v>0.56000000000000005</v>
      </c>
      <c r="N607" t="s">
        <v>34</v>
      </c>
      <c r="O607" t="s">
        <v>61</v>
      </c>
      <c r="P607" t="s">
        <v>62</v>
      </c>
      <c r="Q607" t="s">
        <v>1315</v>
      </c>
      <c r="R607">
        <v>80027</v>
      </c>
      <c r="S607" s="1">
        <v>42057</v>
      </c>
      <c r="T607" s="1">
        <v>42057</v>
      </c>
      <c r="U607">
        <v>3294.8258999999998</v>
      </c>
      <c r="V607">
        <v>10</v>
      </c>
      <c r="W607">
        <v>4775.1099999999997</v>
      </c>
      <c r="X607">
        <v>86621</v>
      </c>
      <c r="Y607">
        <f>cleaneddata[[#This Row],[Unit Price]]-cleaneddata[[#This Row],[Discount]]</f>
        <v>442.14</v>
      </c>
      <c r="Z607" t="str">
        <f>_xlfn.IFS(cleaneddata[[#This Row],[Region]]="Central","Chris",cleaneddata[[#This Row],[Region]]="East","Erin",cleaneddata[[#This Row],[Region]]="South","Sam",cleaneddata[[#This Row],[Region]]="West","William")</f>
        <v>William</v>
      </c>
    </row>
    <row r="608" spans="1:26" x14ac:dyDescent="0.25">
      <c r="A608">
        <v>829</v>
      </c>
      <c r="B608" t="s">
        <v>1316</v>
      </c>
      <c r="C608" t="s">
        <v>72</v>
      </c>
      <c r="D608">
        <v>0.01</v>
      </c>
      <c r="E608">
        <v>5.18</v>
      </c>
      <c r="F608">
        <v>2.04</v>
      </c>
      <c r="G608" t="s">
        <v>40</v>
      </c>
      <c r="H608" t="s">
        <v>96</v>
      </c>
      <c r="I608" t="s">
        <v>50</v>
      </c>
      <c r="J608" t="s">
        <v>90</v>
      </c>
      <c r="K608" t="s">
        <v>52</v>
      </c>
      <c r="L608" t="s">
        <v>835</v>
      </c>
      <c r="M608">
        <v>0.36</v>
      </c>
      <c r="N608" t="s">
        <v>34</v>
      </c>
      <c r="O608" t="s">
        <v>35</v>
      </c>
      <c r="P608" t="s">
        <v>46</v>
      </c>
      <c r="Q608" t="s">
        <v>1317</v>
      </c>
      <c r="R608">
        <v>71854</v>
      </c>
      <c r="S608" s="1">
        <v>42057</v>
      </c>
      <c r="T608" s="1">
        <v>42059</v>
      </c>
      <c r="U608">
        <v>-17.654</v>
      </c>
      <c r="V608">
        <v>5</v>
      </c>
      <c r="W608">
        <v>28.46</v>
      </c>
      <c r="X608">
        <v>90271</v>
      </c>
      <c r="Y608">
        <f>cleaneddata[[#This Row],[Unit Price]]-cleaneddata[[#This Row],[Discount]]</f>
        <v>5.17</v>
      </c>
      <c r="Z608" t="str">
        <f>_xlfn.IFS(cleaneddata[[#This Row],[Region]]="Central","Chris",cleaneddata[[#This Row],[Region]]="East","Erin",cleaneddata[[#This Row],[Region]]="South","Sam",cleaneddata[[#This Row],[Region]]="West","William")</f>
        <v>Sam</v>
      </c>
    </row>
    <row r="609" spans="1:26" x14ac:dyDescent="0.25">
      <c r="A609">
        <v>2653</v>
      </c>
      <c r="B609" t="s">
        <v>1318</v>
      </c>
      <c r="C609" t="s">
        <v>72</v>
      </c>
      <c r="D609">
        <v>0.05</v>
      </c>
      <c r="E609">
        <v>4.9800000000000004</v>
      </c>
      <c r="F609">
        <v>4.62</v>
      </c>
      <c r="G609" t="s">
        <v>40</v>
      </c>
      <c r="H609" t="s">
        <v>41</v>
      </c>
      <c r="I609" t="s">
        <v>42</v>
      </c>
      <c r="J609" t="s">
        <v>43</v>
      </c>
      <c r="K609" t="s">
        <v>44</v>
      </c>
      <c r="L609" t="s">
        <v>1223</v>
      </c>
      <c r="M609">
        <v>0.64</v>
      </c>
      <c r="N609" t="s">
        <v>34</v>
      </c>
      <c r="O609" t="s">
        <v>54</v>
      </c>
      <c r="P609" t="s">
        <v>539</v>
      </c>
      <c r="Q609" t="s">
        <v>1319</v>
      </c>
      <c r="R609">
        <v>67037</v>
      </c>
      <c r="S609" s="1">
        <v>42057</v>
      </c>
      <c r="T609" s="1">
        <v>42058</v>
      </c>
      <c r="U609">
        <v>-98.35</v>
      </c>
      <c r="V609">
        <v>7</v>
      </c>
      <c r="W609">
        <v>34.32</v>
      </c>
      <c r="X609">
        <v>89360</v>
      </c>
      <c r="Y609">
        <f>cleaneddata[[#This Row],[Unit Price]]-cleaneddata[[#This Row],[Discount]]</f>
        <v>4.9300000000000006</v>
      </c>
      <c r="Z609" t="str">
        <f>_xlfn.IFS(cleaneddata[[#This Row],[Region]]="Central","Chris",cleaneddata[[#This Row],[Region]]="East","Erin",cleaneddata[[#This Row],[Region]]="South","Sam",cleaneddata[[#This Row],[Region]]="West","William")</f>
        <v>Chris</v>
      </c>
    </row>
    <row r="610" spans="1:26" x14ac:dyDescent="0.25">
      <c r="A610">
        <v>2653</v>
      </c>
      <c r="B610" t="s">
        <v>1318</v>
      </c>
      <c r="C610" t="s">
        <v>72</v>
      </c>
      <c r="D610">
        <v>0.02</v>
      </c>
      <c r="E610">
        <v>34.229999999999997</v>
      </c>
      <c r="F610">
        <v>5.0199999999999996</v>
      </c>
      <c r="G610" t="s">
        <v>40</v>
      </c>
      <c r="H610" t="s">
        <v>41</v>
      </c>
      <c r="I610" t="s">
        <v>30</v>
      </c>
      <c r="J610" t="s">
        <v>128</v>
      </c>
      <c r="K610" t="s">
        <v>75</v>
      </c>
      <c r="L610" t="s">
        <v>1320</v>
      </c>
      <c r="M610">
        <v>0.55000000000000004</v>
      </c>
      <c r="N610" t="s">
        <v>34</v>
      </c>
      <c r="O610" t="s">
        <v>54</v>
      </c>
      <c r="P610" t="s">
        <v>539</v>
      </c>
      <c r="Q610" t="s">
        <v>1319</v>
      </c>
      <c r="R610">
        <v>67037</v>
      </c>
      <c r="S610" s="1">
        <v>42057</v>
      </c>
      <c r="T610" s="1">
        <v>42059</v>
      </c>
      <c r="U610">
        <v>270.79050000000001</v>
      </c>
      <c r="V610">
        <v>11</v>
      </c>
      <c r="W610">
        <v>392.45</v>
      </c>
      <c r="X610">
        <v>89360</v>
      </c>
      <c r="Y610">
        <f>cleaneddata[[#This Row],[Unit Price]]-cleaneddata[[#This Row],[Discount]]</f>
        <v>34.209999999999994</v>
      </c>
      <c r="Z610" t="str">
        <f>_xlfn.IFS(cleaneddata[[#This Row],[Region]]="Central","Chris",cleaneddata[[#This Row],[Region]]="East","Erin",cleaneddata[[#This Row],[Region]]="South","Sam",cleaneddata[[#This Row],[Region]]="West","William")</f>
        <v>Chris</v>
      </c>
    </row>
    <row r="611" spans="1:26" x14ac:dyDescent="0.25">
      <c r="A611">
        <v>2968</v>
      </c>
      <c r="B611" t="s">
        <v>1321</v>
      </c>
      <c r="C611" t="s">
        <v>72</v>
      </c>
      <c r="D611">
        <v>0.08</v>
      </c>
      <c r="E611">
        <v>9.68</v>
      </c>
      <c r="F611">
        <v>2.0299999999999998</v>
      </c>
      <c r="G611" t="s">
        <v>40</v>
      </c>
      <c r="H611" t="s">
        <v>29</v>
      </c>
      <c r="I611" t="s">
        <v>50</v>
      </c>
      <c r="J611" t="s">
        <v>90</v>
      </c>
      <c r="K611" t="s">
        <v>52</v>
      </c>
      <c r="L611" t="s">
        <v>1322</v>
      </c>
      <c r="M611">
        <v>0.37</v>
      </c>
      <c r="N611" t="s">
        <v>34</v>
      </c>
      <c r="O611" t="s">
        <v>35</v>
      </c>
      <c r="P611" t="s">
        <v>125</v>
      </c>
      <c r="Q611" t="s">
        <v>1323</v>
      </c>
      <c r="R611">
        <v>33021</v>
      </c>
      <c r="S611" s="1">
        <v>42057</v>
      </c>
      <c r="T611" s="1">
        <v>42059</v>
      </c>
      <c r="U611">
        <v>-536.24199999999996</v>
      </c>
      <c r="V611">
        <v>1</v>
      </c>
      <c r="W611">
        <v>10.94</v>
      </c>
      <c r="X611">
        <v>86085</v>
      </c>
      <c r="Y611">
        <f>cleaneddata[[#This Row],[Unit Price]]-cleaneddata[[#This Row],[Discount]]</f>
        <v>9.6</v>
      </c>
      <c r="Z611" t="str">
        <f>_xlfn.IFS(cleaneddata[[#This Row],[Region]]="Central","Chris",cleaneddata[[#This Row],[Region]]="East","Erin",cleaneddata[[#This Row],[Region]]="South","Sam",cleaneddata[[#This Row],[Region]]="West","William")</f>
        <v>Sam</v>
      </c>
    </row>
    <row r="612" spans="1:26" x14ac:dyDescent="0.25">
      <c r="A612">
        <v>2968</v>
      </c>
      <c r="B612" t="s">
        <v>1321</v>
      </c>
      <c r="C612" t="s">
        <v>72</v>
      </c>
      <c r="D612">
        <v>0.04</v>
      </c>
      <c r="E612">
        <v>150.97999999999999</v>
      </c>
      <c r="F612">
        <v>16.010000000000002</v>
      </c>
      <c r="G612" t="s">
        <v>28</v>
      </c>
      <c r="H612" t="s">
        <v>29</v>
      </c>
      <c r="I612" t="s">
        <v>30</v>
      </c>
      <c r="J612" t="s">
        <v>31</v>
      </c>
      <c r="K612" t="s">
        <v>32</v>
      </c>
      <c r="L612" t="s">
        <v>1324</v>
      </c>
      <c r="M612">
        <v>0.7</v>
      </c>
      <c r="N612" t="s">
        <v>34</v>
      </c>
      <c r="O612" t="s">
        <v>35</v>
      </c>
      <c r="P612" t="s">
        <v>125</v>
      </c>
      <c r="Q612" t="s">
        <v>1323</v>
      </c>
      <c r="R612">
        <v>33021</v>
      </c>
      <c r="S612" s="1">
        <v>42057</v>
      </c>
      <c r="T612" s="1">
        <v>42058</v>
      </c>
      <c r="U612">
        <v>-125.86</v>
      </c>
      <c r="V612">
        <v>5</v>
      </c>
      <c r="W612">
        <v>731.38</v>
      </c>
      <c r="X612">
        <v>86085</v>
      </c>
      <c r="Y612">
        <f>cleaneddata[[#This Row],[Unit Price]]-cleaneddata[[#This Row],[Discount]]</f>
        <v>150.94</v>
      </c>
      <c r="Z612" t="str">
        <f>_xlfn.IFS(cleaneddata[[#This Row],[Region]]="Central","Chris",cleaneddata[[#This Row],[Region]]="East","Erin",cleaneddata[[#This Row],[Region]]="South","Sam",cleaneddata[[#This Row],[Region]]="West","William")</f>
        <v>Sam</v>
      </c>
    </row>
    <row r="613" spans="1:26" x14ac:dyDescent="0.25">
      <c r="A613">
        <v>2697</v>
      </c>
      <c r="B613" t="s">
        <v>1325</v>
      </c>
      <c r="C613" t="s">
        <v>27</v>
      </c>
      <c r="D613">
        <v>0.04</v>
      </c>
      <c r="E613">
        <v>1.74</v>
      </c>
      <c r="F613">
        <v>4.08</v>
      </c>
      <c r="G613" t="s">
        <v>40</v>
      </c>
      <c r="H613" t="s">
        <v>96</v>
      </c>
      <c r="I613" t="s">
        <v>30</v>
      </c>
      <c r="J613" t="s">
        <v>128</v>
      </c>
      <c r="K613" t="s">
        <v>44</v>
      </c>
      <c r="L613" t="s">
        <v>772</v>
      </c>
      <c r="M613">
        <v>0.53</v>
      </c>
      <c r="N613" t="s">
        <v>34</v>
      </c>
      <c r="O613" t="s">
        <v>35</v>
      </c>
      <c r="P613" t="s">
        <v>166</v>
      </c>
      <c r="Q613" t="s">
        <v>1326</v>
      </c>
      <c r="R613">
        <v>35216</v>
      </c>
      <c r="S613" s="1">
        <v>42058</v>
      </c>
      <c r="T613" s="1">
        <v>42060</v>
      </c>
      <c r="U613">
        <v>9.2520000000000007</v>
      </c>
      <c r="V613">
        <v>16</v>
      </c>
      <c r="W613">
        <v>29.08</v>
      </c>
      <c r="X613">
        <v>87678</v>
      </c>
      <c r="Y613">
        <f>cleaneddata[[#This Row],[Unit Price]]-cleaneddata[[#This Row],[Discount]]</f>
        <v>1.7</v>
      </c>
      <c r="Z613" t="str">
        <f>_xlfn.IFS(cleaneddata[[#This Row],[Region]]="Central","Chris",cleaneddata[[#This Row],[Region]]="East","Erin",cleaneddata[[#This Row],[Region]]="South","Sam",cleaneddata[[#This Row],[Region]]="West","William")</f>
        <v>Sam</v>
      </c>
    </row>
    <row r="614" spans="1:26" x14ac:dyDescent="0.25">
      <c r="A614">
        <v>2697</v>
      </c>
      <c r="B614" t="s">
        <v>1325</v>
      </c>
      <c r="C614" t="s">
        <v>27</v>
      </c>
      <c r="D614">
        <v>0.01</v>
      </c>
      <c r="E614">
        <v>119.99</v>
      </c>
      <c r="F614">
        <v>56.14</v>
      </c>
      <c r="G614" t="s">
        <v>28</v>
      </c>
      <c r="H614" t="s">
        <v>96</v>
      </c>
      <c r="I614" t="s">
        <v>42</v>
      </c>
      <c r="J614" t="s">
        <v>58</v>
      </c>
      <c r="K614" t="s">
        <v>32</v>
      </c>
      <c r="L614" t="s">
        <v>589</v>
      </c>
      <c r="M614">
        <v>0.39</v>
      </c>
      <c r="N614" t="s">
        <v>34</v>
      </c>
      <c r="O614" t="s">
        <v>35</v>
      </c>
      <c r="P614" t="s">
        <v>166</v>
      </c>
      <c r="Q614" t="s">
        <v>1326</v>
      </c>
      <c r="R614">
        <v>35216</v>
      </c>
      <c r="S614" s="1">
        <v>42058</v>
      </c>
      <c r="T614" s="1">
        <v>42059</v>
      </c>
      <c r="U614">
        <v>-1197.0419999999999</v>
      </c>
      <c r="V614">
        <v>21</v>
      </c>
      <c r="W614">
        <v>2569.5700000000002</v>
      </c>
      <c r="X614">
        <v>87678</v>
      </c>
      <c r="Y614">
        <f>cleaneddata[[#This Row],[Unit Price]]-cleaneddata[[#This Row],[Discount]]</f>
        <v>119.97999999999999</v>
      </c>
      <c r="Z614" t="str">
        <f>_xlfn.IFS(cleaneddata[[#This Row],[Region]]="Central","Chris",cleaneddata[[#This Row],[Region]]="East","Erin",cleaneddata[[#This Row],[Region]]="South","Sam",cleaneddata[[#This Row],[Region]]="West","William")</f>
        <v>Sam</v>
      </c>
    </row>
    <row r="615" spans="1:26" x14ac:dyDescent="0.25">
      <c r="A615">
        <v>2865</v>
      </c>
      <c r="B615" t="s">
        <v>1327</v>
      </c>
      <c r="C615" t="s">
        <v>27</v>
      </c>
      <c r="D615">
        <v>0.01</v>
      </c>
      <c r="E615">
        <v>13.79</v>
      </c>
      <c r="F615">
        <v>8.7799999999999994</v>
      </c>
      <c r="G615" t="s">
        <v>40</v>
      </c>
      <c r="H615" t="s">
        <v>96</v>
      </c>
      <c r="I615" t="s">
        <v>30</v>
      </c>
      <c r="J615" t="s">
        <v>128</v>
      </c>
      <c r="K615" t="s">
        <v>75</v>
      </c>
      <c r="L615" t="s">
        <v>1328</v>
      </c>
      <c r="M615">
        <v>0.43</v>
      </c>
      <c r="N615" t="s">
        <v>34</v>
      </c>
      <c r="O615" t="s">
        <v>54</v>
      </c>
      <c r="P615" t="s">
        <v>189</v>
      </c>
      <c r="Q615" t="s">
        <v>1329</v>
      </c>
      <c r="R615">
        <v>75460</v>
      </c>
      <c r="S615" s="1">
        <v>42058</v>
      </c>
      <c r="T615" s="1">
        <v>42060</v>
      </c>
      <c r="U615">
        <v>-36.770000000000003</v>
      </c>
      <c r="V615">
        <v>4</v>
      </c>
      <c r="W615">
        <v>56.68</v>
      </c>
      <c r="X615">
        <v>90871</v>
      </c>
      <c r="Y615">
        <f>cleaneddata[[#This Row],[Unit Price]]-cleaneddata[[#This Row],[Discount]]</f>
        <v>13.78</v>
      </c>
      <c r="Z615" t="str">
        <f>_xlfn.IFS(cleaneddata[[#This Row],[Region]]="Central","Chris",cleaneddata[[#This Row],[Region]]="East","Erin",cleaneddata[[#This Row],[Region]]="South","Sam",cleaneddata[[#This Row],[Region]]="West","William")</f>
        <v>Chris</v>
      </c>
    </row>
    <row r="616" spans="1:26" x14ac:dyDescent="0.25">
      <c r="A616">
        <v>2865</v>
      </c>
      <c r="B616" t="s">
        <v>1327</v>
      </c>
      <c r="C616" t="s">
        <v>27</v>
      </c>
      <c r="D616">
        <v>0.04</v>
      </c>
      <c r="E616">
        <v>33.29</v>
      </c>
      <c r="F616">
        <v>8.74</v>
      </c>
      <c r="G616" t="s">
        <v>40</v>
      </c>
      <c r="H616" t="s">
        <v>96</v>
      </c>
      <c r="I616" t="s">
        <v>50</v>
      </c>
      <c r="J616" t="s">
        <v>80</v>
      </c>
      <c r="K616" t="s">
        <v>75</v>
      </c>
      <c r="L616" t="s">
        <v>1330</v>
      </c>
      <c r="M616">
        <v>0.61</v>
      </c>
      <c r="N616" t="s">
        <v>34</v>
      </c>
      <c r="O616" t="s">
        <v>54</v>
      </c>
      <c r="P616" t="s">
        <v>189</v>
      </c>
      <c r="Q616" t="s">
        <v>1329</v>
      </c>
      <c r="R616">
        <v>75460</v>
      </c>
      <c r="S616" s="1">
        <v>42058</v>
      </c>
      <c r="T616" s="1">
        <v>42059</v>
      </c>
      <c r="U616">
        <v>87.03</v>
      </c>
      <c r="V616">
        <v>8</v>
      </c>
      <c r="W616">
        <v>273.33999999999997</v>
      </c>
      <c r="X616">
        <v>90871</v>
      </c>
      <c r="Y616">
        <f>cleaneddata[[#This Row],[Unit Price]]-cleaneddata[[#This Row],[Discount]]</f>
        <v>33.25</v>
      </c>
      <c r="Z616" t="str">
        <f>_xlfn.IFS(cleaneddata[[#This Row],[Region]]="Central","Chris",cleaneddata[[#This Row],[Region]]="East","Erin",cleaneddata[[#This Row],[Region]]="South","Sam",cleaneddata[[#This Row],[Region]]="West","William")</f>
        <v>Chris</v>
      </c>
    </row>
    <row r="617" spans="1:26" x14ac:dyDescent="0.25">
      <c r="A617">
        <v>508</v>
      </c>
      <c r="B617" t="s">
        <v>1331</v>
      </c>
      <c r="C617" t="s">
        <v>39</v>
      </c>
      <c r="D617">
        <v>0.01</v>
      </c>
      <c r="E617">
        <v>20.98</v>
      </c>
      <c r="F617">
        <v>53.03</v>
      </c>
      <c r="G617" t="s">
        <v>28</v>
      </c>
      <c r="H617" t="s">
        <v>96</v>
      </c>
      <c r="I617" t="s">
        <v>50</v>
      </c>
      <c r="J617" t="s">
        <v>80</v>
      </c>
      <c r="K617" t="s">
        <v>59</v>
      </c>
      <c r="L617" t="s">
        <v>1092</v>
      </c>
      <c r="M617">
        <v>0.78</v>
      </c>
      <c r="N617" t="s">
        <v>34</v>
      </c>
      <c r="O617" t="s">
        <v>35</v>
      </c>
      <c r="P617" t="s">
        <v>390</v>
      </c>
      <c r="Q617" t="s">
        <v>1332</v>
      </c>
      <c r="R617">
        <v>41011</v>
      </c>
      <c r="S617" s="1">
        <v>42058</v>
      </c>
      <c r="T617" s="1">
        <v>42058</v>
      </c>
      <c r="U617">
        <v>-282.08179999999999</v>
      </c>
      <c r="V617">
        <v>5</v>
      </c>
      <c r="W617">
        <v>123</v>
      </c>
      <c r="X617">
        <v>87356</v>
      </c>
      <c r="Y617">
        <f>cleaneddata[[#This Row],[Unit Price]]-cleaneddata[[#This Row],[Discount]]</f>
        <v>20.97</v>
      </c>
      <c r="Z617" t="str">
        <f>_xlfn.IFS(cleaneddata[[#This Row],[Region]]="Central","Chris",cleaneddata[[#This Row],[Region]]="East","Erin",cleaneddata[[#This Row],[Region]]="South","Sam",cleaneddata[[#This Row],[Region]]="West","William")</f>
        <v>Sam</v>
      </c>
    </row>
    <row r="618" spans="1:26" x14ac:dyDescent="0.25">
      <c r="A618">
        <v>2892</v>
      </c>
      <c r="B618" t="s">
        <v>1333</v>
      </c>
      <c r="C618" t="s">
        <v>39</v>
      </c>
      <c r="D618">
        <v>0.1</v>
      </c>
      <c r="E618">
        <v>209.37</v>
      </c>
      <c r="F618">
        <v>69</v>
      </c>
      <c r="G618" t="s">
        <v>40</v>
      </c>
      <c r="H618" t="s">
        <v>41</v>
      </c>
      <c r="I618" t="s">
        <v>30</v>
      </c>
      <c r="J618" t="s">
        <v>31</v>
      </c>
      <c r="K618" t="s">
        <v>66</v>
      </c>
      <c r="L618" t="s">
        <v>1226</v>
      </c>
      <c r="M618">
        <v>0.79</v>
      </c>
      <c r="N618" t="s">
        <v>34</v>
      </c>
      <c r="O618" t="s">
        <v>54</v>
      </c>
      <c r="P618" t="s">
        <v>291</v>
      </c>
      <c r="Q618" t="s">
        <v>1334</v>
      </c>
      <c r="R618">
        <v>48154</v>
      </c>
      <c r="S618" s="1">
        <v>42058</v>
      </c>
      <c r="T618" s="1">
        <v>42060</v>
      </c>
      <c r="U618">
        <v>-165.59492040000001</v>
      </c>
      <c r="V618">
        <v>11</v>
      </c>
      <c r="W618">
        <v>2125.12</v>
      </c>
      <c r="X618">
        <v>90011</v>
      </c>
      <c r="Y618">
        <f>cleaneddata[[#This Row],[Unit Price]]-cleaneddata[[#This Row],[Discount]]</f>
        <v>209.27</v>
      </c>
      <c r="Z618" t="str">
        <f>_xlfn.IFS(cleaneddata[[#This Row],[Region]]="Central","Chris",cleaneddata[[#This Row],[Region]]="East","Erin",cleaneddata[[#This Row],[Region]]="South","Sam",cleaneddata[[#This Row],[Region]]="West","William")</f>
        <v>Chris</v>
      </c>
    </row>
    <row r="619" spans="1:26" x14ac:dyDescent="0.25">
      <c r="A619">
        <v>2893</v>
      </c>
      <c r="B619" t="s">
        <v>1335</v>
      </c>
      <c r="C619" t="s">
        <v>39</v>
      </c>
      <c r="D619">
        <v>7.0000000000000007E-2</v>
      </c>
      <c r="E619">
        <v>4.9800000000000004</v>
      </c>
      <c r="F619">
        <v>4.7</v>
      </c>
      <c r="G619" t="s">
        <v>40</v>
      </c>
      <c r="H619" t="s">
        <v>41</v>
      </c>
      <c r="I619" t="s">
        <v>50</v>
      </c>
      <c r="J619" t="s">
        <v>90</v>
      </c>
      <c r="K619" t="s">
        <v>75</v>
      </c>
      <c r="L619" t="s">
        <v>1336</v>
      </c>
      <c r="M619">
        <v>0.38</v>
      </c>
      <c r="N619" t="s">
        <v>34</v>
      </c>
      <c r="O619" t="s">
        <v>54</v>
      </c>
      <c r="P619" t="s">
        <v>291</v>
      </c>
      <c r="Q619" t="s">
        <v>512</v>
      </c>
      <c r="R619">
        <v>48071</v>
      </c>
      <c r="S619" s="1">
        <v>42058</v>
      </c>
      <c r="T619" s="1">
        <v>42059</v>
      </c>
      <c r="U619">
        <v>-21.684000000000001</v>
      </c>
      <c r="V619">
        <v>9</v>
      </c>
      <c r="W619">
        <v>45.05</v>
      </c>
      <c r="X619">
        <v>90011</v>
      </c>
      <c r="Y619">
        <f>cleaneddata[[#This Row],[Unit Price]]-cleaneddata[[#This Row],[Discount]]</f>
        <v>4.91</v>
      </c>
      <c r="Z619" t="str">
        <f>_xlfn.IFS(cleaneddata[[#This Row],[Region]]="Central","Chris",cleaneddata[[#This Row],[Region]]="East","Erin",cleaneddata[[#This Row],[Region]]="South","Sam",cleaneddata[[#This Row],[Region]]="West","William")</f>
        <v>Chris</v>
      </c>
    </row>
    <row r="620" spans="1:26" x14ac:dyDescent="0.25">
      <c r="A620">
        <v>247</v>
      </c>
      <c r="B620" t="s">
        <v>1337</v>
      </c>
      <c r="C620" t="s">
        <v>118</v>
      </c>
      <c r="D620">
        <v>0.02</v>
      </c>
      <c r="E620">
        <v>146.05000000000001</v>
      </c>
      <c r="F620">
        <v>80.2</v>
      </c>
      <c r="G620" t="s">
        <v>28</v>
      </c>
      <c r="H620" t="s">
        <v>96</v>
      </c>
      <c r="I620" t="s">
        <v>30</v>
      </c>
      <c r="J620" t="s">
        <v>31</v>
      </c>
      <c r="K620" t="s">
        <v>32</v>
      </c>
      <c r="L620" t="s">
        <v>973</v>
      </c>
      <c r="M620">
        <v>0.71</v>
      </c>
      <c r="N620" t="s">
        <v>34</v>
      </c>
      <c r="O620" t="s">
        <v>35</v>
      </c>
      <c r="P620" t="s">
        <v>402</v>
      </c>
      <c r="Q620" t="s">
        <v>1338</v>
      </c>
      <c r="R620">
        <v>37804</v>
      </c>
      <c r="S620" s="1">
        <v>42058</v>
      </c>
      <c r="T620" s="1">
        <v>42058</v>
      </c>
      <c r="U620">
        <v>-101.19199999999999</v>
      </c>
      <c r="V620">
        <v>5</v>
      </c>
      <c r="W620">
        <v>798.69</v>
      </c>
      <c r="X620">
        <v>89139</v>
      </c>
      <c r="Y620">
        <f>cleaneddata[[#This Row],[Unit Price]]-cleaneddata[[#This Row],[Discount]]</f>
        <v>146.03</v>
      </c>
      <c r="Z620" t="str">
        <f>_xlfn.IFS(cleaneddata[[#This Row],[Region]]="Central","Chris",cleaneddata[[#This Row],[Region]]="East","Erin",cleaneddata[[#This Row],[Region]]="South","Sam",cleaneddata[[#This Row],[Region]]="West","William")</f>
        <v>Sam</v>
      </c>
    </row>
    <row r="621" spans="1:26" x14ac:dyDescent="0.25">
      <c r="A621">
        <v>247</v>
      </c>
      <c r="B621" t="s">
        <v>1337</v>
      </c>
      <c r="C621" t="s">
        <v>118</v>
      </c>
      <c r="D621">
        <v>0.06</v>
      </c>
      <c r="E621">
        <v>65.989999999999995</v>
      </c>
      <c r="F621">
        <v>5.92</v>
      </c>
      <c r="G621" t="s">
        <v>40</v>
      </c>
      <c r="H621" t="s">
        <v>96</v>
      </c>
      <c r="I621" t="s">
        <v>42</v>
      </c>
      <c r="J621" t="s">
        <v>137</v>
      </c>
      <c r="K621" t="s">
        <v>75</v>
      </c>
      <c r="L621" t="s">
        <v>266</v>
      </c>
      <c r="M621">
        <v>0.55000000000000004</v>
      </c>
      <c r="N621" t="s">
        <v>34</v>
      </c>
      <c r="O621" t="s">
        <v>35</v>
      </c>
      <c r="P621" t="s">
        <v>402</v>
      </c>
      <c r="Q621" t="s">
        <v>1338</v>
      </c>
      <c r="R621">
        <v>37804</v>
      </c>
      <c r="S621" s="1">
        <v>42058</v>
      </c>
      <c r="T621" s="1">
        <v>42059</v>
      </c>
      <c r="U621">
        <v>-3.3319999999999999</v>
      </c>
      <c r="V621">
        <v>14</v>
      </c>
      <c r="W621">
        <v>792.11</v>
      </c>
      <c r="X621">
        <v>89139</v>
      </c>
      <c r="Y621">
        <f>cleaneddata[[#This Row],[Unit Price]]-cleaneddata[[#This Row],[Discount]]</f>
        <v>65.929999999999993</v>
      </c>
      <c r="Z621" t="str">
        <f>_xlfn.IFS(cleaneddata[[#This Row],[Region]]="Central","Chris",cleaneddata[[#This Row],[Region]]="East","Erin",cleaneddata[[#This Row],[Region]]="South","Sam",cleaneddata[[#This Row],[Region]]="West","William")</f>
        <v>Sam</v>
      </c>
    </row>
    <row r="622" spans="1:26" x14ac:dyDescent="0.25">
      <c r="A622">
        <v>1649</v>
      </c>
      <c r="B622" t="s">
        <v>1339</v>
      </c>
      <c r="C622" t="s">
        <v>27</v>
      </c>
      <c r="D622">
        <v>0.03</v>
      </c>
      <c r="E622">
        <v>48.58</v>
      </c>
      <c r="F622">
        <v>3.99</v>
      </c>
      <c r="G622" t="s">
        <v>89</v>
      </c>
      <c r="H622" t="s">
        <v>96</v>
      </c>
      <c r="I622" t="s">
        <v>50</v>
      </c>
      <c r="J622" t="s">
        <v>97</v>
      </c>
      <c r="K622" t="s">
        <v>75</v>
      </c>
      <c r="L622" t="s">
        <v>1340</v>
      </c>
      <c r="M622">
        <v>0.56000000000000005</v>
      </c>
      <c r="N622" t="s">
        <v>34</v>
      </c>
      <c r="O622" t="s">
        <v>113</v>
      </c>
      <c r="P622" t="s">
        <v>114</v>
      </c>
      <c r="Q622" t="s">
        <v>544</v>
      </c>
      <c r="R622">
        <v>11598</v>
      </c>
      <c r="S622" s="1">
        <v>42059</v>
      </c>
      <c r="T622" s="1">
        <v>42061</v>
      </c>
      <c r="U622">
        <v>100.1328</v>
      </c>
      <c r="V622">
        <v>3</v>
      </c>
      <c r="W622">
        <v>145.12</v>
      </c>
      <c r="X622">
        <v>91041</v>
      </c>
      <c r="Y622">
        <f>cleaneddata[[#This Row],[Unit Price]]-cleaneddata[[#This Row],[Discount]]</f>
        <v>48.55</v>
      </c>
      <c r="Z622" t="str">
        <f>_xlfn.IFS(cleaneddata[[#This Row],[Region]]="Central","Chris",cleaneddata[[#This Row],[Region]]="East","Erin",cleaneddata[[#This Row],[Region]]="South","Sam",cleaneddata[[#This Row],[Region]]="West","William")</f>
        <v>Erin</v>
      </c>
    </row>
    <row r="623" spans="1:26" x14ac:dyDescent="0.25">
      <c r="A623">
        <v>1894</v>
      </c>
      <c r="B623" t="s">
        <v>1341</v>
      </c>
      <c r="C623" t="s">
        <v>27</v>
      </c>
      <c r="D623">
        <v>0</v>
      </c>
      <c r="E623">
        <v>300.98</v>
      </c>
      <c r="F623">
        <v>164.73</v>
      </c>
      <c r="G623" t="s">
        <v>28</v>
      </c>
      <c r="H623" t="s">
        <v>73</v>
      </c>
      <c r="I623" t="s">
        <v>30</v>
      </c>
      <c r="J623" t="s">
        <v>111</v>
      </c>
      <c r="K623" t="s">
        <v>59</v>
      </c>
      <c r="L623" t="s">
        <v>1342</v>
      </c>
      <c r="M623">
        <v>0.56000000000000005</v>
      </c>
      <c r="N623" t="s">
        <v>34</v>
      </c>
      <c r="O623" t="s">
        <v>54</v>
      </c>
      <c r="P623" t="s">
        <v>359</v>
      </c>
      <c r="Q623" t="s">
        <v>1343</v>
      </c>
      <c r="R623">
        <v>54915</v>
      </c>
      <c r="S623" s="1">
        <v>42059</v>
      </c>
      <c r="T623" s="1">
        <v>42060</v>
      </c>
      <c r="U623">
        <v>2653.2914999999998</v>
      </c>
      <c r="V623">
        <v>12</v>
      </c>
      <c r="W623">
        <v>3845.35</v>
      </c>
      <c r="X623">
        <v>91261</v>
      </c>
      <c r="Y623">
        <f>cleaneddata[[#This Row],[Unit Price]]-cleaneddata[[#This Row],[Discount]]</f>
        <v>300.98</v>
      </c>
      <c r="Z623" t="str">
        <f>_xlfn.IFS(cleaneddata[[#This Row],[Region]]="Central","Chris",cleaneddata[[#This Row],[Region]]="East","Erin",cleaneddata[[#This Row],[Region]]="South","Sam",cleaneddata[[#This Row],[Region]]="West","William")</f>
        <v>Chris</v>
      </c>
    </row>
    <row r="624" spans="1:26" x14ac:dyDescent="0.25">
      <c r="A624">
        <v>1894</v>
      </c>
      <c r="B624" t="s">
        <v>1341</v>
      </c>
      <c r="C624" t="s">
        <v>27</v>
      </c>
      <c r="D624">
        <v>0.09</v>
      </c>
      <c r="E624">
        <v>2.94</v>
      </c>
      <c r="F624">
        <v>0.96</v>
      </c>
      <c r="G624" t="s">
        <v>40</v>
      </c>
      <c r="H624" t="s">
        <v>73</v>
      </c>
      <c r="I624" t="s">
        <v>50</v>
      </c>
      <c r="J624" t="s">
        <v>51</v>
      </c>
      <c r="K624" t="s">
        <v>52</v>
      </c>
      <c r="L624" t="s">
        <v>831</v>
      </c>
      <c r="M624">
        <v>0.57999999999999996</v>
      </c>
      <c r="N624" t="s">
        <v>34</v>
      </c>
      <c r="O624" t="s">
        <v>54</v>
      </c>
      <c r="P624" t="s">
        <v>359</v>
      </c>
      <c r="Q624" t="s">
        <v>1343</v>
      </c>
      <c r="R624">
        <v>54915</v>
      </c>
      <c r="S624" s="1">
        <v>42059</v>
      </c>
      <c r="T624" s="1">
        <v>42061</v>
      </c>
      <c r="U624">
        <v>-1.84</v>
      </c>
      <c r="V624">
        <v>1</v>
      </c>
      <c r="W624">
        <v>3.77</v>
      </c>
      <c r="X624">
        <v>91261</v>
      </c>
      <c r="Y624">
        <f>cleaneddata[[#This Row],[Unit Price]]-cleaneddata[[#This Row],[Discount]]</f>
        <v>2.85</v>
      </c>
      <c r="Z624" t="str">
        <f>_xlfn.IFS(cleaneddata[[#This Row],[Region]]="Central","Chris",cleaneddata[[#This Row],[Region]]="East","Erin",cleaneddata[[#This Row],[Region]]="South","Sam",cleaneddata[[#This Row],[Region]]="West","William")</f>
        <v>Chris</v>
      </c>
    </row>
    <row r="625" spans="1:26" x14ac:dyDescent="0.25">
      <c r="A625">
        <v>1919</v>
      </c>
      <c r="B625" t="s">
        <v>1344</v>
      </c>
      <c r="C625" t="s">
        <v>39</v>
      </c>
      <c r="D625">
        <v>0</v>
      </c>
      <c r="E625">
        <v>195.99</v>
      </c>
      <c r="F625">
        <v>8.99</v>
      </c>
      <c r="G625" t="s">
        <v>40</v>
      </c>
      <c r="H625" t="s">
        <v>73</v>
      </c>
      <c r="I625" t="s">
        <v>42</v>
      </c>
      <c r="J625" t="s">
        <v>137</v>
      </c>
      <c r="K625" t="s">
        <v>75</v>
      </c>
      <c r="L625" t="s">
        <v>1345</v>
      </c>
      <c r="M625">
        <v>0.6</v>
      </c>
      <c r="N625" t="s">
        <v>34</v>
      </c>
      <c r="O625" t="s">
        <v>35</v>
      </c>
      <c r="P625" t="s">
        <v>46</v>
      </c>
      <c r="Q625" t="s">
        <v>1346</v>
      </c>
      <c r="R625">
        <v>71603</v>
      </c>
      <c r="S625" s="1">
        <v>42059</v>
      </c>
      <c r="T625" s="1">
        <v>42060</v>
      </c>
      <c r="U625">
        <v>114.88200000000001</v>
      </c>
      <c r="V625">
        <v>5</v>
      </c>
      <c r="W625">
        <v>882.93</v>
      </c>
      <c r="X625">
        <v>85896</v>
      </c>
      <c r="Y625">
        <f>cleaneddata[[#This Row],[Unit Price]]-cleaneddata[[#This Row],[Discount]]</f>
        <v>195.99</v>
      </c>
      <c r="Z625" t="str">
        <f>_xlfn.IFS(cleaneddata[[#This Row],[Region]]="Central","Chris",cleaneddata[[#This Row],[Region]]="East","Erin",cleaneddata[[#This Row],[Region]]="South","Sam",cleaneddata[[#This Row],[Region]]="West","William")</f>
        <v>Sam</v>
      </c>
    </row>
    <row r="626" spans="1:26" x14ac:dyDescent="0.25">
      <c r="A626">
        <v>1127</v>
      </c>
      <c r="B626" t="s">
        <v>1347</v>
      </c>
      <c r="C626" t="s">
        <v>118</v>
      </c>
      <c r="D626">
        <v>0.02</v>
      </c>
      <c r="E626">
        <v>4.0599999999999996</v>
      </c>
      <c r="F626">
        <v>6.89</v>
      </c>
      <c r="G626" t="s">
        <v>40</v>
      </c>
      <c r="H626" t="s">
        <v>41</v>
      </c>
      <c r="I626" t="s">
        <v>50</v>
      </c>
      <c r="J626" t="s">
        <v>97</v>
      </c>
      <c r="K626" t="s">
        <v>75</v>
      </c>
      <c r="L626" t="s">
        <v>1273</v>
      </c>
      <c r="M626">
        <v>0.6</v>
      </c>
      <c r="N626" t="s">
        <v>34</v>
      </c>
      <c r="O626" t="s">
        <v>54</v>
      </c>
      <c r="P626" t="s">
        <v>189</v>
      </c>
      <c r="Q626" t="s">
        <v>1348</v>
      </c>
      <c r="R626">
        <v>78852</v>
      </c>
      <c r="S626" s="1">
        <v>42059</v>
      </c>
      <c r="T626" s="1">
        <v>42061</v>
      </c>
      <c r="U626">
        <v>-93.735200000000006</v>
      </c>
      <c r="V626">
        <v>16</v>
      </c>
      <c r="W626">
        <v>66.81</v>
      </c>
      <c r="X626">
        <v>87221</v>
      </c>
      <c r="Y626">
        <f>cleaneddata[[#This Row],[Unit Price]]-cleaneddata[[#This Row],[Discount]]</f>
        <v>4.04</v>
      </c>
      <c r="Z626" t="str">
        <f>_xlfn.IFS(cleaneddata[[#This Row],[Region]]="Central","Chris",cleaneddata[[#This Row],[Region]]="East","Erin",cleaneddata[[#This Row],[Region]]="South","Sam",cleaneddata[[#This Row],[Region]]="West","William")</f>
        <v>Chris</v>
      </c>
    </row>
    <row r="627" spans="1:26" x14ac:dyDescent="0.25">
      <c r="A627">
        <v>961</v>
      </c>
      <c r="B627" t="s">
        <v>1349</v>
      </c>
      <c r="C627" t="s">
        <v>72</v>
      </c>
      <c r="D627">
        <v>0.05</v>
      </c>
      <c r="E627">
        <v>124.49</v>
      </c>
      <c r="F627">
        <v>51.94</v>
      </c>
      <c r="G627" t="s">
        <v>28</v>
      </c>
      <c r="H627" t="s">
        <v>73</v>
      </c>
      <c r="I627" t="s">
        <v>30</v>
      </c>
      <c r="J627" t="s">
        <v>31</v>
      </c>
      <c r="K627" t="s">
        <v>32</v>
      </c>
      <c r="L627" t="s">
        <v>1151</v>
      </c>
      <c r="M627">
        <v>0.63</v>
      </c>
      <c r="N627" t="s">
        <v>34</v>
      </c>
      <c r="O627" t="s">
        <v>61</v>
      </c>
      <c r="P627" t="s">
        <v>92</v>
      </c>
      <c r="Q627" t="s">
        <v>1350</v>
      </c>
      <c r="R627">
        <v>94061</v>
      </c>
      <c r="S627" s="1">
        <v>42059</v>
      </c>
      <c r="T627" s="1">
        <v>42059</v>
      </c>
      <c r="U627">
        <v>-44.163600000000002</v>
      </c>
      <c r="V627">
        <v>1</v>
      </c>
      <c r="W627">
        <v>120.12</v>
      </c>
      <c r="X627">
        <v>89402</v>
      </c>
      <c r="Y627">
        <f>cleaneddata[[#This Row],[Unit Price]]-cleaneddata[[#This Row],[Discount]]</f>
        <v>124.44</v>
      </c>
      <c r="Z627" t="str">
        <f>_xlfn.IFS(cleaneddata[[#This Row],[Region]]="Central","Chris",cleaneddata[[#This Row],[Region]]="East","Erin",cleaneddata[[#This Row],[Region]]="South","Sam",cleaneddata[[#This Row],[Region]]="West","William")</f>
        <v>William</v>
      </c>
    </row>
    <row r="628" spans="1:26" x14ac:dyDescent="0.25">
      <c r="A628">
        <v>2398</v>
      </c>
      <c r="B628" t="s">
        <v>1351</v>
      </c>
      <c r="C628" t="s">
        <v>72</v>
      </c>
      <c r="D628">
        <v>0.03</v>
      </c>
      <c r="E628">
        <v>7.64</v>
      </c>
      <c r="F628">
        <v>5.83</v>
      </c>
      <c r="G628" t="s">
        <v>40</v>
      </c>
      <c r="H628" t="s">
        <v>96</v>
      </c>
      <c r="I628" t="s">
        <v>50</v>
      </c>
      <c r="J628" t="s">
        <v>90</v>
      </c>
      <c r="K628" t="s">
        <v>52</v>
      </c>
      <c r="L628" t="s">
        <v>234</v>
      </c>
      <c r="M628">
        <v>0.36</v>
      </c>
      <c r="N628" t="s">
        <v>34</v>
      </c>
      <c r="O628" t="s">
        <v>54</v>
      </c>
      <c r="P628" t="s">
        <v>105</v>
      </c>
      <c r="Q628" t="s">
        <v>1352</v>
      </c>
      <c r="R628">
        <v>60103</v>
      </c>
      <c r="S628" s="1">
        <v>42059</v>
      </c>
      <c r="T628" s="1">
        <v>42061</v>
      </c>
      <c r="U628">
        <v>-15.090400000000001</v>
      </c>
      <c r="V628">
        <v>12</v>
      </c>
      <c r="W628">
        <v>96.86</v>
      </c>
      <c r="X628">
        <v>86373</v>
      </c>
      <c r="Y628">
        <f>cleaneddata[[#This Row],[Unit Price]]-cleaneddata[[#This Row],[Discount]]</f>
        <v>7.6099999999999994</v>
      </c>
      <c r="Z628" t="str">
        <f>_xlfn.IFS(cleaneddata[[#This Row],[Region]]="Central","Chris",cleaneddata[[#This Row],[Region]]="East","Erin",cleaneddata[[#This Row],[Region]]="South","Sam",cleaneddata[[#This Row],[Region]]="West","William")</f>
        <v>Chris</v>
      </c>
    </row>
    <row r="629" spans="1:26" x14ac:dyDescent="0.25">
      <c r="A629">
        <v>1193</v>
      </c>
      <c r="B629" t="s">
        <v>1353</v>
      </c>
      <c r="C629" t="s">
        <v>39</v>
      </c>
      <c r="D629">
        <v>0.05</v>
      </c>
      <c r="E629">
        <v>52.4</v>
      </c>
      <c r="F629">
        <v>16.11</v>
      </c>
      <c r="G629" t="s">
        <v>40</v>
      </c>
      <c r="H629" t="s">
        <v>41</v>
      </c>
      <c r="I629" t="s">
        <v>50</v>
      </c>
      <c r="J629" t="s">
        <v>74</v>
      </c>
      <c r="K629" t="s">
        <v>75</v>
      </c>
      <c r="L629" t="s">
        <v>1354</v>
      </c>
      <c r="M629">
        <v>0.39</v>
      </c>
      <c r="N629" t="s">
        <v>34</v>
      </c>
      <c r="O629" t="s">
        <v>113</v>
      </c>
      <c r="P629" t="s">
        <v>376</v>
      </c>
      <c r="Q629" t="s">
        <v>68</v>
      </c>
      <c r="R629">
        <v>20016</v>
      </c>
      <c r="S629" s="1">
        <v>42060</v>
      </c>
      <c r="T629" s="1">
        <v>42062</v>
      </c>
      <c r="U629">
        <v>592.52650000000006</v>
      </c>
      <c r="V629">
        <v>85</v>
      </c>
      <c r="W629">
        <v>4556.63</v>
      </c>
      <c r="X629">
        <v>29350</v>
      </c>
      <c r="Y629">
        <f>cleaneddata[[#This Row],[Unit Price]]-cleaneddata[[#This Row],[Discount]]</f>
        <v>52.35</v>
      </c>
      <c r="Z629" t="str">
        <f>_xlfn.IFS(cleaneddata[[#This Row],[Region]]="Central","Chris",cleaneddata[[#This Row],[Region]]="East","Erin",cleaneddata[[#This Row],[Region]]="South","Sam",cleaneddata[[#This Row],[Region]]="West","William")</f>
        <v>Erin</v>
      </c>
    </row>
    <row r="630" spans="1:26" x14ac:dyDescent="0.25">
      <c r="A630">
        <v>1193</v>
      </c>
      <c r="B630" t="s">
        <v>1353</v>
      </c>
      <c r="C630" t="s">
        <v>39</v>
      </c>
      <c r="D630">
        <v>0.05</v>
      </c>
      <c r="E630">
        <v>36.549999999999997</v>
      </c>
      <c r="F630">
        <v>13.89</v>
      </c>
      <c r="G630" t="s">
        <v>89</v>
      </c>
      <c r="H630" t="s">
        <v>41</v>
      </c>
      <c r="I630" t="s">
        <v>50</v>
      </c>
      <c r="J630" t="s">
        <v>51</v>
      </c>
      <c r="K630" t="s">
        <v>52</v>
      </c>
      <c r="L630" t="s">
        <v>1355</v>
      </c>
      <c r="M630">
        <v>0.41</v>
      </c>
      <c r="N630" t="s">
        <v>34</v>
      </c>
      <c r="O630" t="s">
        <v>113</v>
      </c>
      <c r="P630" t="s">
        <v>376</v>
      </c>
      <c r="Q630" t="s">
        <v>68</v>
      </c>
      <c r="R630">
        <v>20016</v>
      </c>
      <c r="S630" s="1">
        <v>42060</v>
      </c>
      <c r="T630" s="1">
        <v>42061</v>
      </c>
      <c r="U630">
        <v>232.8</v>
      </c>
      <c r="V630">
        <v>83</v>
      </c>
      <c r="W630">
        <v>2948.61</v>
      </c>
      <c r="X630">
        <v>29350</v>
      </c>
      <c r="Y630">
        <f>cleaneddata[[#This Row],[Unit Price]]-cleaneddata[[#This Row],[Discount]]</f>
        <v>36.5</v>
      </c>
      <c r="Z630" t="str">
        <f>_xlfn.IFS(cleaneddata[[#This Row],[Region]]="Central","Chris",cleaneddata[[#This Row],[Region]]="East","Erin",cleaneddata[[#This Row],[Region]]="South","Sam",cleaneddata[[#This Row],[Region]]="West","William")</f>
        <v>Erin</v>
      </c>
    </row>
    <row r="631" spans="1:26" x14ac:dyDescent="0.25">
      <c r="A631">
        <v>1199</v>
      </c>
      <c r="B631" t="s">
        <v>1356</v>
      </c>
      <c r="C631" t="s">
        <v>39</v>
      </c>
      <c r="D631">
        <v>0.1</v>
      </c>
      <c r="E631">
        <v>15.14</v>
      </c>
      <c r="F631">
        <v>4.53</v>
      </c>
      <c r="G631" t="s">
        <v>40</v>
      </c>
      <c r="H631" t="s">
        <v>41</v>
      </c>
      <c r="I631" t="s">
        <v>50</v>
      </c>
      <c r="J631" t="s">
        <v>80</v>
      </c>
      <c r="K631" t="s">
        <v>75</v>
      </c>
      <c r="L631" t="s">
        <v>1357</v>
      </c>
      <c r="M631">
        <v>0.81</v>
      </c>
      <c r="N631" t="s">
        <v>34</v>
      </c>
      <c r="O631" t="s">
        <v>113</v>
      </c>
      <c r="P631" t="s">
        <v>1358</v>
      </c>
      <c r="Q631" t="s">
        <v>1359</v>
      </c>
      <c r="R631">
        <v>3060</v>
      </c>
      <c r="S631" s="1">
        <v>42060</v>
      </c>
      <c r="T631" s="1">
        <v>42063</v>
      </c>
      <c r="U631">
        <v>-24.897600000000001</v>
      </c>
      <c r="V631">
        <v>5</v>
      </c>
      <c r="W631">
        <v>75.17</v>
      </c>
      <c r="X631">
        <v>87585</v>
      </c>
      <c r="Y631">
        <f>cleaneddata[[#This Row],[Unit Price]]-cleaneddata[[#This Row],[Discount]]</f>
        <v>15.040000000000001</v>
      </c>
      <c r="Z631" t="str">
        <f>_xlfn.IFS(cleaneddata[[#This Row],[Region]]="Central","Chris",cleaneddata[[#This Row],[Region]]="East","Erin",cleaneddata[[#This Row],[Region]]="South","Sam",cleaneddata[[#This Row],[Region]]="West","William")</f>
        <v>Erin</v>
      </c>
    </row>
    <row r="632" spans="1:26" x14ac:dyDescent="0.25">
      <c r="A632">
        <v>1200</v>
      </c>
      <c r="B632" t="s">
        <v>1360</v>
      </c>
      <c r="C632" t="s">
        <v>39</v>
      </c>
      <c r="D632">
        <v>0.05</v>
      </c>
      <c r="E632">
        <v>52.4</v>
      </c>
      <c r="F632">
        <v>16.11</v>
      </c>
      <c r="G632" t="s">
        <v>40</v>
      </c>
      <c r="H632" t="s">
        <v>41</v>
      </c>
      <c r="I632" t="s">
        <v>50</v>
      </c>
      <c r="J632" t="s">
        <v>74</v>
      </c>
      <c r="K632" t="s">
        <v>75</v>
      </c>
      <c r="L632" t="s">
        <v>1354</v>
      </c>
      <c r="M632">
        <v>0.39</v>
      </c>
      <c r="N632" t="s">
        <v>34</v>
      </c>
      <c r="O632" t="s">
        <v>113</v>
      </c>
      <c r="P632" t="s">
        <v>399</v>
      </c>
      <c r="Q632" t="s">
        <v>1361</v>
      </c>
      <c r="R632">
        <v>7407</v>
      </c>
      <c r="S632" s="1">
        <v>42060</v>
      </c>
      <c r="T632" s="1">
        <v>42062</v>
      </c>
      <c r="U632">
        <v>776.77440000000001</v>
      </c>
      <c r="V632">
        <v>21</v>
      </c>
      <c r="W632">
        <v>1125.76</v>
      </c>
      <c r="X632">
        <v>87585</v>
      </c>
      <c r="Y632">
        <f>cleaneddata[[#This Row],[Unit Price]]-cleaneddata[[#This Row],[Discount]]</f>
        <v>52.35</v>
      </c>
      <c r="Z632" t="str">
        <f>_xlfn.IFS(cleaneddata[[#This Row],[Region]]="Central","Chris",cleaneddata[[#This Row],[Region]]="East","Erin",cleaneddata[[#This Row],[Region]]="South","Sam",cleaneddata[[#This Row],[Region]]="West","William")</f>
        <v>Erin</v>
      </c>
    </row>
    <row r="633" spans="1:26" x14ac:dyDescent="0.25">
      <c r="A633">
        <v>1202</v>
      </c>
      <c r="B633" t="s">
        <v>1362</v>
      </c>
      <c r="C633" t="s">
        <v>39</v>
      </c>
      <c r="D633">
        <v>0.05</v>
      </c>
      <c r="E633">
        <v>36.549999999999997</v>
      </c>
      <c r="F633">
        <v>13.89</v>
      </c>
      <c r="G633" t="s">
        <v>89</v>
      </c>
      <c r="H633" t="s">
        <v>41</v>
      </c>
      <c r="I633" t="s">
        <v>50</v>
      </c>
      <c r="J633" t="s">
        <v>51</v>
      </c>
      <c r="K633" t="s">
        <v>52</v>
      </c>
      <c r="L633" t="s">
        <v>1355</v>
      </c>
      <c r="M633">
        <v>0.41</v>
      </c>
      <c r="N633" t="s">
        <v>34</v>
      </c>
      <c r="O633" t="s">
        <v>113</v>
      </c>
      <c r="P633" t="s">
        <v>399</v>
      </c>
      <c r="Q633" t="s">
        <v>1363</v>
      </c>
      <c r="R633">
        <v>7079</v>
      </c>
      <c r="S633" s="1">
        <v>42060</v>
      </c>
      <c r="T633" s="1">
        <v>42061</v>
      </c>
      <c r="U633">
        <v>344.54399999999998</v>
      </c>
      <c r="V633">
        <v>21</v>
      </c>
      <c r="W633">
        <v>746.03</v>
      </c>
      <c r="X633">
        <v>87585</v>
      </c>
      <c r="Y633">
        <f>cleaneddata[[#This Row],[Unit Price]]-cleaneddata[[#This Row],[Discount]]</f>
        <v>36.5</v>
      </c>
      <c r="Z633" t="str">
        <f>_xlfn.IFS(cleaneddata[[#This Row],[Region]]="Central","Chris",cleaneddata[[#This Row],[Region]]="East","Erin",cleaneddata[[#This Row],[Region]]="South","Sam",cleaneddata[[#This Row],[Region]]="West","William")</f>
        <v>Erin</v>
      </c>
    </row>
    <row r="634" spans="1:26" x14ac:dyDescent="0.25">
      <c r="A634">
        <v>2361</v>
      </c>
      <c r="B634" t="s">
        <v>1364</v>
      </c>
      <c r="C634" t="s">
        <v>39</v>
      </c>
      <c r="D634">
        <v>0.06</v>
      </c>
      <c r="E634">
        <v>8.33</v>
      </c>
      <c r="F634">
        <v>1.99</v>
      </c>
      <c r="G634" t="s">
        <v>40</v>
      </c>
      <c r="H634" t="s">
        <v>96</v>
      </c>
      <c r="I634" t="s">
        <v>42</v>
      </c>
      <c r="J634" t="s">
        <v>43</v>
      </c>
      <c r="K634" t="s">
        <v>44</v>
      </c>
      <c r="L634" t="s">
        <v>1176</v>
      </c>
      <c r="M634">
        <v>0.52</v>
      </c>
      <c r="N634" t="s">
        <v>34</v>
      </c>
      <c r="O634" t="s">
        <v>35</v>
      </c>
      <c r="P634" t="s">
        <v>125</v>
      </c>
      <c r="Q634" t="s">
        <v>1365</v>
      </c>
      <c r="R634">
        <v>32259</v>
      </c>
      <c r="S634" s="1">
        <v>42060</v>
      </c>
      <c r="T634" s="1">
        <v>42061</v>
      </c>
      <c r="U634">
        <v>-344.82</v>
      </c>
      <c r="V634">
        <v>1</v>
      </c>
      <c r="W634">
        <v>8.49</v>
      </c>
      <c r="X634">
        <v>88266</v>
      </c>
      <c r="Y634">
        <f>cleaneddata[[#This Row],[Unit Price]]-cleaneddata[[#This Row],[Discount]]</f>
        <v>8.27</v>
      </c>
      <c r="Z634" t="str">
        <f>_xlfn.IFS(cleaneddata[[#This Row],[Region]]="Central","Chris",cleaneddata[[#This Row],[Region]]="East","Erin",cleaneddata[[#This Row],[Region]]="South","Sam",cleaneddata[[#This Row],[Region]]="West","William")</f>
        <v>Sam</v>
      </c>
    </row>
    <row r="635" spans="1:26" x14ac:dyDescent="0.25">
      <c r="A635">
        <v>851</v>
      </c>
      <c r="B635" t="s">
        <v>1366</v>
      </c>
      <c r="C635" t="s">
        <v>49</v>
      </c>
      <c r="D635">
        <v>0.1</v>
      </c>
      <c r="E635">
        <v>50.98</v>
      </c>
      <c r="F635">
        <v>22.24</v>
      </c>
      <c r="G635" t="s">
        <v>40</v>
      </c>
      <c r="H635" t="s">
        <v>96</v>
      </c>
      <c r="I635" t="s">
        <v>30</v>
      </c>
      <c r="J635" t="s">
        <v>128</v>
      </c>
      <c r="K635" t="s">
        <v>66</v>
      </c>
      <c r="L635" t="s">
        <v>1367</v>
      </c>
      <c r="M635">
        <v>0.55000000000000004</v>
      </c>
      <c r="N635" t="s">
        <v>34</v>
      </c>
      <c r="O635" t="s">
        <v>61</v>
      </c>
      <c r="P635" t="s">
        <v>92</v>
      </c>
      <c r="Q635" t="s">
        <v>1368</v>
      </c>
      <c r="R635">
        <v>91745</v>
      </c>
      <c r="S635" s="1">
        <v>42060</v>
      </c>
      <c r="T635" s="1">
        <v>42062</v>
      </c>
      <c r="U635">
        <v>98.12</v>
      </c>
      <c r="V635">
        <v>6</v>
      </c>
      <c r="W635">
        <v>300.63</v>
      </c>
      <c r="X635">
        <v>88568</v>
      </c>
      <c r="Y635">
        <f>cleaneddata[[#This Row],[Unit Price]]-cleaneddata[[#This Row],[Discount]]</f>
        <v>50.879999999999995</v>
      </c>
      <c r="Z635" t="str">
        <f>_xlfn.IFS(cleaneddata[[#This Row],[Region]]="Central","Chris",cleaneddata[[#This Row],[Region]]="East","Erin",cleaneddata[[#This Row],[Region]]="South","Sam",cleaneddata[[#This Row],[Region]]="West","William")</f>
        <v>William</v>
      </c>
    </row>
    <row r="636" spans="1:26" x14ac:dyDescent="0.25">
      <c r="A636">
        <v>2980</v>
      </c>
      <c r="B636" t="s">
        <v>823</v>
      </c>
      <c r="C636" t="s">
        <v>118</v>
      </c>
      <c r="D636">
        <v>7.0000000000000007E-2</v>
      </c>
      <c r="E636">
        <v>2.61</v>
      </c>
      <c r="F636">
        <v>0.5</v>
      </c>
      <c r="G636" t="s">
        <v>40</v>
      </c>
      <c r="H636" t="s">
        <v>96</v>
      </c>
      <c r="I636" t="s">
        <v>50</v>
      </c>
      <c r="J636" t="s">
        <v>154</v>
      </c>
      <c r="K636" t="s">
        <v>75</v>
      </c>
      <c r="L636" t="s">
        <v>1369</v>
      </c>
      <c r="M636">
        <v>0.39</v>
      </c>
      <c r="N636" t="s">
        <v>34</v>
      </c>
      <c r="O636" t="s">
        <v>113</v>
      </c>
      <c r="P636" t="s">
        <v>319</v>
      </c>
      <c r="Q636" t="s">
        <v>825</v>
      </c>
      <c r="R636">
        <v>44870</v>
      </c>
      <c r="S636" s="1">
        <v>42060</v>
      </c>
      <c r="T636" s="1">
        <v>42062</v>
      </c>
      <c r="U636">
        <v>10.798500000000001</v>
      </c>
      <c r="V636">
        <v>6</v>
      </c>
      <c r="W636">
        <v>15.65</v>
      </c>
      <c r="X636">
        <v>86547</v>
      </c>
      <c r="Y636">
        <f>cleaneddata[[#This Row],[Unit Price]]-cleaneddata[[#This Row],[Discount]]</f>
        <v>2.54</v>
      </c>
      <c r="Z636" t="str">
        <f>_xlfn.IFS(cleaneddata[[#This Row],[Region]]="Central","Chris",cleaneddata[[#This Row],[Region]]="East","Erin",cleaneddata[[#This Row],[Region]]="South","Sam",cleaneddata[[#This Row],[Region]]="West","William")</f>
        <v>Erin</v>
      </c>
    </row>
    <row r="637" spans="1:26" x14ac:dyDescent="0.25">
      <c r="A637">
        <v>868</v>
      </c>
      <c r="B637" t="s">
        <v>1370</v>
      </c>
      <c r="C637" t="s">
        <v>72</v>
      </c>
      <c r="D637">
        <v>0.04</v>
      </c>
      <c r="E637">
        <v>29.18</v>
      </c>
      <c r="F637">
        <v>8.5500000000000007</v>
      </c>
      <c r="G637" t="s">
        <v>89</v>
      </c>
      <c r="H637" t="s">
        <v>96</v>
      </c>
      <c r="I637" t="s">
        <v>30</v>
      </c>
      <c r="J637" t="s">
        <v>128</v>
      </c>
      <c r="K637" t="s">
        <v>75</v>
      </c>
      <c r="L637" t="s">
        <v>1371</v>
      </c>
      <c r="M637">
        <v>0.42</v>
      </c>
      <c r="N637" t="s">
        <v>34</v>
      </c>
      <c r="O637" t="s">
        <v>54</v>
      </c>
      <c r="P637" t="s">
        <v>86</v>
      </c>
      <c r="Q637" t="s">
        <v>1372</v>
      </c>
      <c r="R637">
        <v>55126</v>
      </c>
      <c r="S637" s="1">
        <v>42060</v>
      </c>
      <c r="T637" s="1">
        <v>42062</v>
      </c>
      <c r="U637">
        <v>201.7353</v>
      </c>
      <c r="V637">
        <v>10</v>
      </c>
      <c r="W637">
        <v>292.37</v>
      </c>
      <c r="X637">
        <v>91194</v>
      </c>
      <c r="Y637">
        <f>cleaneddata[[#This Row],[Unit Price]]-cleaneddata[[#This Row],[Discount]]</f>
        <v>29.14</v>
      </c>
      <c r="Z637" t="str">
        <f>_xlfn.IFS(cleaneddata[[#This Row],[Region]]="Central","Chris",cleaneddata[[#This Row],[Region]]="East","Erin",cleaneddata[[#This Row],[Region]]="South","Sam",cleaneddata[[#This Row],[Region]]="West","William")</f>
        <v>Chris</v>
      </c>
    </row>
    <row r="638" spans="1:26" x14ac:dyDescent="0.25">
      <c r="A638">
        <v>868</v>
      </c>
      <c r="B638" t="s">
        <v>1370</v>
      </c>
      <c r="C638" t="s">
        <v>72</v>
      </c>
      <c r="D638">
        <v>0</v>
      </c>
      <c r="E638">
        <v>80.98</v>
      </c>
      <c r="F638">
        <v>35</v>
      </c>
      <c r="G638" t="s">
        <v>40</v>
      </c>
      <c r="H638" t="s">
        <v>96</v>
      </c>
      <c r="I638" t="s">
        <v>50</v>
      </c>
      <c r="J638" t="s">
        <v>80</v>
      </c>
      <c r="K638" t="s">
        <v>66</v>
      </c>
      <c r="L638" t="s">
        <v>709</v>
      </c>
      <c r="M638">
        <v>0.83</v>
      </c>
      <c r="N638" t="s">
        <v>34</v>
      </c>
      <c r="O638" t="s">
        <v>54</v>
      </c>
      <c r="P638" t="s">
        <v>86</v>
      </c>
      <c r="Q638" t="s">
        <v>1372</v>
      </c>
      <c r="R638">
        <v>55126</v>
      </c>
      <c r="S638" s="1">
        <v>42060</v>
      </c>
      <c r="T638" s="1">
        <v>42062</v>
      </c>
      <c r="U638">
        <v>-684.78</v>
      </c>
      <c r="V638">
        <v>8</v>
      </c>
      <c r="W638">
        <v>682.79</v>
      </c>
      <c r="X638">
        <v>91194</v>
      </c>
      <c r="Y638">
        <f>cleaneddata[[#This Row],[Unit Price]]-cleaneddata[[#This Row],[Discount]]</f>
        <v>80.98</v>
      </c>
      <c r="Z638" t="str">
        <f>_xlfn.IFS(cleaneddata[[#This Row],[Region]]="Central","Chris",cleaneddata[[#This Row],[Region]]="East","Erin",cleaneddata[[#This Row],[Region]]="South","Sam",cleaneddata[[#This Row],[Region]]="West","William")</f>
        <v>Chris</v>
      </c>
    </row>
    <row r="639" spans="1:26" x14ac:dyDescent="0.25">
      <c r="A639">
        <v>907</v>
      </c>
      <c r="B639" t="s">
        <v>1373</v>
      </c>
      <c r="C639" t="s">
        <v>27</v>
      </c>
      <c r="D639">
        <v>0.09</v>
      </c>
      <c r="E639">
        <v>35.99</v>
      </c>
      <c r="F639">
        <v>5.99</v>
      </c>
      <c r="G639" t="s">
        <v>40</v>
      </c>
      <c r="H639" t="s">
        <v>73</v>
      </c>
      <c r="I639" t="s">
        <v>42</v>
      </c>
      <c r="J639" t="s">
        <v>137</v>
      </c>
      <c r="K639" t="s">
        <v>52</v>
      </c>
      <c r="L639" t="s">
        <v>1374</v>
      </c>
      <c r="M639">
        <v>0.38</v>
      </c>
      <c r="N639" t="s">
        <v>34</v>
      </c>
      <c r="O639" t="s">
        <v>35</v>
      </c>
      <c r="P639" t="s">
        <v>390</v>
      </c>
      <c r="Q639" t="s">
        <v>468</v>
      </c>
      <c r="R639">
        <v>42420</v>
      </c>
      <c r="S639" s="1">
        <v>42061</v>
      </c>
      <c r="T639" s="1">
        <v>42062</v>
      </c>
      <c r="U639">
        <v>114.3165</v>
      </c>
      <c r="V639">
        <v>5</v>
      </c>
      <c r="W639">
        <v>151.6</v>
      </c>
      <c r="X639">
        <v>86459</v>
      </c>
      <c r="Y639">
        <f>cleaneddata[[#This Row],[Unit Price]]-cleaneddata[[#This Row],[Discount]]</f>
        <v>35.9</v>
      </c>
      <c r="Z639" t="str">
        <f>_xlfn.IFS(cleaneddata[[#This Row],[Region]]="Central","Chris",cleaneddata[[#This Row],[Region]]="East","Erin",cleaneddata[[#This Row],[Region]]="South","Sam",cleaneddata[[#This Row],[Region]]="West","William")</f>
        <v>Sam</v>
      </c>
    </row>
    <row r="640" spans="1:26" x14ac:dyDescent="0.25">
      <c r="A640">
        <v>1639</v>
      </c>
      <c r="B640" t="s">
        <v>1375</v>
      </c>
      <c r="C640" t="s">
        <v>27</v>
      </c>
      <c r="D640">
        <v>0.08</v>
      </c>
      <c r="E640">
        <v>55.48</v>
      </c>
      <c r="F640">
        <v>6.79</v>
      </c>
      <c r="G640" t="s">
        <v>40</v>
      </c>
      <c r="H640" t="s">
        <v>73</v>
      </c>
      <c r="I640" t="s">
        <v>50</v>
      </c>
      <c r="J640" t="s">
        <v>90</v>
      </c>
      <c r="K640" t="s">
        <v>75</v>
      </c>
      <c r="L640" t="s">
        <v>1308</v>
      </c>
      <c r="M640">
        <v>0.37</v>
      </c>
      <c r="N640" t="s">
        <v>34</v>
      </c>
      <c r="O640" t="s">
        <v>113</v>
      </c>
      <c r="P640" t="s">
        <v>250</v>
      </c>
      <c r="Q640" t="s">
        <v>1376</v>
      </c>
      <c r="R640">
        <v>6901</v>
      </c>
      <c r="S640" s="1">
        <v>42061</v>
      </c>
      <c r="T640" s="1">
        <v>42063</v>
      </c>
      <c r="U640">
        <v>147.75659999999999</v>
      </c>
      <c r="V640">
        <v>4</v>
      </c>
      <c r="W640">
        <v>214.14</v>
      </c>
      <c r="X640">
        <v>89705</v>
      </c>
      <c r="Y640">
        <f>cleaneddata[[#This Row],[Unit Price]]-cleaneddata[[#This Row],[Discount]]</f>
        <v>55.4</v>
      </c>
      <c r="Z640" t="str">
        <f>_xlfn.IFS(cleaneddata[[#This Row],[Region]]="Central","Chris",cleaneddata[[#This Row],[Region]]="East","Erin",cleaneddata[[#This Row],[Region]]="South","Sam",cleaneddata[[#This Row],[Region]]="West","William")</f>
        <v>Erin</v>
      </c>
    </row>
    <row r="641" spans="1:26" x14ac:dyDescent="0.25">
      <c r="A641">
        <v>2114</v>
      </c>
      <c r="B641" t="s">
        <v>1377</v>
      </c>
      <c r="C641" t="s">
        <v>27</v>
      </c>
      <c r="D641">
        <v>7.0000000000000007E-2</v>
      </c>
      <c r="E641">
        <v>226.67</v>
      </c>
      <c r="F641">
        <v>28.16</v>
      </c>
      <c r="G641" t="s">
        <v>28</v>
      </c>
      <c r="H641" t="s">
        <v>96</v>
      </c>
      <c r="I641" t="s">
        <v>30</v>
      </c>
      <c r="J641" t="s">
        <v>111</v>
      </c>
      <c r="K641" t="s">
        <v>59</v>
      </c>
      <c r="L641" t="s">
        <v>1378</v>
      </c>
      <c r="M641">
        <v>0.59</v>
      </c>
      <c r="N641" t="s">
        <v>34</v>
      </c>
      <c r="O641" t="s">
        <v>35</v>
      </c>
      <c r="P641" t="s">
        <v>244</v>
      </c>
      <c r="Q641" t="s">
        <v>1379</v>
      </c>
      <c r="R641">
        <v>23518</v>
      </c>
      <c r="S641" s="1">
        <v>42061</v>
      </c>
      <c r="T641" s="1">
        <v>42062</v>
      </c>
      <c r="U641">
        <v>53.114400000000003</v>
      </c>
      <c r="V641">
        <v>1</v>
      </c>
      <c r="W641">
        <v>255.83</v>
      </c>
      <c r="X641">
        <v>88405</v>
      </c>
      <c r="Y641">
        <f>cleaneddata[[#This Row],[Unit Price]]-cleaneddata[[#This Row],[Discount]]</f>
        <v>226.6</v>
      </c>
      <c r="Z641" t="str">
        <f>_xlfn.IFS(cleaneddata[[#This Row],[Region]]="Central","Chris",cleaneddata[[#This Row],[Region]]="East","Erin",cleaneddata[[#This Row],[Region]]="South","Sam",cleaneddata[[#This Row],[Region]]="West","William")</f>
        <v>Sam</v>
      </c>
    </row>
    <row r="642" spans="1:26" x14ac:dyDescent="0.25">
      <c r="A642">
        <v>2114</v>
      </c>
      <c r="B642" t="s">
        <v>1377</v>
      </c>
      <c r="C642" t="s">
        <v>27</v>
      </c>
      <c r="D642">
        <v>0.08</v>
      </c>
      <c r="E642">
        <v>20.98</v>
      </c>
      <c r="F642">
        <v>53.03</v>
      </c>
      <c r="G642" t="s">
        <v>28</v>
      </c>
      <c r="H642" t="s">
        <v>96</v>
      </c>
      <c r="I642" t="s">
        <v>50</v>
      </c>
      <c r="J642" t="s">
        <v>80</v>
      </c>
      <c r="K642" t="s">
        <v>59</v>
      </c>
      <c r="L642" t="s">
        <v>1092</v>
      </c>
      <c r="M642">
        <v>0.78</v>
      </c>
      <c r="N642" t="s">
        <v>34</v>
      </c>
      <c r="O642" t="s">
        <v>35</v>
      </c>
      <c r="P642" t="s">
        <v>244</v>
      </c>
      <c r="Q642" t="s">
        <v>1379</v>
      </c>
      <c r="R642">
        <v>23518</v>
      </c>
      <c r="S642" s="1">
        <v>42061</v>
      </c>
      <c r="T642" s="1">
        <v>42063</v>
      </c>
      <c r="U642">
        <v>8.7420000000000009</v>
      </c>
      <c r="V642">
        <v>20</v>
      </c>
      <c r="W642">
        <v>421.18</v>
      </c>
      <c r="X642">
        <v>88405</v>
      </c>
      <c r="Y642">
        <f>cleaneddata[[#This Row],[Unit Price]]-cleaneddata[[#This Row],[Discount]]</f>
        <v>20.900000000000002</v>
      </c>
      <c r="Z642" t="str">
        <f>_xlfn.IFS(cleaneddata[[#This Row],[Region]]="Central","Chris",cleaneddata[[#This Row],[Region]]="East","Erin",cleaneddata[[#This Row],[Region]]="South","Sam",cleaneddata[[#This Row],[Region]]="West","William")</f>
        <v>Sam</v>
      </c>
    </row>
    <row r="643" spans="1:26" x14ac:dyDescent="0.25">
      <c r="A643">
        <v>2979</v>
      </c>
      <c r="B643" t="s">
        <v>820</v>
      </c>
      <c r="C643" t="s">
        <v>27</v>
      </c>
      <c r="D643">
        <v>0.02</v>
      </c>
      <c r="E643">
        <v>5.34</v>
      </c>
      <c r="F643">
        <v>2.99</v>
      </c>
      <c r="G643" t="s">
        <v>40</v>
      </c>
      <c r="H643" t="s">
        <v>96</v>
      </c>
      <c r="I643" t="s">
        <v>50</v>
      </c>
      <c r="J643" t="s">
        <v>74</v>
      </c>
      <c r="K643" t="s">
        <v>75</v>
      </c>
      <c r="L643" t="s">
        <v>1380</v>
      </c>
      <c r="M643">
        <v>0.38</v>
      </c>
      <c r="N643" t="s">
        <v>34</v>
      </c>
      <c r="O643" t="s">
        <v>54</v>
      </c>
      <c r="P643" t="s">
        <v>567</v>
      </c>
      <c r="Q643" t="s">
        <v>822</v>
      </c>
      <c r="R643">
        <v>58601</v>
      </c>
      <c r="S643" s="1">
        <v>42061</v>
      </c>
      <c r="T643" s="1">
        <v>42063</v>
      </c>
      <c r="U643">
        <v>5.2954999999999997</v>
      </c>
      <c r="V643">
        <v>6</v>
      </c>
      <c r="W643">
        <v>34.729999999999997</v>
      </c>
      <c r="X643">
        <v>86545</v>
      </c>
      <c r="Y643">
        <f>cleaneddata[[#This Row],[Unit Price]]-cleaneddata[[#This Row],[Discount]]</f>
        <v>5.32</v>
      </c>
      <c r="Z643" t="str">
        <f>_xlfn.IFS(cleaneddata[[#This Row],[Region]]="Central","Chris",cleaneddata[[#This Row],[Region]]="East","Erin",cleaneddata[[#This Row],[Region]]="South","Sam",cleaneddata[[#This Row],[Region]]="West","William")</f>
        <v>Chris</v>
      </c>
    </row>
    <row r="644" spans="1:26" x14ac:dyDescent="0.25">
      <c r="A644">
        <v>2979</v>
      </c>
      <c r="B644" t="s">
        <v>820</v>
      </c>
      <c r="C644" t="s">
        <v>27</v>
      </c>
      <c r="D644">
        <v>0.03</v>
      </c>
      <c r="E644">
        <v>40.98</v>
      </c>
      <c r="F644">
        <v>7.47</v>
      </c>
      <c r="G644" t="s">
        <v>40</v>
      </c>
      <c r="H644" t="s">
        <v>96</v>
      </c>
      <c r="I644" t="s">
        <v>50</v>
      </c>
      <c r="J644" t="s">
        <v>74</v>
      </c>
      <c r="K644" t="s">
        <v>75</v>
      </c>
      <c r="L644" t="s">
        <v>1381</v>
      </c>
      <c r="M644">
        <v>0.37</v>
      </c>
      <c r="N644" t="s">
        <v>34</v>
      </c>
      <c r="O644" t="s">
        <v>54</v>
      </c>
      <c r="P644" t="s">
        <v>567</v>
      </c>
      <c r="Q644" t="s">
        <v>822</v>
      </c>
      <c r="R644">
        <v>58601</v>
      </c>
      <c r="S644" s="1">
        <v>42061</v>
      </c>
      <c r="T644" s="1">
        <v>42062</v>
      </c>
      <c r="U644">
        <v>170.79570000000001</v>
      </c>
      <c r="V644">
        <v>6</v>
      </c>
      <c r="W644">
        <v>247.53</v>
      </c>
      <c r="X644">
        <v>86545</v>
      </c>
      <c r="Y644">
        <f>cleaneddata[[#This Row],[Unit Price]]-cleaneddata[[#This Row],[Discount]]</f>
        <v>40.949999999999996</v>
      </c>
      <c r="Z644" t="str">
        <f>_xlfn.IFS(cleaneddata[[#This Row],[Region]]="Central","Chris",cleaneddata[[#This Row],[Region]]="East","Erin",cleaneddata[[#This Row],[Region]]="South","Sam",cleaneddata[[#This Row],[Region]]="West","William")</f>
        <v>Chris</v>
      </c>
    </row>
    <row r="645" spans="1:26" x14ac:dyDescent="0.25">
      <c r="A645">
        <v>573</v>
      </c>
      <c r="B645" t="s">
        <v>1382</v>
      </c>
      <c r="C645" t="s">
        <v>39</v>
      </c>
      <c r="D645">
        <v>0.08</v>
      </c>
      <c r="E645">
        <v>415.88</v>
      </c>
      <c r="F645">
        <v>11.37</v>
      </c>
      <c r="G645" t="s">
        <v>40</v>
      </c>
      <c r="H645" t="s">
        <v>96</v>
      </c>
      <c r="I645" t="s">
        <v>50</v>
      </c>
      <c r="J645" t="s">
        <v>80</v>
      </c>
      <c r="K645" t="s">
        <v>75</v>
      </c>
      <c r="L645" t="s">
        <v>1383</v>
      </c>
      <c r="M645">
        <v>0.56999999999999995</v>
      </c>
      <c r="N645" t="s">
        <v>34</v>
      </c>
      <c r="O645" t="s">
        <v>54</v>
      </c>
      <c r="P645" t="s">
        <v>105</v>
      </c>
      <c r="Q645" t="s">
        <v>1384</v>
      </c>
      <c r="R645">
        <v>61554</v>
      </c>
      <c r="S645" s="1">
        <v>42061</v>
      </c>
      <c r="T645" s="1">
        <v>42062</v>
      </c>
      <c r="U645">
        <v>-269.08440000000002</v>
      </c>
      <c r="V645">
        <v>1</v>
      </c>
      <c r="W645">
        <v>405.57</v>
      </c>
      <c r="X645">
        <v>86556</v>
      </c>
      <c r="Y645">
        <f>cleaneddata[[#This Row],[Unit Price]]-cleaneddata[[#This Row],[Discount]]</f>
        <v>415.8</v>
      </c>
      <c r="Z645" t="str">
        <f>_xlfn.IFS(cleaneddata[[#This Row],[Region]]="Central","Chris",cleaneddata[[#This Row],[Region]]="East","Erin",cleaneddata[[#This Row],[Region]]="South","Sam",cleaneddata[[#This Row],[Region]]="West","William")</f>
        <v>Chris</v>
      </c>
    </row>
    <row r="646" spans="1:26" x14ac:dyDescent="0.25">
      <c r="A646">
        <v>1665</v>
      </c>
      <c r="B646" t="s">
        <v>1385</v>
      </c>
      <c r="C646" t="s">
        <v>39</v>
      </c>
      <c r="D646">
        <v>0.1</v>
      </c>
      <c r="E646">
        <v>3.6</v>
      </c>
      <c r="F646">
        <v>2.2000000000000002</v>
      </c>
      <c r="G646" t="s">
        <v>40</v>
      </c>
      <c r="H646" t="s">
        <v>41</v>
      </c>
      <c r="I646" t="s">
        <v>50</v>
      </c>
      <c r="J646" t="s">
        <v>90</v>
      </c>
      <c r="K646" t="s">
        <v>52</v>
      </c>
      <c r="L646" t="s">
        <v>1386</v>
      </c>
      <c r="M646">
        <v>0.39</v>
      </c>
      <c r="N646" t="s">
        <v>34</v>
      </c>
      <c r="O646" t="s">
        <v>61</v>
      </c>
      <c r="P646" t="s">
        <v>92</v>
      </c>
      <c r="Q646" t="s">
        <v>1387</v>
      </c>
      <c r="R646">
        <v>92653</v>
      </c>
      <c r="S646" s="1">
        <v>42061</v>
      </c>
      <c r="T646" s="1">
        <v>42062</v>
      </c>
      <c r="U646">
        <v>-8.2799999999999994</v>
      </c>
      <c r="V646">
        <v>2</v>
      </c>
      <c r="W646">
        <v>6.97</v>
      </c>
      <c r="X646">
        <v>90678</v>
      </c>
      <c r="Y646">
        <f>cleaneddata[[#This Row],[Unit Price]]-cleaneddata[[#This Row],[Discount]]</f>
        <v>3.5</v>
      </c>
      <c r="Z646" t="str">
        <f>_xlfn.IFS(cleaneddata[[#This Row],[Region]]="Central","Chris",cleaneddata[[#This Row],[Region]]="East","Erin",cleaneddata[[#This Row],[Region]]="South","Sam",cleaneddata[[#This Row],[Region]]="West","William")</f>
        <v>William</v>
      </c>
    </row>
    <row r="647" spans="1:26" x14ac:dyDescent="0.25">
      <c r="A647">
        <v>865</v>
      </c>
      <c r="B647" t="s">
        <v>1388</v>
      </c>
      <c r="C647" t="s">
        <v>49</v>
      </c>
      <c r="D647">
        <v>0.04</v>
      </c>
      <c r="E647">
        <v>6.48</v>
      </c>
      <c r="F647">
        <v>5.16</v>
      </c>
      <c r="G647" t="s">
        <v>89</v>
      </c>
      <c r="H647" t="s">
        <v>96</v>
      </c>
      <c r="I647" t="s">
        <v>50</v>
      </c>
      <c r="J647" t="s">
        <v>90</v>
      </c>
      <c r="K647" t="s">
        <v>75</v>
      </c>
      <c r="L647" t="s">
        <v>1389</v>
      </c>
      <c r="M647">
        <v>0.37</v>
      </c>
      <c r="N647" t="s">
        <v>34</v>
      </c>
      <c r="O647" t="s">
        <v>54</v>
      </c>
      <c r="P647" t="s">
        <v>55</v>
      </c>
      <c r="Q647" t="s">
        <v>1044</v>
      </c>
      <c r="R647">
        <v>46312</v>
      </c>
      <c r="S647" s="1">
        <v>42061</v>
      </c>
      <c r="T647" s="1">
        <v>42065</v>
      </c>
      <c r="U647">
        <v>-11.1332</v>
      </c>
      <c r="V647">
        <v>12</v>
      </c>
      <c r="W647">
        <v>86.79</v>
      </c>
      <c r="X647">
        <v>90675</v>
      </c>
      <c r="Y647">
        <f>cleaneddata[[#This Row],[Unit Price]]-cleaneddata[[#This Row],[Discount]]</f>
        <v>6.44</v>
      </c>
      <c r="Z647" t="str">
        <f>_xlfn.IFS(cleaneddata[[#This Row],[Region]]="Central","Chris",cleaneddata[[#This Row],[Region]]="East","Erin",cleaneddata[[#This Row],[Region]]="South","Sam",cleaneddata[[#This Row],[Region]]="West","William")</f>
        <v>Chris</v>
      </c>
    </row>
    <row r="648" spans="1:26" x14ac:dyDescent="0.25">
      <c r="A648">
        <v>621</v>
      </c>
      <c r="B648" t="s">
        <v>1390</v>
      </c>
      <c r="C648" t="s">
        <v>118</v>
      </c>
      <c r="D648">
        <v>0.1</v>
      </c>
      <c r="E648">
        <v>6.88</v>
      </c>
      <c r="F648">
        <v>2</v>
      </c>
      <c r="G648" t="s">
        <v>40</v>
      </c>
      <c r="H648" t="s">
        <v>73</v>
      </c>
      <c r="I648" t="s">
        <v>50</v>
      </c>
      <c r="J648" t="s">
        <v>90</v>
      </c>
      <c r="K648" t="s">
        <v>52</v>
      </c>
      <c r="L648" t="s">
        <v>854</v>
      </c>
      <c r="M648">
        <v>0.39</v>
      </c>
      <c r="N648" t="s">
        <v>34</v>
      </c>
      <c r="O648" t="s">
        <v>113</v>
      </c>
      <c r="P648" t="s">
        <v>250</v>
      </c>
      <c r="Q648" t="s">
        <v>1391</v>
      </c>
      <c r="R648">
        <v>6111</v>
      </c>
      <c r="S648" s="1">
        <v>42061</v>
      </c>
      <c r="T648" s="1">
        <v>42062</v>
      </c>
      <c r="U648">
        <v>18.420000000000002</v>
      </c>
      <c r="V648">
        <v>5</v>
      </c>
      <c r="W648">
        <v>31.46</v>
      </c>
      <c r="X648">
        <v>91432</v>
      </c>
      <c r="Y648">
        <f>cleaneddata[[#This Row],[Unit Price]]-cleaneddata[[#This Row],[Discount]]</f>
        <v>6.78</v>
      </c>
      <c r="Z648" t="str">
        <f>_xlfn.IFS(cleaneddata[[#This Row],[Region]]="Central","Chris",cleaneddata[[#This Row],[Region]]="East","Erin",cleaneddata[[#This Row],[Region]]="South","Sam",cleaneddata[[#This Row],[Region]]="West","William")</f>
        <v>Erin</v>
      </c>
    </row>
    <row r="649" spans="1:26" x14ac:dyDescent="0.25">
      <c r="A649">
        <v>622</v>
      </c>
      <c r="B649" t="s">
        <v>1392</v>
      </c>
      <c r="C649" t="s">
        <v>118</v>
      </c>
      <c r="D649">
        <v>0.06</v>
      </c>
      <c r="E649">
        <v>195.99</v>
      </c>
      <c r="F649">
        <v>8.99</v>
      </c>
      <c r="G649" t="s">
        <v>40</v>
      </c>
      <c r="H649" t="s">
        <v>73</v>
      </c>
      <c r="I649" t="s">
        <v>42</v>
      </c>
      <c r="J649" t="s">
        <v>137</v>
      </c>
      <c r="K649" t="s">
        <v>75</v>
      </c>
      <c r="L649" t="s">
        <v>1345</v>
      </c>
      <c r="M649">
        <v>0.6</v>
      </c>
      <c r="N649" t="s">
        <v>34</v>
      </c>
      <c r="O649" t="s">
        <v>113</v>
      </c>
      <c r="P649" t="s">
        <v>333</v>
      </c>
      <c r="Q649" t="s">
        <v>1206</v>
      </c>
      <c r="R649">
        <v>4210</v>
      </c>
      <c r="S649" s="1">
        <v>42061</v>
      </c>
      <c r="T649" s="1">
        <v>42063</v>
      </c>
      <c r="U649">
        <v>349.47</v>
      </c>
      <c r="V649">
        <v>6</v>
      </c>
      <c r="W649">
        <v>948.97</v>
      </c>
      <c r="X649">
        <v>91432</v>
      </c>
      <c r="Y649">
        <f>cleaneddata[[#This Row],[Unit Price]]-cleaneddata[[#This Row],[Discount]]</f>
        <v>195.93</v>
      </c>
      <c r="Z649" t="str">
        <f>_xlfn.IFS(cleaneddata[[#This Row],[Region]]="Central","Chris",cleaneddata[[#This Row],[Region]]="East","Erin",cleaneddata[[#This Row],[Region]]="South","Sam",cleaneddata[[#This Row],[Region]]="West","William")</f>
        <v>Erin</v>
      </c>
    </row>
    <row r="650" spans="1:26" x14ac:dyDescent="0.25">
      <c r="A650">
        <v>3063</v>
      </c>
      <c r="B650" t="s">
        <v>1393</v>
      </c>
      <c r="C650" t="s">
        <v>118</v>
      </c>
      <c r="D650">
        <v>7.0000000000000007E-2</v>
      </c>
      <c r="E650">
        <v>8.33</v>
      </c>
      <c r="F650">
        <v>1.99</v>
      </c>
      <c r="G650" t="s">
        <v>40</v>
      </c>
      <c r="H650" t="s">
        <v>41</v>
      </c>
      <c r="I650" t="s">
        <v>42</v>
      </c>
      <c r="J650" t="s">
        <v>43</v>
      </c>
      <c r="K650" t="s">
        <v>44</v>
      </c>
      <c r="L650" t="s">
        <v>1176</v>
      </c>
      <c r="M650">
        <v>0.52</v>
      </c>
      <c r="N650" t="s">
        <v>34</v>
      </c>
      <c r="O650" t="s">
        <v>61</v>
      </c>
      <c r="P650" t="s">
        <v>68</v>
      </c>
      <c r="Q650" t="s">
        <v>1394</v>
      </c>
      <c r="R650">
        <v>98034</v>
      </c>
      <c r="S650" s="1">
        <v>42061</v>
      </c>
      <c r="T650" s="1">
        <v>42063</v>
      </c>
      <c r="U650">
        <v>11.95</v>
      </c>
      <c r="V650">
        <v>6</v>
      </c>
      <c r="W650">
        <v>50.28</v>
      </c>
      <c r="X650">
        <v>88447</v>
      </c>
      <c r="Y650">
        <f>cleaneddata[[#This Row],[Unit Price]]-cleaneddata[[#This Row],[Discount]]</f>
        <v>8.26</v>
      </c>
      <c r="Z650" t="str">
        <f>_xlfn.IFS(cleaneddata[[#This Row],[Region]]="Central","Chris",cleaneddata[[#This Row],[Region]]="East","Erin",cleaneddata[[#This Row],[Region]]="South","Sam",cleaneddata[[#This Row],[Region]]="West","William")</f>
        <v>William</v>
      </c>
    </row>
    <row r="651" spans="1:26" x14ac:dyDescent="0.25">
      <c r="A651">
        <v>3063</v>
      </c>
      <c r="B651" t="s">
        <v>1393</v>
      </c>
      <c r="C651" t="s">
        <v>118</v>
      </c>
      <c r="D651">
        <v>0.03</v>
      </c>
      <c r="E651">
        <v>499.99</v>
      </c>
      <c r="F651">
        <v>24.49</v>
      </c>
      <c r="G651" t="s">
        <v>40</v>
      </c>
      <c r="H651" t="s">
        <v>41</v>
      </c>
      <c r="I651" t="s">
        <v>42</v>
      </c>
      <c r="J651" t="s">
        <v>65</v>
      </c>
      <c r="K651" t="s">
        <v>66</v>
      </c>
      <c r="L651" t="s">
        <v>1395</v>
      </c>
      <c r="M651">
        <v>0.36</v>
      </c>
      <c r="N651" t="s">
        <v>34</v>
      </c>
      <c r="O651" t="s">
        <v>61</v>
      </c>
      <c r="P651" t="s">
        <v>68</v>
      </c>
      <c r="Q651" t="s">
        <v>1394</v>
      </c>
      <c r="R651">
        <v>98034</v>
      </c>
      <c r="S651" s="1">
        <v>42061</v>
      </c>
      <c r="T651" s="1">
        <v>42062</v>
      </c>
      <c r="U651">
        <v>1773.6105</v>
      </c>
      <c r="V651">
        <v>5</v>
      </c>
      <c r="W651">
        <v>2570.4499999999998</v>
      </c>
      <c r="X651">
        <v>88447</v>
      </c>
      <c r="Y651">
        <f>cleaneddata[[#This Row],[Unit Price]]-cleaneddata[[#This Row],[Discount]]</f>
        <v>499.96000000000004</v>
      </c>
      <c r="Z651" t="str">
        <f>_xlfn.IFS(cleaneddata[[#This Row],[Region]]="Central","Chris",cleaneddata[[#This Row],[Region]]="East","Erin",cleaneddata[[#This Row],[Region]]="South","Sam",cleaneddata[[#This Row],[Region]]="West","William")</f>
        <v>William</v>
      </c>
    </row>
    <row r="652" spans="1:26" x14ac:dyDescent="0.25">
      <c r="A652">
        <v>1916</v>
      </c>
      <c r="B652" t="s">
        <v>1396</v>
      </c>
      <c r="C652" t="s">
        <v>27</v>
      </c>
      <c r="D652">
        <v>0.03</v>
      </c>
      <c r="E652">
        <v>11.99</v>
      </c>
      <c r="F652">
        <v>5.99</v>
      </c>
      <c r="G652" t="s">
        <v>40</v>
      </c>
      <c r="H652" t="s">
        <v>73</v>
      </c>
      <c r="I652" t="s">
        <v>42</v>
      </c>
      <c r="J652" t="s">
        <v>58</v>
      </c>
      <c r="K652" t="s">
        <v>146</v>
      </c>
      <c r="L652" t="s">
        <v>1397</v>
      </c>
      <c r="M652">
        <v>0.36</v>
      </c>
      <c r="N652" t="s">
        <v>34</v>
      </c>
      <c r="O652" t="s">
        <v>35</v>
      </c>
      <c r="P652" t="s">
        <v>46</v>
      </c>
      <c r="Q652" t="s">
        <v>1398</v>
      </c>
      <c r="R652">
        <v>72209</v>
      </c>
      <c r="S652" s="1">
        <v>42062</v>
      </c>
      <c r="T652" s="1">
        <v>42063</v>
      </c>
      <c r="U652">
        <v>-216.02979999999999</v>
      </c>
      <c r="V652">
        <v>7</v>
      </c>
      <c r="W652">
        <v>83.72</v>
      </c>
      <c r="X652">
        <v>85893</v>
      </c>
      <c r="Y652">
        <f>cleaneddata[[#This Row],[Unit Price]]-cleaneddata[[#This Row],[Discount]]</f>
        <v>11.96</v>
      </c>
      <c r="Z652" t="str">
        <f>_xlfn.IFS(cleaneddata[[#This Row],[Region]]="Central","Chris",cleaneddata[[#This Row],[Region]]="East","Erin",cleaneddata[[#This Row],[Region]]="South","Sam",cleaneddata[[#This Row],[Region]]="West","William")</f>
        <v>Sam</v>
      </c>
    </row>
    <row r="653" spans="1:26" x14ac:dyDescent="0.25">
      <c r="A653">
        <v>1005</v>
      </c>
      <c r="B653" t="s">
        <v>1399</v>
      </c>
      <c r="C653" t="s">
        <v>39</v>
      </c>
      <c r="D653">
        <v>0.02</v>
      </c>
      <c r="E653">
        <v>40.99</v>
      </c>
      <c r="F653">
        <v>17.48</v>
      </c>
      <c r="G653" t="s">
        <v>40</v>
      </c>
      <c r="H653" t="s">
        <v>29</v>
      </c>
      <c r="I653" t="s">
        <v>50</v>
      </c>
      <c r="J653" t="s">
        <v>90</v>
      </c>
      <c r="K653" t="s">
        <v>75</v>
      </c>
      <c r="L653" t="s">
        <v>1400</v>
      </c>
      <c r="M653">
        <v>0.36</v>
      </c>
      <c r="N653" t="s">
        <v>34</v>
      </c>
      <c r="O653" t="s">
        <v>54</v>
      </c>
      <c r="P653" t="s">
        <v>105</v>
      </c>
      <c r="Q653" t="s">
        <v>1401</v>
      </c>
      <c r="R653">
        <v>60089</v>
      </c>
      <c r="S653" s="1">
        <v>42062</v>
      </c>
      <c r="T653" s="1">
        <v>42063</v>
      </c>
      <c r="U653">
        <v>551.09280000000001</v>
      </c>
      <c r="V653">
        <v>23</v>
      </c>
      <c r="W653">
        <v>950.43</v>
      </c>
      <c r="X653">
        <v>90044</v>
      </c>
      <c r="Y653">
        <f>cleaneddata[[#This Row],[Unit Price]]-cleaneddata[[#This Row],[Discount]]</f>
        <v>40.97</v>
      </c>
      <c r="Z653" t="str">
        <f>_xlfn.IFS(cleaneddata[[#This Row],[Region]]="Central","Chris",cleaneddata[[#This Row],[Region]]="East","Erin",cleaneddata[[#This Row],[Region]]="South","Sam",cleaneddata[[#This Row],[Region]]="West","William")</f>
        <v>Chris</v>
      </c>
    </row>
    <row r="654" spans="1:26" x14ac:dyDescent="0.25">
      <c r="A654">
        <v>1044</v>
      </c>
      <c r="B654" t="s">
        <v>1402</v>
      </c>
      <c r="C654" t="s">
        <v>39</v>
      </c>
      <c r="D654">
        <v>0</v>
      </c>
      <c r="E654">
        <v>6.68</v>
      </c>
      <c r="F654">
        <v>5.66</v>
      </c>
      <c r="G654" t="s">
        <v>40</v>
      </c>
      <c r="H654" t="s">
        <v>73</v>
      </c>
      <c r="I654" t="s">
        <v>50</v>
      </c>
      <c r="J654" t="s">
        <v>90</v>
      </c>
      <c r="K654" t="s">
        <v>75</v>
      </c>
      <c r="L654" t="s">
        <v>1052</v>
      </c>
      <c r="M654">
        <v>0.37</v>
      </c>
      <c r="N654" t="s">
        <v>34</v>
      </c>
      <c r="O654" t="s">
        <v>61</v>
      </c>
      <c r="P654" t="s">
        <v>92</v>
      </c>
      <c r="Q654" t="s">
        <v>102</v>
      </c>
      <c r="R654">
        <v>90004</v>
      </c>
      <c r="S654" s="1">
        <v>42062</v>
      </c>
      <c r="T654" s="1">
        <v>42063</v>
      </c>
      <c r="U654">
        <v>-76.94</v>
      </c>
      <c r="V654">
        <v>90</v>
      </c>
      <c r="W654">
        <v>617.4</v>
      </c>
      <c r="X654">
        <v>47813</v>
      </c>
      <c r="Y654">
        <f>cleaneddata[[#This Row],[Unit Price]]-cleaneddata[[#This Row],[Discount]]</f>
        <v>6.68</v>
      </c>
      <c r="Z654" t="str">
        <f>_xlfn.IFS(cleaneddata[[#This Row],[Region]]="Central","Chris",cleaneddata[[#This Row],[Region]]="East","Erin",cleaneddata[[#This Row],[Region]]="South","Sam",cleaneddata[[#This Row],[Region]]="West","William")</f>
        <v>William</v>
      </c>
    </row>
    <row r="655" spans="1:26" x14ac:dyDescent="0.25">
      <c r="A655">
        <v>1047</v>
      </c>
      <c r="B655" t="s">
        <v>1403</v>
      </c>
      <c r="C655" t="s">
        <v>39</v>
      </c>
      <c r="D655">
        <v>0</v>
      </c>
      <c r="E655">
        <v>6.68</v>
      </c>
      <c r="F655">
        <v>5.66</v>
      </c>
      <c r="G655" t="s">
        <v>40</v>
      </c>
      <c r="H655" t="s">
        <v>73</v>
      </c>
      <c r="I655" t="s">
        <v>50</v>
      </c>
      <c r="J655" t="s">
        <v>90</v>
      </c>
      <c r="K655" t="s">
        <v>75</v>
      </c>
      <c r="L655" t="s">
        <v>1052</v>
      </c>
      <c r="M655">
        <v>0.37</v>
      </c>
      <c r="N655" t="s">
        <v>34</v>
      </c>
      <c r="O655" t="s">
        <v>113</v>
      </c>
      <c r="P655" t="s">
        <v>405</v>
      </c>
      <c r="Q655" t="s">
        <v>790</v>
      </c>
      <c r="R655">
        <v>2109</v>
      </c>
      <c r="S655" s="1">
        <v>42062</v>
      </c>
      <c r="T655" s="1">
        <v>42063</v>
      </c>
      <c r="U655">
        <v>-40.008800000000001</v>
      </c>
      <c r="V655">
        <v>23</v>
      </c>
      <c r="W655">
        <v>157.78</v>
      </c>
      <c r="X655">
        <v>89389</v>
      </c>
      <c r="Y655">
        <f>cleaneddata[[#This Row],[Unit Price]]-cleaneddata[[#This Row],[Discount]]</f>
        <v>6.68</v>
      </c>
      <c r="Z655" t="str">
        <f>_xlfn.IFS(cleaneddata[[#This Row],[Region]]="Central","Chris",cleaneddata[[#This Row],[Region]]="East","Erin",cleaneddata[[#This Row],[Region]]="South","Sam",cleaneddata[[#This Row],[Region]]="West","William")</f>
        <v>Erin</v>
      </c>
    </row>
    <row r="656" spans="1:26" x14ac:dyDescent="0.25">
      <c r="A656">
        <v>751</v>
      </c>
      <c r="B656" t="s">
        <v>1404</v>
      </c>
      <c r="C656" t="s">
        <v>49</v>
      </c>
      <c r="D656">
        <v>0.06</v>
      </c>
      <c r="E656">
        <v>130.97999999999999</v>
      </c>
      <c r="F656">
        <v>54.74</v>
      </c>
      <c r="G656" t="s">
        <v>28</v>
      </c>
      <c r="H656" t="s">
        <v>96</v>
      </c>
      <c r="I656" t="s">
        <v>30</v>
      </c>
      <c r="J656" t="s">
        <v>119</v>
      </c>
      <c r="K656" t="s">
        <v>32</v>
      </c>
      <c r="L656" t="s">
        <v>1405</v>
      </c>
      <c r="M656">
        <v>0.69</v>
      </c>
      <c r="N656" t="s">
        <v>34</v>
      </c>
      <c r="O656" t="s">
        <v>35</v>
      </c>
      <c r="P656" t="s">
        <v>390</v>
      </c>
      <c r="Q656" t="s">
        <v>1406</v>
      </c>
      <c r="R656">
        <v>40324</v>
      </c>
      <c r="S656" s="1">
        <v>42062</v>
      </c>
      <c r="T656" s="1">
        <v>42069</v>
      </c>
      <c r="U656">
        <v>14.76</v>
      </c>
      <c r="V656">
        <v>3</v>
      </c>
      <c r="W656">
        <v>411.64</v>
      </c>
      <c r="X656">
        <v>91201</v>
      </c>
      <c r="Y656">
        <f>cleaneddata[[#This Row],[Unit Price]]-cleaneddata[[#This Row],[Discount]]</f>
        <v>130.91999999999999</v>
      </c>
      <c r="Z656" t="str">
        <f>_xlfn.IFS(cleaneddata[[#This Row],[Region]]="Central","Chris",cleaneddata[[#This Row],[Region]]="East","Erin",cleaneddata[[#This Row],[Region]]="South","Sam",cleaneddata[[#This Row],[Region]]="West","William")</f>
        <v>Sam</v>
      </c>
    </row>
    <row r="657" spans="1:26" x14ac:dyDescent="0.25">
      <c r="A657">
        <v>1754</v>
      </c>
      <c r="B657" t="s">
        <v>1407</v>
      </c>
      <c r="C657" t="s">
        <v>49</v>
      </c>
      <c r="D657">
        <v>0.04</v>
      </c>
      <c r="E657">
        <v>8.5</v>
      </c>
      <c r="F657">
        <v>1.99</v>
      </c>
      <c r="G657" t="s">
        <v>40</v>
      </c>
      <c r="H657" t="s">
        <v>41</v>
      </c>
      <c r="I657" t="s">
        <v>42</v>
      </c>
      <c r="J657" t="s">
        <v>43</v>
      </c>
      <c r="K657" t="s">
        <v>44</v>
      </c>
      <c r="L657" t="s">
        <v>1408</v>
      </c>
      <c r="M657">
        <v>0.49</v>
      </c>
      <c r="N657" t="s">
        <v>34</v>
      </c>
      <c r="O657" t="s">
        <v>61</v>
      </c>
      <c r="P657" t="s">
        <v>92</v>
      </c>
      <c r="Q657" t="s">
        <v>1409</v>
      </c>
      <c r="R657">
        <v>90503</v>
      </c>
      <c r="S657" s="1">
        <v>42062</v>
      </c>
      <c r="T657" s="1">
        <v>42063</v>
      </c>
      <c r="U657">
        <v>43.275199999999998</v>
      </c>
      <c r="V657">
        <v>14</v>
      </c>
      <c r="W657">
        <v>118.57</v>
      </c>
      <c r="X657">
        <v>90178</v>
      </c>
      <c r="Y657">
        <f>cleaneddata[[#This Row],[Unit Price]]-cleaneddata[[#This Row],[Discount]]</f>
        <v>8.4600000000000009</v>
      </c>
      <c r="Z657" t="str">
        <f>_xlfn.IFS(cleaneddata[[#This Row],[Region]]="Central","Chris",cleaneddata[[#This Row],[Region]]="East","Erin",cleaneddata[[#This Row],[Region]]="South","Sam",cleaneddata[[#This Row],[Region]]="West","William")</f>
        <v>William</v>
      </c>
    </row>
    <row r="658" spans="1:26" x14ac:dyDescent="0.25">
      <c r="A658">
        <v>1754</v>
      </c>
      <c r="B658" t="s">
        <v>1407</v>
      </c>
      <c r="C658" t="s">
        <v>49</v>
      </c>
      <c r="D658">
        <v>0.1</v>
      </c>
      <c r="E658">
        <v>15.99</v>
      </c>
      <c r="F658">
        <v>9.4</v>
      </c>
      <c r="G658" t="s">
        <v>40</v>
      </c>
      <c r="H658" t="s">
        <v>41</v>
      </c>
      <c r="I658" t="s">
        <v>42</v>
      </c>
      <c r="J658" t="s">
        <v>58</v>
      </c>
      <c r="K658" t="s">
        <v>75</v>
      </c>
      <c r="L658" t="s">
        <v>630</v>
      </c>
      <c r="M658">
        <v>0.49</v>
      </c>
      <c r="N658" t="s">
        <v>34</v>
      </c>
      <c r="O658" t="s">
        <v>61</v>
      </c>
      <c r="P658" t="s">
        <v>92</v>
      </c>
      <c r="Q658" t="s">
        <v>1409</v>
      </c>
      <c r="R658">
        <v>90503</v>
      </c>
      <c r="S658" s="1">
        <v>42062</v>
      </c>
      <c r="T658" s="1">
        <v>42062</v>
      </c>
      <c r="U658">
        <v>-36.214619999999996</v>
      </c>
      <c r="V658">
        <v>5</v>
      </c>
      <c r="W658">
        <v>79.47</v>
      </c>
      <c r="X658">
        <v>90178</v>
      </c>
      <c r="Y658">
        <f>cleaneddata[[#This Row],[Unit Price]]-cleaneddata[[#This Row],[Discount]]</f>
        <v>15.89</v>
      </c>
      <c r="Z658" t="str">
        <f>_xlfn.IFS(cleaneddata[[#This Row],[Region]]="Central","Chris",cleaneddata[[#This Row],[Region]]="East","Erin",cleaneddata[[#This Row],[Region]]="South","Sam",cleaneddata[[#This Row],[Region]]="West","William")</f>
        <v>William</v>
      </c>
    </row>
    <row r="659" spans="1:26" x14ac:dyDescent="0.25">
      <c r="A659">
        <v>1754</v>
      </c>
      <c r="B659" t="s">
        <v>1407</v>
      </c>
      <c r="C659" t="s">
        <v>49</v>
      </c>
      <c r="D659">
        <v>0.09</v>
      </c>
      <c r="E659">
        <v>95.99</v>
      </c>
      <c r="F659">
        <v>8.99</v>
      </c>
      <c r="G659" t="s">
        <v>40</v>
      </c>
      <c r="H659" t="s">
        <v>41</v>
      </c>
      <c r="I659" t="s">
        <v>42</v>
      </c>
      <c r="J659" t="s">
        <v>137</v>
      </c>
      <c r="K659" t="s">
        <v>75</v>
      </c>
      <c r="L659" t="s">
        <v>1410</v>
      </c>
      <c r="M659">
        <v>0.56999999999999995</v>
      </c>
      <c r="N659" t="s">
        <v>34</v>
      </c>
      <c r="O659" t="s">
        <v>61</v>
      </c>
      <c r="P659" t="s">
        <v>92</v>
      </c>
      <c r="Q659" t="s">
        <v>1409</v>
      </c>
      <c r="R659">
        <v>90503</v>
      </c>
      <c r="S659" s="1">
        <v>42062</v>
      </c>
      <c r="T659" s="1">
        <v>42066</v>
      </c>
      <c r="U659">
        <v>7.0329600000000001</v>
      </c>
      <c r="V659">
        <v>8</v>
      </c>
      <c r="W659">
        <v>627.28</v>
      </c>
      <c r="X659">
        <v>90178</v>
      </c>
      <c r="Y659">
        <f>cleaneddata[[#This Row],[Unit Price]]-cleaneddata[[#This Row],[Discount]]</f>
        <v>95.899999999999991</v>
      </c>
      <c r="Z659" t="str">
        <f>_xlfn.IFS(cleaneddata[[#This Row],[Region]]="Central","Chris",cleaneddata[[#This Row],[Region]]="East","Erin",cleaneddata[[#This Row],[Region]]="South","Sam",cleaneddata[[#This Row],[Region]]="West","William")</f>
        <v>William</v>
      </c>
    </row>
    <row r="660" spans="1:26" x14ac:dyDescent="0.25">
      <c r="A660">
        <v>2466</v>
      </c>
      <c r="B660" t="s">
        <v>1411</v>
      </c>
      <c r="C660" t="s">
        <v>118</v>
      </c>
      <c r="D660">
        <v>0.04</v>
      </c>
      <c r="E660">
        <v>2.08</v>
      </c>
      <c r="F660">
        <v>1.49</v>
      </c>
      <c r="G660" t="s">
        <v>40</v>
      </c>
      <c r="H660" t="s">
        <v>96</v>
      </c>
      <c r="I660" t="s">
        <v>50</v>
      </c>
      <c r="J660" t="s">
        <v>74</v>
      </c>
      <c r="K660" t="s">
        <v>75</v>
      </c>
      <c r="L660" t="s">
        <v>1412</v>
      </c>
      <c r="M660">
        <v>0.36</v>
      </c>
      <c r="N660" t="s">
        <v>34</v>
      </c>
      <c r="O660" t="s">
        <v>54</v>
      </c>
      <c r="P660" t="s">
        <v>291</v>
      </c>
      <c r="Q660" t="s">
        <v>1413</v>
      </c>
      <c r="R660">
        <v>49783</v>
      </c>
      <c r="S660" s="1">
        <v>42062</v>
      </c>
      <c r="T660" s="1">
        <v>42063</v>
      </c>
      <c r="U660">
        <v>-3.71956</v>
      </c>
      <c r="V660">
        <v>7</v>
      </c>
      <c r="W660">
        <v>14.77</v>
      </c>
      <c r="X660">
        <v>88136</v>
      </c>
      <c r="Y660">
        <f>cleaneddata[[#This Row],[Unit Price]]-cleaneddata[[#This Row],[Discount]]</f>
        <v>2.04</v>
      </c>
      <c r="Z660" t="str">
        <f>_xlfn.IFS(cleaneddata[[#This Row],[Region]]="Central","Chris",cleaneddata[[#This Row],[Region]]="East","Erin",cleaneddata[[#This Row],[Region]]="South","Sam",cleaneddata[[#This Row],[Region]]="West","William")</f>
        <v>Chris</v>
      </c>
    </row>
    <row r="661" spans="1:26" x14ac:dyDescent="0.25">
      <c r="A661">
        <v>2466</v>
      </c>
      <c r="B661" t="s">
        <v>1411</v>
      </c>
      <c r="C661" t="s">
        <v>118</v>
      </c>
      <c r="D661">
        <v>0.02</v>
      </c>
      <c r="E661">
        <v>53.98</v>
      </c>
      <c r="F661">
        <v>5.5</v>
      </c>
      <c r="G661" t="s">
        <v>89</v>
      </c>
      <c r="H661" t="s">
        <v>96</v>
      </c>
      <c r="I661" t="s">
        <v>42</v>
      </c>
      <c r="J661" t="s">
        <v>43</v>
      </c>
      <c r="K661" t="s">
        <v>75</v>
      </c>
      <c r="L661" t="s">
        <v>1414</v>
      </c>
      <c r="M661">
        <v>0.62</v>
      </c>
      <c r="N661" t="s">
        <v>34</v>
      </c>
      <c r="O661" t="s">
        <v>54</v>
      </c>
      <c r="P661" t="s">
        <v>291</v>
      </c>
      <c r="Q661" t="s">
        <v>1413</v>
      </c>
      <c r="R661">
        <v>49783</v>
      </c>
      <c r="S661" s="1">
        <v>42062</v>
      </c>
      <c r="T661" s="1">
        <v>42063</v>
      </c>
      <c r="U661">
        <v>101.97199999999999</v>
      </c>
      <c r="V661">
        <v>8</v>
      </c>
      <c r="W661">
        <v>438.33</v>
      </c>
      <c r="X661">
        <v>88136</v>
      </c>
      <c r="Y661">
        <f>cleaneddata[[#This Row],[Unit Price]]-cleaneddata[[#This Row],[Discount]]</f>
        <v>53.959999999999994</v>
      </c>
      <c r="Z661" t="str">
        <f>_xlfn.IFS(cleaneddata[[#This Row],[Region]]="Central","Chris",cleaneddata[[#This Row],[Region]]="East","Erin",cleaneddata[[#This Row],[Region]]="South","Sam",cleaneddata[[#This Row],[Region]]="West","William")</f>
        <v>Chris</v>
      </c>
    </row>
    <row r="662" spans="1:26" x14ac:dyDescent="0.25">
      <c r="A662">
        <v>2466</v>
      </c>
      <c r="B662" t="s">
        <v>1411</v>
      </c>
      <c r="C662" t="s">
        <v>118</v>
      </c>
      <c r="D662">
        <v>0.05</v>
      </c>
      <c r="E662">
        <v>4.9800000000000004</v>
      </c>
      <c r="F662">
        <v>5.0199999999999996</v>
      </c>
      <c r="G662" t="s">
        <v>40</v>
      </c>
      <c r="H662" t="s">
        <v>96</v>
      </c>
      <c r="I662" t="s">
        <v>50</v>
      </c>
      <c r="J662" t="s">
        <v>90</v>
      </c>
      <c r="K662" t="s">
        <v>75</v>
      </c>
      <c r="L662" t="s">
        <v>1415</v>
      </c>
      <c r="M662">
        <v>0.38</v>
      </c>
      <c r="N662" t="s">
        <v>34</v>
      </c>
      <c r="O662" t="s">
        <v>54</v>
      </c>
      <c r="P662" t="s">
        <v>291</v>
      </c>
      <c r="Q662" t="s">
        <v>1413</v>
      </c>
      <c r="R662">
        <v>49783</v>
      </c>
      <c r="S662" s="1">
        <v>42062</v>
      </c>
      <c r="T662" s="1">
        <v>42062</v>
      </c>
      <c r="U662">
        <v>-16.634799999999998</v>
      </c>
      <c r="V662">
        <v>7</v>
      </c>
      <c r="W662">
        <v>38.11</v>
      </c>
      <c r="X662">
        <v>88136</v>
      </c>
      <c r="Y662">
        <f>cleaneddata[[#This Row],[Unit Price]]-cleaneddata[[#This Row],[Discount]]</f>
        <v>4.9300000000000006</v>
      </c>
      <c r="Z662" t="str">
        <f>_xlfn.IFS(cleaneddata[[#This Row],[Region]]="Central","Chris",cleaneddata[[#This Row],[Region]]="East","Erin",cleaneddata[[#This Row],[Region]]="South","Sam",cleaneddata[[#This Row],[Region]]="West","William")</f>
        <v>Chris</v>
      </c>
    </row>
    <row r="663" spans="1:26" x14ac:dyDescent="0.25">
      <c r="A663">
        <v>972</v>
      </c>
      <c r="B663" t="s">
        <v>1416</v>
      </c>
      <c r="C663" t="s">
        <v>49</v>
      </c>
      <c r="D663">
        <v>0.03</v>
      </c>
      <c r="E663">
        <v>284.98</v>
      </c>
      <c r="F663">
        <v>69.55</v>
      </c>
      <c r="G663" t="s">
        <v>28</v>
      </c>
      <c r="H663" t="s">
        <v>96</v>
      </c>
      <c r="I663" t="s">
        <v>30</v>
      </c>
      <c r="J663" t="s">
        <v>111</v>
      </c>
      <c r="K663" t="s">
        <v>59</v>
      </c>
      <c r="L663" t="s">
        <v>1417</v>
      </c>
      <c r="M663">
        <v>0.6</v>
      </c>
      <c r="N663" t="s">
        <v>34</v>
      </c>
      <c r="O663" t="s">
        <v>61</v>
      </c>
      <c r="P663" t="s">
        <v>92</v>
      </c>
      <c r="Q663" t="s">
        <v>1418</v>
      </c>
      <c r="R663">
        <v>92503</v>
      </c>
      <c r="S663" s="1">
        <v>42063</v>
      </c>
      <c r="T663" s="1">
        <v>42068</v>
      </c>
      <c r="U663">
        <v>-116.584</v>
      </c>
      <c r="V663">
        <v>2</v>
      </c>
      <c r="W663">
        <v>619.38</v>
      </c>
      <c r="X663">
        <v>87259</v>
      </c>
      <c r="Y663">
        <f>cleaneddata[[#This Row],[Unit Price]]-cleaneddata[[#This Row],[Discount]]</f>
        <v>284.95000000000005</v>
      </c>
      <c r="Z663" t="str">
        <f>_xlfn.IFS(cleaneddata[[#This Row],[Region]]="Central","Chris",cleaneddata[[#This Row],[Region]]="East","Erin",cleaneddata[[#This Row],[Region]]="South","Sam",cleaneddata[[#This Row],[Region]]="West","William")</f>
        <v>William</v>
      </c>
    </row>
    <row r="664" spans="1:26" x14ac:dyDescent="0.25">
      <c r="A664">
        <v>972</v>
      </c>
      <c r="B664" t="s">
        <v>1416</v>
      </c>
      <c r="C664" t="s">
        <v>49</v>
      </c>
      <c r="D664">
        <v>0</v>
      </c>
      <c r="E664">
        <v>12.99</v>
      </c>
      <c r="F664">
        <v>14.37</v>
      </c>
      <c r="G664" t="s">
        <v>40</v>
      </c>
      <c r="H664" t="s">
        <v>96</v>
      </c>
      <c r="I664" t="s">
        <v>30</v>
      </c>
      <c r="J664" t="s">
        <v>128</v>
      </c>
      <c r="K664" t="s">
        <v>66</v>
      </c>
      <c r="L664" t="s">
        <v>408</v>
      </c>
      <c r="M664">
        <v>0.73</v>
      </c>
      <c r="N664" t="s">
        <v>34</v>
      </c>
      <c r="O664" t="s">
        <v>61</v>
      </c>
      <c r="P664" t="s">
        <v>92</v>
      </c>
      <c r="Q664" t="s">
        <v>1418</v>
      </c>
      <c r="R664">
        <v>92503</v>
      </c>
      <c r="S664" s="1">
        <v>42063</v>
      </c>
      <c r="T664" s="1">
        <v>42063</v>
      </c>
      <c r="U664">
        <v>12.896100000000001</v>
      </c>
      <c r="V664">
        <v>1</v>
      </c>
      <c r="W664">
        <v>18.690000000000001</v>
      </c>
      <c r="X664">
        <v>87259</v>
      </c>
      <c r="Y664">
        <f>cleaneddata[[#This Row],[Unit Price]]-cleaneddata[[#This Row],[Discount]]</f>
        <v>12.99</v>
      </c>
      <c r="Z664" t="str">
        <f>_xlfn.IFS(cleaneddata[[#This Row],[Region]]="Central","Chris",cleaneddata[[#This Row],[Region]]="East","Erin",cleaneddata[[#This Row],[Region]]="South","Sam",cleaneddata[[#This Row],[Region]]="West","William")</f>
        <v>William</v>
      </c>
    </row>
    <row r="665" spans="1:26" x14ac:dyDescent="0.25">
      <c r="A665">
        <v>2220</v>
      </c>
      <c r="B665" t="s">
        <v>1419</v>
      </c>
      <c r="C665" t="s">
        <v>49</v>
      </c>
      <c r="D665">
        <v>0.09</v>
      </c>
      <c r="E665">
        <v>14.2</v>
      </c>
      <c r="F665">
        <v>5.3</v>
      </c>
      <c r="G665" t="s">
        <v>40</v>
      </c>
      <c r="H665" t="s">
        <v>41</v>
      </c>
      <c r="I665" t="s">
        <v>30</v>
      </c>
      <c r="J665" t="s">
        <v>128</v>
      </c>
      <c r="K665" t="s">
        <v>52</v>
      </c>
      <c r="L665" t="s">
        <v>290</v>
      </c>
      <c r="M665">
        <v>0.46</v>
      </c>
      <c r="N665" t="s">
        <v>34</v>
      </c>
      <c r="O665" t="s">
        <v>35</v>
      </c>
      <c r="P665" t="s">
        <v>125</v>
      </c>
      <c r="Q665" t="s">
        <v>1420</v>
      </c>
      <c r="R665">
        <v>34787</v>
      </c>
      <c r="S665" s="1">
        <v>42063</v>
      </c>
      <c r="T665" s="1">
        <v>42064</v>
      </c>
      <c r="U665">
        <v>-324.73</v>
      </c>
      <c r="V665">
        <v>4</v>
      </c>
      <c r="W665">
        <v>55.08</v>
      </c>
      <c r="X665">
        <v>91036</v>
      </c>
      <c r="Y665">
        <f>cleaneddata[[#This Row],[Unit Price]]-cleaneddata[[#This Row],[Discount]]</f>
        <v>14.11</v>
      </c>
      <c r="Z665" t="str">
        <f>_xlfn.IFS(cleaneddata[[#This Row],[Region]]="Central","Chris",cleaneddata[[#This Row],[Region]]="East","Erin",cleaneddata[[#This Row],[Region]]="South","Sam",cleaneddata[[#This Row],[Region]]="West","William")</f>
        <v>Sam</v>
      </c>
    </row>
    <row r="666" spans="1:26" x14ac:dyDescent="0.25">
      <c r="A666">
        <v>3075</v>
      </c>
      <c r="B666" t="s">
        <v>1421</v>
      </c>
      <c r="C666" t="s">
        <v>49</v>
      </c>
      <c r="D666">
        <v>0.06</v>
      </c>
      <c r="E666">
        <v>19.23</v>
      </c>
      <c r="F666">
        <v>6.15</v>
      </c>
      <c r="G666" t="s">
        <v>40</v>
      </c>
      <c r="H666" t="s">
        <v>96</v>
      </c>
      <c r="I666" t="s">
        <v>30</v>
      </c>
      <c r="J666" t="s">
        <v>128</v>
      </c>
      <c r="K666" t="s">
        <v>44</v>
      </c>
      <c r="L666" t="s">
        <v>1279</v>
      </c>
      <c r="M666">
        <v>0.44</v>
      </c>
      <c r="N666" t="s">
        <v>34</v>
      </c>
      <c r="O666" t="s">
        <v>61</v>
      </c>
      <c r="P666" t="s">
        <v>92</v>
      </c>
      <c r="Q666" t="s">
        <v>102</v>
      </c>
      <c r="R666">
        <v>90061</v>
      </c>
      <c r="S666" s="1">
        <v>42063</v>
      </c>
      <c r="T666" s="1">
        <v>42063</v>
      </c>
      <c r="U666">
        <v>-25.38</v>
      </c>
      <c r="V666">
        <v>4</v>
      </c>
      <c r="W666">
        <v>84.6</v>
      </c>
      <c r="X666">
        <v>14756</v>
      </c>
      <c r="Y666">
        <f>cleaneddata[[#This Row],[Unit Price]]-cleaneddata[[#This Row],[Discount]]</f>
        <v>19.170000000000002</v>
      </c>
      <c r="Z666" t="str">
        <f>_xlfn.IFS(cleaneddata[[#This Row],[Region]]="Central","Chris",cleaneddata[[#This Row],[Region]]="East","Erin",cleaneddata[[#This Row],[Region]]="South","Sam",cleaneddata[[#This Row],[Region]]="West","William")</f>
        <v>William</v>
      </c>
    </row>
    <row r="667" spans="1:26" x14ac:dyDescent="0.25">
      <c r="A667">
        <v>3098</v>
      </c>
      <c r="B667" t="s">
        <v>1422</v>
      </c>
      <c r="C667" t="s">
        <v>49</v>
      </c>
      <c r="D667">
        <v>0.06</v>
      </c>
      <c r="E667">
        <v>2.89</v>
      </c>
      <c r="F667">
        <v>0.5</v>
      </c>
      <c r="G667" t="s">
        <v>40</v>
      </c>
      <c r="H667" t="s">
        <v>41</v>
      </c>
      <c r="I667" t="s">
        <v>50</v>
      </c>
      <c r="J667" t="s">
        <v>154</v>
      </c>
      <c r="K667" t="s">
        <v>75</v>
      </c>
      <c r="L667" t="s">
        <v>731</v>
      </c>
      <c r="M667">
        <v>0.38</v>
      </c>
      <c r="N667" t="s">
        <v>34</v>
      </c>
      <c r="O667" t="s">
        <v>113</v>
      </c>
      <c r="P667" t="s">
        <v>114</v>
      </c>
      <c r="Q667" t="s">
        <v>1423</v>
      </c>
      <c r="R667">
        <v>11967</v>
      </c>
      <c r="S667" s="1">
        <v>42063</v>
      </c>
      <c r="T667" s="1">
        <v>42063</v>
      </c>
      <c r="U667">
        <v>9.6117000000000008</v>
      </c>
      <c r="V667">
        <v>5</v>
      </c>
      <c r="W667">
        <v>13.93</v>
      </c>
      <c r="X667">
        <v>89316</v>
      </c>
      <c r="Y667">
        <f>cleaneddata[[#This Row],[Unit Price]]-cleaneddata[[#This Row],[Discount]]</f>
        <v>2.83</v>
      </c>
      <c r="Z667" t="str">
        <f>_xlfn.IFS(cleaneddata[[#This Row],[Region]]="Central","Chris",cleaneddata[[#This Row],[Region]]="East","Erin",cleaneddata[[#This Row],[Region]]="South","Sam",cleaneddata[[#This Row],[Region]]="West","William")</f>
        <v>Erin</v>
      </c>
    </row>
    <row r="668" spans="1:26" x14ac:dyDescent="0.25">
      <c r="A668">
        <v>3355</v>
      </c>
      <c r="B668" t="s">
        <v>1424</v>
      </c>
      <c r="C668" t="s">
        <v>49</v>
      </c>
      <c r="D668">
        <v>0.1</v>
      </c>
      <c r="E668">
        <v>120.98</v>
      </c>
      <c r="F668">
        <v>9.07</v>
      </c>
      <c r="G668" t="s">
        <v>40</v>
      </c>
      <c r="H668" t="s">
        <v>96</v>
      </c>
      <c r="I668" t="s">
        <v>50</v>
      </c>
      <c r="J668" t="s">
        <v>74</v>
      </c>
      <c r="K668" t="s">
        <v>75</v>
      </c>
      <c r="L668" t="s">
        <v>1425</v>
      </c>
      <c r="M668">
        <v>0.35</v>
      </c>
      <c r="N668" t="s">
        <v>34</v>
      </c>
      <c r="O668" t="s">
        <v>61</v>
      </c>
      <c r="P668" t="s">
        <v>92</v>
      </c>
      <c r="Q668" t="s">
        <v>1426</v>
      </c>
      <c r="R668">
        <v>93010</v>
      </c>
      <c r="S668" s="1">
        <v>42063</v>
      </c>
      <c r="T668" s="1">
        <v>42072</v>
      </c>
      <c r="U668">
        <v>379.3965</v>
      </c>
      <c r="V668">
        <v>5</v>
      </c>
      <c r="W668">
        <v>549.85</v>
      </c>
      <c r="X668">
        <v>88587</v>
      </c>
      <c r="Y668">
        <f>cleaneddata[[#This Row],[Unit Price]]-cleaneddata[[#This Row],[Discount]]</f>
        <v>120.88000000000001</v>
      </c>
      <c r="Z668" t="str">
        <f>_xlfn.IFS(cleaneddata[[#This Row],[Region]]="Central","Chris",cleaneddata[[#This Row],[Region]]="East","Erin",cleaneddata[[#This Row],[Region]]="South","Sam",cleaneddata[[#This Row],[Region]]="West","William")</f>
        <v>William</v>
      </c>
    </row>
    <row r="669" spans="1:26" x14ac:dyDescent="0.25">
      <c r="A669">
        <v>3355</v>
      </c>
      <c r="B669" t="s">
        <v>1424</v>
      </c>
      <c r="C669" t="s">
        <v>49</v>
      </c>
      <c r="D669">
        <v>0.08</v>
      </c>
      <c r="E669">
        <v>8.32</v>
      </c>
      <c r="F669">
        <v>2.38</v>
      </c>
      <c r="G669" t="s">
        <v>89</v>
      </c>
      <c r="H669" t="s">
        <v>96</v>
      </c>
      <c r="I669" t="s">
        <v>42</v>
      </c>
      <c r="J669" t="s">
        <v>43</v>
      </c>
      <c r="K669" t="s">
        <v>44</v>
      </c>
      <c r="L669" t="s">
        <v>1427</v>
      </c>
      <c r="M669">
        <v>0.74</v>
      </c>
      <c r="N669" t="s">
        <v>34</v>
      </c>
      <c r="O669" t="s">
        <v>61</v>
      </c>
      <c r="P669" t="s">
        <v>92</v>
      </c>
      <c r="Q669" t="s">
        <v>1426</v>
      </c>
      <c r="R669">
        <v>93010</v>
      </c>
      <c r="S669" s="1">
        <v>42063</v>
      </c>
      <c r="T669" s="1">
        <v>42067</v>
      </c>
      <c r="U669">
        <v>-41.83</v>
      </c>
      <c r="V669">
        <v>6</v>
      </c>
      <c r="W669">
        <v>48.99</v>
      </c>
      <c r="X669">
        <v>88587</v>
      </c>
      <c r="Y669">
        <f>cleaneddata[[#This Row],[Unit Price]]-cleaneddata[[#This Row],[Discount]]</f>
        <v>8.24</v>
      </c>
      <c r="Z669" t="str">
        <f>_xlfn.IFS(cleaneddata[[#This Row],[Region]]="Central","Chris",cleaneddata[[#This Row],[Region]]="East","Erin",cleaneddata[[#This Row],[Region]]="South","Sam",cleaneddata[[#This Row],[Region]]="West","William")</f>
        <v>William</v>
      </c>
    </row>
    <row r="670" spans="1:26" x14ac:dyDescent="0.25">
      <c r="A670">
        <v>3355</v>
      </c>
      <c r="B670" t="s">
        <v>1424</v>
      </c>
      <c r="C670" t="s">
        <v>49</v>
      </c>
      <c r="D670">
        <v>0.1</v>
      </c>
      <c r="E670">
        <v>125.99</v>
      </c>
      <c r="F670">
        <v>4.2</v>
      </c>
      <c r="G670" t="s">
        <v>40</v>
      </c>
      <c r="H670" t="s">
        <v>96</v>
      </c>
      <c r="I670" t="s">
        <v>42</v>
      </c>
      <c r="J670" t="s">
        <v>137</v>
      </c>
      <c r="K670" t="s">
        <v>75</v>
      </c>
      <c r="L670" t="s">
        <v>1428</v>
      </c>
      <c r="M670">
        <v>0.59</v>
      </c>
      <c r="N670" t="s">
        <v>34</v>
      </c>
      <c r="O670" t="s">
        <v>61</v>
      </c>
      <c r="P670" t="s">
        <v>92</v>
      </c>
      <c r="Q670" t="s">
        <v>1426</v>
      </c>
      <c r="R670">
        <v>93010</v>
      </c>
      <c r="S670" s="1">
        <v>42063</v>
      </c>
      <c r="T670" s="1">
        <v>42063</v>
      </c>
      <c r="U670">
        <v>372.40199999999999</v>
      </c>
      <c r="V670">
        <v>7</v>
      </c>
      <c r="W670">
        <v>681.42</v>
      </c>
      <c r="X670">
        <v>88587</v>
      </c>
      <c r="Y670">
        <f>cleaneddata[[#This Row],[Unit Price]]-cleaneddata[[#This Row],[Discount]]</f>
        <v>125.89</v>
      </c>
      <c r="Z670" t="str">
        <f>_xlfn.IFS(cleaneddata[[#This Row],[Region]]="Central","Chris",cleaneddata[[#This Row],[Region]]="East","Erin",cleaneddata[[#This Row],[Region]]="South","Sam",cleaneddata[[#This Row],[Region]]="West","William")</f>
        <v>William</v>
      </c>
    </row>
    <row r="671" spans="1:26" x14ac:dyDescent="0.25">
      <c r="A671">
        <v>2587</v>
      </c>
      <c r="B671" t="s">
        <v>1429</v>
      </c>
      <c r="C671" t="s">
        <v>118</v>
      </c>
      <c r="D671">
        <v>0.01</v>
      </c>
      <c r="E671">
        <v>6.48</v>
      </c>
      <c r="F671">
        <v>6.57</v>
      </c>
      <c r="G671" t="s">
        <v>89</v>
      </c>
      <c r="H671" t="s">
        <v>73</v>
      </c>
      <c r="I671" t="s">
        <v>50</v>
      </c>
      <c r="J671" t="s">
        <v>90</v>
      </c>
      <c r="K671" t="s">
        <v>75</v>
      </c>
      <c r="L671" t="s">
        <v>1430</v>
      </c>
      <c r="M671">
        <v>0.37</v>
      </c>
      <c r="N671" t="s">
        <v>34</v>
      </c>
      <c r="O671" t="s">
        <v>54</v>
      </c>
      <c r="P671" t="s">
        <v>359</v>
      </c>
      <c r="Q671" t="s">
        <v>1431</v>
      </c>
      <c r="R671">
        <v>54220</v>
      </c>
      <c r="S671" s="1">
        <v>42063</v>
      </c>
      <c r="T671" s="1">
        <v>42063</v>
      </c>
      <c r="U671">
        <v>-46.5244</v>
      </c>
      <c r="V671">
        <v>18</v>
      </c>
      <c r="W671">
        <v>127.83</v>
      </c>
      <c r="X671">
        <v>91166</v>
      </c>
      <c r="Y671">
        <f>cleaneddata[[#This Row],[Unit Price]]-cleaneddata[[#This Row],[Discount]]</f>
        <v>6.4700000000000006</v>
      </c>
      <c r="Z671" t="str">
        <f>_xlfn.IFS(cleaneddata[[#This Row],[Region]]="Central","Chris",cleaneddata[[#This Row],[Region]]="East","Erin",cleaneddata[[#This Row],[Region]]="South","Sam",cleaneddata[[#This Row],[Region]]="West","William")</f>
        <v>Chris</v>
      </c>
    </row>
    <row r="672" spans="1:26" x14ac:dyDescent="0.25">
      <c r="A672">
        <v>2861</v>
      </c>
      <c r="B672" t="s">
        <v>1432</v>
      </c>
      <c r="C672" t="s">
        <v>118</v>
      </c>
      <c r="D672">
        <v>0.05</v>
      </c>
      <c r="E672">
        <v>20.99</v>
      </c>
      <c r="F672">
        <v>4.8099999999999996</v>
      </c>
      <c r="G672" t="s">
        <v>40</v>
      </c>
      <c r="H672" t="s">
        <v>96</v>
      </c>
      <c r="I672" t="s">
        <v>42</v>
      </c>
      <c r="J672" t="s">
        <v>137</v>
      </c>
      <c r="K672" t="s">
        <v>146</v>
      </c>
      <c r="L672" t="s">
        <v>1433</v>
      </c>
      <c r="M672">
        <v>0.57999999999999996</v>
      </c>
      <c r="N672" t="s">
        <v>34</v>
      </c>
      <c r="O672" t="s">
        <v>54</v>
      </c>
      <c r="P672" t="s">
        <v>539</v>
      </c>
      <c r="Q672" t="s">
        <v>1212</v>
      </c>
      <c r="R672">
        <v>67601</v>
      </c>
      <c r="S672" s="1">
        <v>42063</v>
      </c>
      <c r="T672" s="1">
        <v>42063</v>
      </c>
      <c r="U672">
        <v>4.9017600000000003</v>
      </c>
      <c r="V672">
        <v>11</v>
      </c>
      <c r="W672">
        <v>199.43</v>
      </c>
      <c r="X672">
        <v>88280</v>
      </c>
      <c r="Y672">
        <f>cleaneddata[[#This Row],[Unit Price]]-cleaneddata[[#This Row],[Discount]]</f>
        <v>20.939999999999998</v>
      </c>
      <c r="Z672" t="str">
        <f>_xlfn.IFS(cleaneddata[[#This Row],[Region]]="Central","Chris",cleaneddata[[#This Row],[Region]]="East","Erin",cleaneddata[[#This Row],[Region]]="South","Sam",cleaneddata[[#This Row],[Region]]="West","William")</f>
        <v>Chris</v>
      </c>
    </row>
    <row r="673" spans="1:26" x14ac:dyDescent="0.25">
      <c r="A673">
        <v>2923</v>
      </c>
      <c r="B673" t="s">
        <v>1434</v>
      </c>
      <c r="C673" t="s">
        <v>118</v>
      </c>
      <c r="D673">
        <v>0</v>
      </c>
      <c r="E673">
        <v>6.37</v>
      </c>
      <c r="F673">
        <v>5.19</v>
      </c>
      <c r="G673" t="s">
        <v>40</v>
      </c>
      <c r="H673" t="s">
        <v>41</v>
      </c>
      <c r="I673" t="s">
        <v>50</v>
      </c>
      <c r="J673" t="s">
        <v>74</v>
      </c>
      <c r="K673" t="s">
        <v>75</v>
      </c>
      <c r="L673" t="s">
        <v>909</v>
      </c>
      <c r="M673">
        <v>0.38</v>
      </c>
      <c r="N673" t="s">
        <v>34</v>
      </c>
      <c r="O673" t="s">
        <v>113</v>
      </c>
      <c r="P673" t="s">
        <v>420</v>
      </c>
      <c r="Q673" t="s">
        <v>1435</v>
      </c>
      <c r="R673">
        <v>21740</v>
      </c>
      <c r="S673" s="1">
        <v>42063</v>
      </c>
      <c r="T673" s="1">
        <v>42065</v>
      </c>
      <c r="U673">
        <v>-27.1492</v>
      </c>
      <c r="V673">
        <v>15</v>
      </c>
      <c r="W673">
        <v>99.75</v>
      </c>
      <c r="X673">
        <v>86592</v>
      </c>
      <c r="Y673">
        <f>cleaneddata[[#This Row],[Unit Price]]-cleaneddata[[#This Row],[Discount]]</f>
        <v>6.37</v>
      </c>
      <c r="Z673" t="str">
        <f>_xlfn.IFS(cleaneddata[[#This Row],[Region]]="Central","Chris",cleaneddata[[#This Row],[Region]]="East","Erin",cleaneddata[[#This Row],[Region]]="South","Sam",cleaneddata[[#This Row],[Region]]="West","William")</f>
        <v>Erin</v>
      </c>
    </row>
    <row r="674" spans="1:26" x14ac:dyDescent="0.25">
      <c r="A674">
        <v>3151</v>
      </c>
      <c r="B674" t="s">
        <v>955</v>
      </c>
      <c r="C674" t="s">
        <v>118</v>
      </c>
      <c r="D674">
        <v>0.04</v>
      </c>
      <c r="E674">
        <v>17.239999999999998</v>
      </c>
      <c r="F674">
        <v>3.26</v>
      </c>
      <c r="G674" t="s">
        <v>40</v>
      </c>
      <c r="H674" t="s">
        <v>73</v>
      </c>
      <c r="I674" t="s">
        <v>50</v>
      </c>
      <c r="J674" t="s">
        <v>570</v>
      </c>
      <c r="K674" t="s">
        <v>44</v>
      </c>
      <c r="L674" t="s">
        <v>1436</v>
      </c>
      <c r="M674">
        <v>0.56000000000000005</v>
      </c>
      <c r="N674" t="s">
        <v>34</v>
      </c>
      <c r="O674" t="s">
        <v>61</v>
      </c>
      <c r="P674" t="s">
        <v>92</v>
      </c>
      <c r="Q674" t="s">
        <v>956</v>
      </c>
      <c r="R674">
        <v>92277</v>
      </c>
      <c r="S674" s="1">
        <v>42063</v>
      </c>
      <c r="T674" s="1">
        <v>42063</v>
      </c>
      <c r="U674">
        <v>47.73</v>
      </c>
      <c r="V674">
        <v>7</v>
      </c>
      <c r="W674">
        <v>119.6</v>
      </c>
      <c r="X674">
        <v>88546</v>
      </c>
      <c r="Y674">
        <f>cleaneddata[[#This Row],[Unit Price]]-cleaneddata[[#This Row],[Discount]]</f>
        <v>17.2</v>
      </c>
      <c r="Z674" t="str">
        <f>_xlfn.IFS(cleaneddata[[#This Row],[Region]]="Central","Chris",cleaneddata[[#This Row],[Region]]="East","Erin",cleaneddata[[#This Row],[Region]]="South","Sam",cleaneddata[[#This Row],[Region]]="West","William")</f>
        <v>William</v>
      </c>
    </row>
    <row r="675" spans="1:26" x14ac:dyDescent="0.25">
      <c r="A675">
        <v>719</v>
      </c>
      <c r="B675" t="s">
        <v>1437</v>
      </c>
      <c r="C675" t="s">
        <v>72</v>
      </c>
      <c r="D675">
        <v>0</v>
      </c>
      <c r="E675">
        <v>8.5</v>
      </c>
      <c r="F675">
        <v>1.99</v>
      </c>
      <c r="G675" t="s">
        <v>40</v>
      </c>
      <c r="H675" t="s">
        <v>96</v>
      </c>
      <c r="I675" t="s">
        <v>42</v>
      </c>
      <c r="J675" t="s">
        <v>43</v>
      </c>
      <c r="K675" t="s">
        <v>44</v>
      </c>
      <c r="L675" t="s">
        <v>1408</v>
      </c>
      <c r="M675">
        <v>0.49</v>
      </c>
      <c r="N675" t="s">
        <v>34</v>
      </c>
      <c r="O675" t="s">
        <v>61</v>
      </c>
      <c r="P675" t="s">
        <v>298</v>
      </c>
      <c r="Q675" t="s">
        <v>1438</v>
      </c>
      <c r="R675">
        <v>89041</v>
      </c>
      <c r="S675" s="1">
        <v>42063</v>
      </c>
      <c r="T675" s="1">
        <v>42065</v>
      </c>
      <c r="U675">
        <v>71.735600000000005</v>
      </c>
      <c r="V675">
        <v>14</v>
      </c>
      <c r="W675">
        <v>122.25</v>
      </c>
      <c r="X675">
        <v>89344</v>
      </c>
      <c r="Y675">
        <f>cleaneddata[[#This Row],[Unit Price]]-cleaneddata[[#This Row],[Discount]]</f>
        <v>8.5</v>
      </c>
      <c r="Z675" t="str">
        <f>_xlfn.IFS(cleaneddata[[#This Row],[Region]]="Central","Chris",cleaneddata[[#This Row],[Region]]="East","Erin",cleaneddata[[#This Row],[Region]]="South","Sam",cleaneddata[[#This Row],[Region]]="West","William")</f>
        <v>William</v>
      </c>
    </row>
    <row r="676" spans="1:26" x14ac:dyDescent="0.25">
      <c r="A676">
        <v>719</v>
      </c>
      <c r="B676" t="s">
        <v>1437</v>
      </c>
      <c r="C676" t="s">
        <v>72</v>
      </c>
      <c r="D676">
        <v>0.03</v>
      </c>
      <c r="E676">
        <v>95.43</v>
      </c>
      <c r="F676">
        <v>19.989999999999998</v>
      </c>
      <c r="G676" t="s">
        <v>40</v>
      </c>
      <c r="H676" t="s">
        <v>96</v>
      </c>
      <c r="I676" t="s">
        <v>50</v>
      </c>
      <c r="J676" t="s">
        <v>80</v>
      </c>
      <c r="K676" t="s">
        <v>75</v>
      </c>
      <c r="L676" t="s">
        <v>1439</v>
      </c>
      <c r="M676">
        <v>0.79</v>
      </c>
      <c r="N676" t="s">
        <v>34</v>
      </c>
      <c r="O676" t="s">
        <v>61</v>
      </c>
      <c r="P676" t="s">
        <v>298</v>
      </c>
      <c r="Q676" t="s">
        <v>1438</v>
      </c>
      <c r="R676">
        <v>89041</v>
      </c>
      <c r="S676" s="1">
        <v>42063</v>
      </c>
      <c r="T676" s="1">
        <v>42065</v>
      </c>
      <c r="U676">
        <v>-79.320800000000006</v>
      </c>
      <c r="V676">
        <v>2</v>
      </c>
      <c r="W676">
        <v>206.09</v>
      </c>
      <c r="X676">
        <v>89344</v>
      </c>
      <c r="Y676">
        <f>cleaneddata[[#This Row],[Unit Price]]-cleaneddata[[#This Row],[Discount]]</f>
        <v>95.4</v>
      </c>
      <c r="Z676" t="str">
        <f>_xlfn.IFS(cleaneddata[[#This Row],[Region]]="Central","Chris",cleaneddata[[#This Row],[Region]]="East","Erin",cleaneddata[[#This Row],[Region]]="South","Sam",cleaneddata[[#This Row],[Region]]="West","William")</f>
        <v>William</v>
      </c>
    </row>
    <row r="677" spans="1:26" x14ac:dyDescent="0.25">
      <c r="A677">
        <v>1482</v>
      </c>
      <c r="B677" t="s">
        <v>1440</v>
      </c>
      <c r="C677" t="s">
        <v>72</v>
      </c>
      <c r="D677">
        <v>0.05</v>
      </c>
      <c r="E677">
        <v>9.65</v>
      </c>
      <c r="F677">
        <v>6.22</v>
      </c>
      <c r="G677" t="s">
        <v>40</v>
      </c>
      <c r="H677" t="s">
        <v>96</v>
      </c>
      <c r="I677" t="s">
        <v>30</v>
      </c>
      <c r="J677" t="s">
        <v>128</v>
      </c>
      <c r="K677" t="s">
        <v>75</v>
      </c>
      <c r="L677" t="s">
        <v>1283</v>
      </c>
      <c r="M677">
        <v>0.55000000000000004</v>
      </c>
      <c r="N677" t="s">
        <v>34</v>
      </c>
      <c r="O677" t="s">
        <v>54</v>
      </c>
      <c r="P677" t="s">
        <v>291</v>
      </c>
      <c r="Q677" t="s">
        <v>996</v>
      </c>
      <c r="R677">
        <v>48708</v>
      </c>
      <c r="S677" s="1">
        <v>42063</v>
      </c>
      <c r="T677" s="1">
        <v>42063</v>
      </c>
      <c r="U677">
        <v>-14.6432</v>
      </c>
      <c r="V677">
        <v>15</v>
      </c>
      <c r="W677">
        <v>151.34</v>
      </c>
      <c r="X677">
        <v>91363</v>
      </c>
      <c r="Y677">
        <f>cleaneddata[[#This Row],[Unit Price]]-cleaneddata[[#This Row],[Discount]]</f>
        <v>9.6</v>
      </c>
      <c r="Z677" t="str">
        <f>_xlfn.IFS(cleaneddata[[#This Row],[Region]]="Central","Chris",cleaneddata[[#This Row],[Region]]="East","Erin",cleaneddata[[#This Row],[Region]]="South","Sam",cleaneddata[[#This Row],[Region]]="West","William")</f>
        <v>Chris</v>
      </c>
    </row>
    <row r="678" spans="1:26" x14ac:dyDescent="0.25">
      <c r="A678">
        <v>2908</v>
      </c>
      <c r="B678" t="s">
        <v>327</v>
      </c>
      <c r="C678" t="s">
        <v>72</v>
      </c>
      <c r="D678">
        <v>0.05</v>
      </c>
      <c r="E678">
        <v>34.979999999999997</v>
      </c>
      <c r="F678">
        <v>7.53</v>
      </c>
      <c r="G678" t="s">
        <v>89</v>
      </c>
      <c r="H678" t="s">
        <v>73</v>
      </c>
      <c r="I678" t="s">
        <v>42</v>
      </c>
      <c r="J678" t="s">
        <v>43</v>
      </c>
      <c r="K678" t="s">
        <v>75</v>
      </c>
      <c r="L678" t="s">
        <v>1441</v>
      </c>
      <c r="M678">
        <v>0.76</v>
      </c>
      <c r="N678" t="s">
        <v>34</v>
      </c>
      <c r="O678" t="s">
        <v>113</v>
      </c>
      <c r="P678" t="s">
        <v>319</v>
      </c>
      <c r="Q678" t="s">
        <v>329</v>
      </c>
      <c r="R678">
        <v>44125</v>
      </c>
      <c r="S678" s="1">
        <v>42063</v>
      </c>
      <c r="T678" s="1">
        <v>42066</v>
      </c>
      <c r="U678">
        <v>-32.666400000000003</v>
      </c>
      <c r="V678">
        <v>16</v>
      </c>
      <c r="W678">
        <v>581.08000000000004</v>
      </c>
      <c r="X678">
        <v>88157</v>
      </c>
      <c r="Y678">
        <f>cleaneddata[[#This Row],[Unit Price]]-cleaneddata[[#This Row],[Discount]]</f>
        <v>34.93</v>
      </c>
      <c r="Z678" t="str">
        <f>_xlfn.IFS(cleaneddata[[#This Row],[Region]]="Central","Chris",cleaneddata[[#This Row],[Region]]="East","Erin",cleaneddata[[#This Row],[Region]]="South","Sam",cleaneddata[[#This Row],[Region]]="West","William")</f>
        <v>Erin</v>
      </c>
    </row>
    <row r="679" spans="1:26" x14ac:dyDescent="0.25">
      <c r="A679">
        <v>2908</v>
      </c>
      <c r="B679" t="s">
        <v>327</v>
      </c>
      <c r="C679" t="s">
        <v>72</v>
      </c>
      <c r="D679">
        <v>0</v>
      </c>
      <c r="E679">
        <v>3.14</v>
      </c>
      <c r="F679">
        <v>1.92</v>
      </c>
      <c r="G679" t="s">
        <v>40</v>
      </c>
      <c r="H679" t="s">
        <v>73</v>
      </c>
      <c r="I679" t="s">
        <v>50</v>
      </c>
      <c r="J679" t="s">
        <v>570</v>
      </c>
      <c r="K679" t="s">
        <v>52</v>
      </c>
      <c r="L679" t="s">
        <v>1442</v>
      </c>
      <c r="M679">
        <v>0.84</v>
      </c>
      <c r="N679" t="s">
        <v>34</v>
      </c>
      <c r="O679" t="s">
        <v>113</v>
      </c>
      <c r="P679" t="s">
        <v>319</v>
      </c>
      <c r="Q679" t="s">
        <v>329</v>
      </c>
      <c r="R679">
        <v>44125</v>
      </c>
      <c r="S679" s="1">
        <v>42063</v>
      </c>
      <c r="T679" s="1">
        <v>42065</v>
      </c>
      <c r="U679">
        <v>-13.135199999999999</v>
      </c>
      <c r="V679">
        <v>8</v>
      </c>
      <c r="W679">
        <v>27.53</v>
      </c>
      <c r="X679">
        <v>88157</v>
      </c>
      <c r="Y679">
        <f>cleaneddata[[#This Row],[Unit Price]]-cleaneddata[[#This Row],[Discount]]</f>
        <v>3.14</v>
      </c>
      <c r="Z679" t="str">
        <f>_xlfn.IFS(cleaneddata[[#This Row],[Region]]="Central","Chris",cleaneddata[[#This Row],[Region]]="East","Erin",cleaneddata[[#This Row],[Region]]="South","Sam",cleaneddata[[#This Row],[Region]]="West","William")</f>
        <v>Erin</v>
      </c>
    </row>
    <row r="680" spans="1:26" x14ac:dyDescent="0.25">
      <c r="A680">
        <v>2931</v>
      </c>
      <c r="B680" t="s">
        <v>1443</v>
      </c>
      <c r="C680" t="s">
        <v>72</v>
      </c>
      <c r="D680">
        <v>0.1</v>
      </c>
      <c r="E680">
        <v>11.55</v>
      </c>
      <c r="F680">
        <v>2.36</v>
      </c>
      <c r="G680" t="s">
        <v>40</v>
      </c>
      <c r="H680" t="s">
        <v>29</v>
      </c>
      <c r="I680" t="s">
        <v>50</v>
      </c>
      <c r="J680" t="s">
        <v>51</v>
      </c>
      <c r="K680" t="s">
        <v>52</v>
      </c>
      <c r="L680" t="s">
        <v>382</v>
      </c>
      <c r="M680">
        <v>0.55000000000000004</v>
      </c>
      <c r="N680" t="s">
        <v>34</v>
      </c>
      <c r="O680" t="s">
        <v>61</v>
      </c>
      <c r="P680" t="s">
        <v>92</v>
      </c>
      <c r="Q680" t="s">
        <v>1444</v>
      </c>
      <c r="R680">
        <v>95630</v>
      </c>
      <c r="S680" s="1">
        <v>42063</v>
      </c>
      <c r="T680" s="1">
        <v>42063</v>
      </c>
      <c r="U680">
        <v>69.767200000000003</v>
      </c>
      <c r="V680">
        <v>12</v>
      </c>
      <c r="W680">
        <v>135.77000000000001</v>
      </c>
      <c r="X680">
        <v>87619</v>
      </c>
      <c r="Y680">
        <f>cleaneddata[[#This Row],[Unit Price]]-cleaneddata[[#This Row],[Discount]]</f>
        <v>11.450000000000001</v>
      </c>
      <c r="Z680" t="str">
        <f>_xlfn.IFS(cleaneddata[[#This Row],[Region]]="Central","Chris",cleaneddata[[#This Row],[Region]]="East","Erin",cleaneddata[[#This Row],[Region]]="South","Sam",cleaneddata[[#This Row],[Region]]="West","William")</f>
        <v>William</v>
      </c>
    </row>
    <row r="681" spans="1:26" x14ac:dyDescent="0.25">
      <c r="A681">
        <v>946</v>
      </c>
      <c r="B681" t="s">
        <v>1445</v>
      </c>
      <c r="C681" t="s">
        <v>27</v>
      </c>
      <c r="D681">
        <v>0.09</v>
      </c>
      <c r="E681">
        <v>90.98</v>
      </c>
      <c r="F681">
        <v>56.2</v>
      </c>
      <c r="G681" t="s">
        <v>89</v>
      </c>
      <c r="H681" t="s">
        <v>73</v>
      </c>
      <c r="I681" t="s">
        <v>30</v>
      </c>
      <c r="J681" t="s">
        <v>128</v>
      </c>
      <c r="K681" t="s">
        <v>146</v>
      </c>
      <c r="L681" t="s">
        <v>809</v>
      </c>
      <c r="M681">
        <v>0.74</v>
      </c>
      <c r="N681" t="s">
        <v>34</v>
      </c>
      <c r="O681" t="s">
        <v>113</v>
      </c>
      <c r="P681" t="s">
        <v>333</v>
      </c>
      <c r="Q681" t="s">
        <v>1206</v>
      </c>
      <c r="R681">
        <v>4210</v>
      </c>
      <c r="S681" s="1">
        <v>42064</v>
      </c>
      <c r="T681" s="1">
        <v>42065</v>
      </c>
      <c r="U681">
        <v>-1570.32</v>
      </c>
      <c r="V681">
        <v>20</v>
      </c>
      <c r="W681">
        <v>1782.44</v>
      </c>
      <c r="X681">
        <v>86566</v>
      </c>
      <c r="Y681">
        <f>cleaneddata[[#This Row],[Unit Price]]-cleaneddata[[#This Row],[Discount]]</f>
        <v>90.89</v>
      </c>
      <c r="Z681" t="str">
        <f>_xlfn.IFS(cleaneddata[[#This Row],[Region]]="Central","Chris",cleaneddata[[#This Row],[Region]]="East","Erin",cleaneddata[[#This Row],[Region]]="South","Sam",cleaneddata[[#This Row],[Region]]="West","William")</f>
        <v>Erin</v>
      </c>
    </row>
    <row r="682" spans="1:26" x14ac:dyDescent="0.25">
      <c r="A682">
        <v>1014</v>
      </c>
      <c r="B682" t="s">
        <v>1446</v>
      </c>
      <c r="C682" t="s">
        <v>27</v>
      </c>
      <c r="D682">
        <v>0.09</v>
      </c>
      <c r="E682">
        <v>28.48</v>
      </c>
      <c r="F682">
        <v>1.99</v>
      </c>
      <c r="G682" t="s">
        <v>40</v>
      </c>
      <c r="H682" t="s">
        <v>73</v>
      </c>
      <c r="I682" t="s">
        <v>42</v>
      </c>
      <c r="J682" t="s">
        <v>43</v>
      </c>
      <c r="K682" t="s">
        <v>44</v>
      </c>
      <c r="L682" t="s">
        <v>214</v>
      </c>
      <c r="M682">
        <v>0.4</v>
      </c>
      <c r="N682" t="s">
        <v>34</v>
      </c>
      <c r="O682" t="s">
        <v>35</v>
      </c>
      <c r="P682" t="s">
        <v>46</v>
      </c>
      <c r="Q682" t="s">
        <v>1447</v>
      </c>
      <c r="R682">
        <v>72022</v>
      </c>
      <c r="S682" s="1">
        <v>42064</v>
      </c>
      <c r="T682" s="1">
        <v>42065</v>
      </c>
      <c r="U682">
        <v>-17.149999999999999</v>
      </c>
      <c r="V682">
        <v>6</v>
      </c>
      <c r="W682">
        <v>160.16999999999999</v>
      </c>
      <c r="X682">
        <v>88387</v>
      </c>
      <c r="Y682">
        <f>cleaneddata[[#This Row],[Unit Price]]-cleaneddata[[#This Row],[Discount]]</f>
        <v>28.39</v>
      </c>
      <c r="Z682" t="str">
        <f>_xlfn.IFS(cleaneddata[[#This Row],[Region]]="Central","Chris",cleaneddata[[#This Row],[Region]]="East","Erin",cleaneddata[[#This Row],[Region]]="South","Sam",cleaneddata[[#This Row],[Region]]="West","William")</f>
        <v>Sam</v>
      </c>
    </row>
    <row r="683" spans="1:26" x14ac:dyDescent="0.25">
      <c r="A683">
        <v>1014</v>
      </c>
      <c r="B683" t="s">
        <v>1446</v>
      </c>
      <c r="C683" t="s">
        <v>27</v>
      </c>
      <c r="D683">
        <v>0</v>
      </c>
      <c r="E683">
        <v>2.08</v>
      </c>
      <c r="F683">
        <v>5.33</v>
      </c>
      <c r="G683" t="s">
        <v>40</v>
      </c>
      <c r="H683" t="s">
        <v>73</v>
      </c>
      <c r="I683" t="s">
        <v>30</v>
      </c>
      <c r="J683" t="s">
        <v>128</v>
      </c>
      <c r="K683" t="s">
        <v>75</v>
      </c>
      <c r="L683" t="s">
        <v>461</v>
      </c>
      <c r="M683">
        <v>0.43</v>
      </c>
      <c r="N683" t="s">
        <v>34</v>
      </c>
      <c r="O683" t="s">
        <v>35</v>
      </c>
      <c r="P683" t="s">
        <v>46</v>
      </c>
      <c r="Q683" t="s">
        <v>1447</v>
      </c>
      <c r="R683">
        <v>72022</v>
      </c>
      <c r="S683" s="1">
        <v>42064</v>
      </c>
      <c r="T683" s="1">
        <v>42066</v>
      </c>
      <c r="U683">
        <v>-29.54</v>
      </c>
      <c r="V683">
        <v>3</v>
      </c>
      <c r="W683">
        <v>7.47</v>
      </c>
      <c r="X683">
        <v>88387</v>
      </c>
      <c r="Y683">
        <f>cleaneddata[[#This Row],[Unit Price]]-cleaneddata[[#This Row],[Discount]]</f>
        <v>2.08</v>
      </c>
      <c r="Z683" t="str">
        <f>_xlfn.IFS(cleaneddata[[#This Row],[Region]]="Central","Chris",cleaneddata[[#This Row],[Region]]="East","Erin",cleaneddata[[#This Row],[Region]]="South","Sam",cleaneddata[[#This Row],[Region]]="West","William")</f>
        <v>Sam</v>
      </c>
    </row>
    <row r="684" spans="1:26" x14ac:dyDescent="0.25">
      <c r="A684">
        <v>1014</v>
      </c>
      <c r="B684" t="s">
        <v>1446</v>
      </c>
      <c r="C684" t="s">
        <v>27</v>
      </c>
      <c r="D684">
        <v>0.06</v>
      </c>
      <c r="E684">
        <v>45.99</v>
      </c>
      <c r="F684">
        <v>4.99</v>
      </c>
      <c r="G684" t="s">
        <v>89</v>
      </c>
      <c r="H684" t="s">
        <v>73</v>
      </c>
      <c r="I684" t="s">
        <v>42</v>
      </c>
      <c r="J684" t="s">
        <v>137</v>
      </c>
      <c r="K684" t="s">
        <v>75</v>
      </c>
      <c r="L684" t="s">
        <v>1448</v>
      </c>
      <c r="M684">
        <v>0.56000000000000005</v>
      </c>
      <c r="N684" t="s">
        <v>34</v>
      </c>
      <c r="O684" t="s">
        <v>35</v>
      </c>
      <c r="P684" t="s">
        <v>46</v>
      </c>
      <c r="Q684" t="s">
        <v>1447</v>
      </c>
      <c r="R684">
        <v>72022</v>
      </c>
      <c r="S684" s="1">
        <v>42064</v>
      </c>
      <c r="T684" s="1">
        <v>42065</v>
      </c>
      <c r="U684">
        <v>-329.78399999999999</v>
      </c>
      <c r="V684">
        <v>10</v>
      </c>
      <c r="W684">
        <v>370.81</v>
      </c>
      <c r="X684">
        <v>88387</v>
      </c>
      <c r="Y684">
        <f>cleaneddata[[#This Row],[Unit Price]]-cleaneddata[[#This Row],[Discount]]</f>
        <v>45.93</v>
      </c>
      <c r="Z684" t="str">
        <f>_xlfn.IFS(cleaneddata[[#This Row],[Region]]="Central","Chris",cleaneddata[[#This Row],[Region]]="East","Erin",cleaneddata[[#This Row],[Region]]="South","Sam",cleaneddata[[#This Row],[Region]]="West","William")</f>
        <v>Sam</v>
      </c>
    </row>
    <row r="685" spans="1:26" x14ac:dyDescent="0.25">
      <c r="A685">
        <v>1279</v>
      </c>
      <c r="B685" t="s">
        <v>1449</v>
      </c>
      <c r="C685" t="s">
        <v>27</v>
      </c>
      <c r="D685">
        <v>7.0000000000000007E-2</v>
      </c>
      <c r="E685">
        <v>40.98</v>
      </c>
      <c r="F685">
        <v>7.47</v>
      </c>
      <c r="G685" t="s">
        <v>40</v>
      </c>
      <c r="H685" t="s">
        <v>96</v>
      </c>
      <c r="I685" t="s">
        <v>50</v>
      </c>
      <c r="J685" t="s">
        <v>74</v>
      </c>
      <c r="K685" t="s">
        <v>75</v>
      </c>
      <c r="L685" t="s">
        <v>1381</v>
      </c>
      <c r="M685">
        <v>0.37</v>
      </c>
      <c r="N685" t="s">
        <v>34</v>
      </c>
      <c r="O685" t="s">
        <v>54</v>
      </c>
      <c r="P685" t="s">
        <v>55</v>
      </c>
      <c r="Q685" t="s">
        <v>1450</v>
      </c>
      <c r="R685">
        <v>46324</v>
      </c>
      <c r="S685" s="1">
        <v>42064</v>
      </c>
      <c r="T685" s="1">
        <v>42065</v>
      </c>
      <c r="U685">
        <v>54.901499999999999</v>
      </c>
      <c r="V685">
        <v>2</v>
      </c>
      <c r="W685">
        <v>81.900000000000006</v>
      </c>
      <c r="X685">
        <v>90114</v>
      </c>
      <c r="Y685">
        <f>cleaneddata[[#This Row],[Unit Price]]-cleaneddata[[#This Row],[Discount]]</f>
        <v>40.909999999999997</v>
      </c>
      <c r="Z685" t="str">
        <f>_xlfn.IFS(cleaneddata[[#This Row],[Region]]="Central","Chris",cleaneddata[[#This Row],[Region]]="East","Erin",cleaneddata[[#This Row],[Region]]="South","Sam",cleaneddata[[#This Row],[Region]]="West","William")</f>
        <v>Chris</v>
      </c>
    </row>
    <row r="686" spans="1:26" x14ac:dyDescent="0.25">
      <c r="A686">
        <v>1280</v>
      </c>
      <c r="B686" t="s">
        <v>1451</v>
      </c>
      <c r="C686" t="s">
        <v>27</v>
      </c>
      <c r="D686">
        <v>7.0000000000000007E-2</v>
      </c>
      <c r="E686">
        <v>40.98</v>
      </c>
      <c r="F686">
        <v>7.47</v>
      </c>
      <c r="G686" t="s">
        <v>40</v>
      </c>
      <c r="H686" t="s">
        <v>96</v>
      </c>
      <c r="I686" t="s">
        <v>50</v>
      </c>
      <c r="J686" t="s">
        <v>74</v>
      </c>
      <c r="K686" t="s">
        <v>75</v>
      </c>
      <c r="L686" t="s">
        <v>1381</v>
      </c>
      <c r="M686">
        <v>0.37</v>
      </c>
      <c r="N686" t="s">
        <v>34</v>
      </c>
      <c r="O686" t="s">
        <v>61</v>
      </c>
      <c r="P686" t="s">
        <v>68</v>
      </c>
      <c r="Q686" t="s">
        <v>144</v>
      </c>
      <c r="R686">
        <v>98119</v>
      </c>
      <c r="S686" s="1">
        <v>42064</v>
      </c>
      <c r="T686" s="1">
        <v>42065</v>
      </c>
      <c r="U686">
        <v>54.901499999999999</v>
      </c>
      <c r="V686">
        <v>8</v>
      </c>
      <c r="W686">
        <v>327.61</v>
      </c>
      <c r="X686">
        <v>19042</v>
      </c>
      <c r="Y686">
        <f>cleaneddata[[#This Row],[Unit Price]]-cleaneddata[[#This Row],[Discount]]</f>
        <v>40.909999999999997</v>
      </c>
      <c r="Z686" t="str">
        <f>_xlfn.IFS(cleaneddata[[#This Row],[Region]]="Central","Chris",cleaneddata[[#This Row],[Region]]="East","Erin",cleaneddata[[#This Row],[Region]]="South","Sam",cleaneddata[[#This Row],[Region]]="West","William")</f>
        <v>William</v>
      </c>
    </row>
    <row r="687" spans="1:26" x14ac:dyDescent="0.25">
      <c r="A687">
        <v>2718</v>
      </c>
      <c r="B687" t="s">
        <v>1452</v>
      </c>
      <c r="C687" t="s">
        <v>27</v>
      </c>
      <c r="D687">
        <v>0.1</v>
      </c>
      <c r="E687">
        <v>6.74</v>
      </c>
      <c r="F687">
        <v>1.72</v>
      </c>
      <c r="G687" t="s">
        <v>40</v>
      </c>
      <c r="H687" t="s">
        <v>41</v>
      </c>
      <c r="I687" t="s">
        <v>50</v>
      </c>
      <c r="J687" t="s">
        <v>90</v>
      </c>
      <c r="K687" t="s">
        <v>52</v>
      </c>
      <c r="L687" t="s">
        <v>1453</v>
      </c>
      <c r="M687">
        <v>0.35</v>
      </c>
      <c r="N687" t="s">
        <v>34</v>
      </c>
      <c r="O687" t="s">
        <v>54</v>
      </c>
      <c r="P687" t="s">
        <v>105</v>
      </c>
      <c r="Q687" t="s">
        <v>446</v>
      </c>
      <c r="R687">
        <v>60438</v>
      </c>
      <c r="S687" s="1">
        <v>42064</v>
      </c>
      <c r="T687" s="1">
        <v>42066</v>
      </c>
      <c r="U687">
        <v>65.41</v>
      </c>
      <c r="V687">
        <v>15</v>
      </c>
      <c r="W687">
        <v>98.17</v>
      </c>
      <c r="X687">
        <v>89394</v>
      </c>
      <c r="Y687">
        <f>cleaneddata[[#This Row],[Unit Price]]-cleaneddata[[#This Row],[Discount]]</f>
        <v>6.6400000000000006</v>
      </c>
      <c r="Z687" t="str">
        <f>_xlfn.IFS(cleaneddata[[#This Row],[Region]]="Central","Chris",cleaneddata[[#This Row],[Region]]="East","Erin",cleaneddata[[#This Row],[Region]]="South","Sam",cleaneddata[[#This Row],[Region]]="West","William")</f>
        <v>Chris</v>
      </c>
    </row>
    <row r="688" spans="1:26" x14ac:dyDescent="0.25">
      <c r="A688">
        <v>1561</v>
      </c>
      <c r="B688" t="s">
        <v>1454</v>
      </c>
      <c r="C688" t="s">
        <v>39</v>
      </c>
      <c r="D688">
        <v>0.02</v>
      </c>
      <c r="E688">
        <v>11.34</v>
      </c>
      <c r="F688">
        <v>11.25</v>
      </c>
      <c r="G688" t="s">
        <v>40</v>
      </c>
      <c r="H688" t="s">
        <v>96</v>
      </c>
      <c r="I688" t="s">
        <v>50</v>
      </c>
      <c r="J688" t="s">
        <v>90</v>
      </c>
      <c r="K688" t="s">
        <v>75</v>
      </c>
      <c r="L688" t="s">
        <v>1455</v>
      </c>
      <c r="M688">
        <v>0.36</v>
      </c>
      <c r="N688" t="s">
        <v>34</v>
      </c>
      <c r="O688" t="s">
        <v>54</v>
      </c>
      <c r="P688" t="s">
        <v>189</v>
      </c>
      <c r="Q688" t="s">
        <v>1456</v>
      </c>
      <c r="R688">
        <v>76063</v>
      </c>
      <c r="S688" s="1">
        <v>42064</v>
      </c>
      <c r="T688" s="1">
        <v>42065</v>
      </c>
      <c r="U688">
        <v>-155.21</v>
      </c>
      <c r="V688">
        <v>9</v>
      </c>
      <c r="W688">
        <v>105.75</v>
      </c>
      <c r="X688">
        <v>88093</v>
      </c>
      <c r="Y688">
        <f>cleaneddata[[#This Row],[Unit Price]]-cleaneddata[[#This Row],[Discount]]</f>
        <v>11.32</v>
      </c>
      <c r="Z688" t="str">
        <f>_xlfn.IFS(cleaneddata[[#This Row],[Region]]="Central","Chris",cleaneddata[[#This Row],[Region]]="East","Erin",cleaneddata[[#This Row],[Region]]="South","Sam",cleaneddata[[#This Row],[Region]]="West","William")</f>
        <v>Chris</v>
      </c>
    </row>
    <row r="689" spans="1:26" x14ac:dyDescent="0.25">
      <c r="A689">
        <v>1764</v>
      </c>
      <c r="B689" t="s">
        <v>713</v>
      </c>
      <c r="C689" t="s">
        <v>39</v>
      </c>
      <c r="D689">
        <v>0.06</v>
      </c>
      <c r="E689">
        <v>19.98</v>
      </c>
      <c r="F689">
        <v>10.49</v>
      </c>
      <c r="G689" t="s">
        <v>40</v>
      </c>
      <c r="H689" t="s">
        <v>41</v>
      </c>
      <c r="I689" t="s">
        <v>30</v>
      </c>
      <c r="J689" t="s">
        <v>128</v>
      </c>
      <c r="K689" t="s">
        <v>75</v>
      </c>
      <c r="L689" t="s">
        <v>1457</v>
      </c>
      <c r="M689">
        <v>0.49</v>
      </c>
      <c r="N689" t="s">
        <v>34</v>
      </c>
      <c r="O689" t="s">
        <v>35</v>
      </c>
      <c r="P689" t="s">
        <v>125</v>
      </c>
      <c r="Q689" t="s">
        <v>715</v>
      </c>
      <c r="R689">
        <v>34698</v>
      </c>
      <c r="S689" s="1">
        <v>42064</v>
      </c>
      <c r="T689" s="1">
        <v>42066</v>
      </c>
      <c r="U689">
        <v>514.17719999999997</v>
      </c>
      <c r="V689">
        <v>5</v>
      </c>
      <c r="W689">
        <v>103.37</v>
      </c>
      <c r="X689">
        <v>89776</v>
      </c>
      <c r="Y689">
        <f>cleaneddata[[#This Row],[Unit Price]]-cleaneddata[[#This Row],[Discount]]</f>
        <v>19.920000000000002</v>
      </c>
      <c r="Z689" t="str">
        <f>_xlfn.IFS(cleaneddata[[#This Row],[Region]]="Central","Chris",cleaneddata[[#This Row],[Region]]="East","Erin",cleaneddata[[#This Row],[Region]]="South","Sam",cleaneddata[[#This Row],[Region]]="West","William")</f>
        <v>Sam</v>
      </c>
    </row>
    <row r="690" spans="1:26" x14ac:dyDescent="0.25">
      <c r="A690">
        <v>1764</v>
      </c>
      <c r="B690" t="s">
        <v>713</v>
      </c>
      <c r="C690" t="s">
        <v>39</v>
      </c>
      <c r="D690">
        <v>0.08</v>
      </c>
      <c r="E690">
        <v>1.76</v>
      </c>
      <c r="F690">
        <v>4.8600000000000003</v>
      </c>
      <c r="G690" t="s">
        <v>40</v>
      </c>
      <c r="H690" t="s">
        <v>41</v>
      </c>
      <c r="I690" t="s">
        <v>30</v>
      </c>
      <c r="J690" t="s">
        <v>128</v>
      </c>
      <c r="K690" t="s">
        <v>75</v>
      </c>
      <c r="L690" t="s">
        <v>608</v>
      </c>
      <c r="M690">
        <v>0.41</v>
      </c>
      <c r="N690" t="s">
        <v>34</v>
      </c>
      <c r="O690" t="s">
        <v>35</v>
      </c>
      <c r="P690" t="s">
        <v>125</v>
      </c>
      <c r="Q690" t="s">
        <v>715</v>
      </c>
      <c r="R690">
        <v>34698</v>
      </c>
      <c r="S690" s="1">
        <v>42064</v>
      </c>
      <c r="T690" s="1">
        <v>42065</v>
      </c>
      <c r="U690">
        <v>235.65600000000001</v>
      </c>
      <c r="V690">
        <v>23</v>
      </c>
      <c r="W690">
        <v>40.22</v>
      </c>
      <c r="X690">
        <v>89776</v>
      </c>
      <c r="Y690">
        <f>cleaneddata[[#This Row],[Unit Price]]-cleaneddata[[#This Row],[Discount]]</f>
        <v>1.68</v>
      </c>
      <c r="Z690" t="str">
        <f>_xlfn.IFS(cleaneddata[[#This Row],[Region]]="Central","Chris",cleaneddata[[#This Row],[Region]]="East","Erin",cleaneddata[[#This Row],[Region]]="South","Sam",cleaneddata[[#This Row],[Region]]="West","William")</f>
        <v>Sam</v>
      </c>
    </row>
    <row r="691" spans="1:26" x14ac:dyDescent="0.25">
      <c r="A691">
        <v>1917</v>
      </c>
      <c r="B691" t="s">
        <v>1458</v>
      </c>
      <c r="C691" t="s">
        <v>39</v>
      </c>
      <c r="D691">
        <v>0.08</v>
      </c>
      <c r="E691">
        <v>22.23</v>
      </c>
      <c r="F691">
        <v>3.63</v>
      </c>
      <c r="G691" t="s">
        <v>40</v>
      </c>
      <c r="H691" t="s">
        <v>73</v>
      </c>
      <c r="I691" t="s">
        <v>30</v>
      </c>
      <c r="J691" t="s">
        <v>128</v>
      </c>
      <c r="K691" t="s">
        <v>44</v>
      </c>
      <c r="L691" t="s">
        <v>1459</v>
      </c>
      <c r="M691">
        <v>0.52</v>
      </c>
      <c r="N691" t="s">
        <v>34</v>
      </c>
      <c r="O691" t="s">
        <v>35</v>
      </c>
      <c r="P691" t="s">
        <v>46</v>
      </c>
      <c r="Q691" t="s">
        <v>1460</v>
      </c>
      <c r="R691">
        <v>72113</v>
      </c>
      <c r="S691" s="1">
        <v>42064</v>
      </c>
      <c r="T691" s="1">
        <v>42066</v>
      </c>
      <c r="U691">
        <v>-29.61</v>
      </c>
      <c r="V691">
        <v>10</v>
      </c>
      <c r="W691">
        <v>210.33</v>
      </c>
      <c r="X691">
        <v>85897</v>
      </c>
      <c r="Y691">
        <f>cleaneddata[[#This Row],[Unit Price]]-cleaneddata[[#This Row],[Discount]]</f>
        <v>22.150000000000002</v>
      </c>
      <c r="Z691" t="str">
        <f>_xlfn.IFS(cleaneddata[[#This Row],[Region]]="Central","Chris",cleaneddata[[#This Row],[Region]]="East","Erin",cleaneddata[[#This Row],[Region]]="South","Sam",cleaneddata[[#This Row],[Region]]="West","William")</f>
        <v>Sam</v>
      </c>
    </row>
    <row r="692" spans="1:26" x14ac:dyDescent="0.25">
      <c r="A692">
        <v>2437</v>
      </c>
      <c r="B692" t="s">
        <v>1461</v>
      </c>
      <c r="C692" t="s">
        <v>49</v>
      </c>
      <c r="D692">
        <v>0.09</v>
      </c>
      <c r="E692">
        <v>90.97</v>
      </c>
      <c r="F692">
        <v>14</v>
      </c>
      <c r="G692" t="s">
        <v>28</v>
      </c>
      <c r="H692" t="s">
        <v>73</v>
      </c>
      <c r="I692" t="s">
        <v>42</v>
      </c>
      <c r="J692" t="s">
        <v>58</v>
      </c>
      <c r="K692" t="s">
        <v>59</v>
      </c>
      <c r="L692" t="s">
        <v>1112</v>
      </c>
      <c r="M692">
        <v>0.36</v>
      </c>
      <c r="N692" t="s">
        <v>34</v>
      </c>
      <c r="O692" t="s">
        <v>54</v>
      </c>
      <c r="P692" t="s">
        <v>359</v>
      </c>
      <c r="Q692" t="s">
        <v>1462</v>
      </c>
      <c r="R692">
        <v>53150</v>
      </c>
      <c r="S692" s="1">
        <v>42064</v>
      </c>
      <c r="T692" s="1">
        <v>42066</v>
      </c>
      <c r="U692">
        <v>35.29</v>
      </c>
      <c r="V692">
        <v>3</v>
      </c>
      <c r="W692">
        <v>260</v>
      </c>
      <c r="X692">
        <v>90301</v>
      </c>
      <c r="Y692">
        <f>cleaneddata[[#This Row],[Unit Price]]-cleaneddata[[#This Row],[Discount]]</f>
        <v>90.88</v>
      </c>
      <c r="Z692" t="str">
        <f>_xlfn.IFS(cleaneddata[[#This Row],[Region]]="Central","Chris",cleaneddata[[#This Row],[Region]]="East","Erin",cleaneddata[[#This Row],[Region]]="South","Sam",cleaneddata[[#This Row],[Region]]="West","William")</f>
        <v>Chris</v>
      </c>
    </row>
    <row r="693" spans="1:26" x14ac:dyDescent="0.25">
      <c r="A693">
        <v>2454</v>
      </c>
      <c r="B693" t="s">
        <v>1463</v>
      </c>
      <c r="C693" t="s">
        <v>118</v>
      </c>
      <c r="D693">
        <v>0.06</v>
      </c>
      <c r="E693">
        <v>3499.99</v>
      </c>
      <c r="F693">
        <v>24.49</v>
      </c>
      <c r="G693" t="s">
        <v>89</v>
      </c>
      <c r="H693" t="s">
        <v>96</v>
      </c>
      <c r="I693" t="s">
        <v>42</v>
      </c>
      <c r="J693" t="s">
        <v>65</v>
      </c>
      <c r="K693" t="s">
        <v>66</v>
      </c>
      <c r="L693" t="s">
        <v>520</v>
      </c>
      <c r="M693">
        <v>0.37</v>
      </c>
      <c r="N693" t="s">
        <v>34</v>
      </c>
      <c r="O693" t="s">
        <v>35</v>
      </c>
      <c r="P693" t="s">
        <v>166</v>
      </c>
      <c r="Q693" t="s">
        <v>1464</v>
      </c>
      <c r="R693">
        <v>35244</v>
      </c>
      <c r="S693" s="1">
        <v>42064</v>
      </c>
      <c r="T693" s="1">
        <v>42067</v>
      </c>
      <c r="U693">
        <v>-68.432000000000002</v>
      </c>
      <c r="V693">
        <v>1</v>
      </c>
      <c r="W693">
        <v>3550.28</v>
      </c>
      <c r="X693">
        <v>89219</v>
      </c>
      <c r="Y693">
        <f>cleaneddata[[#This Row],[Unit Price]]-cleaneddata[[#This Row],[Discount]]</f>
        <v>3499.93</v>
      </c>
      <c r="Z693" t="str">
        <f>_xlfn.IFS(cleaneddata[[#This Row],[Region]]="Central","Chris",cleaneddata[[#This Row],[Region]]="East","Erin",cleaneddata[[#This Row],[Region]]="South","Sam",cleaneddata[[#This Row],[Region]]="West","William")</f>
        <v>Sam</v>
      </c>
    </row>
    <row r="694" spans="1:26" x14ac:dyDescent="0.25">
      <c r="A694">
        <v>1882</v>
      </c>
      <c r="B694" t="s">
        <v>1465</v>
      </c>
      <c r="C694" t="s">
        <v>72</v>
      </c>
      <c r="D694">
        <v>0.09</v>
      </c>
      <c r="E694">
        <v>5.78</v>
      </c>
      <c r="F694">
        <v>5.67</v>
      </c>
      <c r="G694" t="s">
        <v>40</v>
      </c>
      <c r="H694" t="s">
        <v>73</v>
      </c>
      <c r="I694" t="s">
        <v>50</v>
      </c>
      <c r="J694" t="s">
        <v>90</v>
      </c>
      <c r="K694" t="s">
        <v>75</v>
      </c>
      <c r="L694" t="s">
        <v>617</v>
      </c>
      <c r="M694">
        <v>0.36</v>
      </c>
      <c r="N694" t="s">
        <v>34</v>
      </c>
      <c r="O694" t="s">
        <v>113</v>
      </c>
      <c r="P694" t="s">
        <v>399</v>
      </c>
      <c r="Q694" t="s">
        <v>1466</v>
      </c>
      <c r="R694">
        <v>7036</v>
      </c>
      <c r="S694" s="1">
        <v>42064</v>
      </c>
      <c r="T694" s="1">
        <v>42066</v>
      </c>
      <c r="U694">
        <v>-7.96</v>
      </c>
      <c r="V694">
        <v>1</v>
      </c>
      <c r="W694">
        <v>11.35</v>
      </c>
      <c r="X694">
        <v>87378</v>
      </c>
      <c r="Y694">
        <f>cleaneddata[[#This Row],[Unit Price]]-cleaneddata[[#This Row],[Discount]]</f>
        <v>5.69</v>
      </c>
      <c r="Z694" t="str">
        <f>_xlfn.IFS(cleaneddata[[#This Row],[Region]]="Central","Chris",cleaneddata[[#This Row],[Region]]="East","Erin",cleaneddata[[#This Row],[Region]]="South","Sam",cleaneddata[[#This Row],[Region]]="West","William")</f>
        <v>Erin</v>
      </c>
    </row>
    <row r="695" spans="1:26" x14ac:dyDescent="0.25">
      <c r="A695">
        <v>1885</v>
      </c>
      <c r="B695" t="s">
        <v>1467</v>
      </c>
      <c r="C695" t="s">
        <v>72</v>
      </c>
      <c r="D695">
        <v>0.05</v>
      </c>
      <c r="E695">
        <v>535.64</v>
      </c>
      <c r="F695">
        <v>14.7</v>
      </c>
      <c r="G695" t="s">
        <v>28</v>
      </c>
      <c r="H695" t="s">
        <v>73</v>
      </c>
      <c r="I695" t="s">
        <v>42</v>
      </c>
      <c r="J695" t="s">
        <v>58</v>
      </c>
      <c r="K695" t="s">
        <v>59</v>
      </c>
      <c r="L695" t="s">
        <v>1468</v>
      </c>
      <c r="M695">
        <v>0.59</v>
      </c>
      <c r="N695" t="s">
        <v>34</v>
      </c>
      <c r="O695" t="s">
        <v>113</v>
      </c>
      <c r="P695" t="s">
        <v>586</v>
      </c>
      <c r="Q695" t="s">
        <v>1469</v>
      </c>
      <c r="R695">
        <v>2806</v>
      </c>
      <c r="S695" s="1">
        <v>42064</v>
      </c>
      <c r="T695" s="1">
        <v>42066</v>
      </c>
      <c r="U695">
        <v>4407.4399999999996</v>
      </c>
      <c r="V695">
        <v>15</v>
      </c>
      <c r="W695">
        <v>7029.1</v>
      </c>
      <c r="X695">
        <v>87378</v>
      </c>
      <c r="Y695">
        <f>cleaneddata[[#This Row],[Unit Price]]-cleaneddata[[#This Row],[Discount]]</f>
        <v>535.59</v>
      </c>
      <c r="Z695" t="str">
        <f>_xlfn.IFS(cleaneddata[[#This Row],[Region]]="Central","Chris",cleaneddata[[#This Row],[Region]]="East","Erin",cleaneddata[[#This Row],[Region]]="South","Sam",cleaneddata[[#This Row],[Region]]="West","William")</f>
        <v>Erin</v>
      </c>
    </row>
    <row r="696" spans="1:26" x14ac:dyDescent="0.25">
      <c r="A696">
        <v>3187</v>
      </c>
      <c r="B696" t="s">
        <v>1470</v>
      </c>
      <c r="C696" t="s">
        <v>39</v>
      </c>
      <c r="D696">
        <v>0.08</v>
      </c>
      <c r="E696">
        <v>170.98</v>
      </c>
      <c r="F696">
        <v>35.89</v>
      </c>
      <c r="G696" t="s">
        <v>28</v>
      </c>
      <c r="H696" t="s">
        <v>29</v>
      </c>
      <c r="I696" t="s">
        <v>30</v>
      </c>
      <c r="J696" t="s">
        <v>119</v>
      </c>
      <c r="K696" t="s">
        <v>32</v>
      </c>
      <c r="L696" t="s">
        <v>1471</v>
      </c>
      <c r="M696">
        <v>0.66</v>
      </c>
      <c r="N696" t="s">
        <v>34</v>
      </c>
      <c r="O696" t="s">
        <v>35</v>
      </c>
      <c r="P696" t="s">
        <v>125</v>
      </c>
      <c r="Q696" t="s">
        <v>1472</v>
      </c>
      <c r="R696">
        <v>33569</v>
      </c>
      <c r="S696" s="1">
        <v>42065</v>
      </c>
      <c r="T696" s="1">
        <v>42067</v>
      </c>
      <c r="U696">
        <v>-119.812</v>
      </c>
      <c r="V696">
        <v>1</v>
      </c>
      <c r="W696">
        <v>199.48</v>
      </c>
      <c r="X696">
        <v>89025</v>
      </c>
      <c r="Y696">
        <f>cleaneddata[[#This Row],[Unit Price]]-cleaneddata[[#This Row],[Discount]]</f>
        <v>170.89999999999998</v>
      </c>
      <c r="Z696" t="str">
        <f>_xlfn.IFS(cleaneddata[[#This Row],[Region]]="Central","Chris",cleaneddata[[#This Row],[Region]]="East","Erin",cleaneddata[[#This Row],[Region]]="South","Sam",cleaneddata[[#This Row],[Region]]="West","William")</f>
        <v>Sam</v>
      </c>
    </row>
    <row r="697" spans="1:26" x14ac:dyDescent="0.25">
      <c r="A697">
        <v>64</v>
      </c>
      <c r="B697" t="s">
        <v>1473</v>
      </c>
      <c r="C697" t="s">
        <v>72</v>
      </c>
      <c r="D697">
        <v>0</v>
      </c>
      <c r="E697">
        <v>3.69</v>
      </c>
      <c r="F697">
        <v>0.5</v>
      </c>
      <c r="G697" t="s">
        <v>40</v>
      </c>
      <c r="H697" t="s">
        <v>29</v>
      </c>
      <c r="I697" t="s">
        <v>50</v>
      </c>
      <c r="J697" t="s">
        <v>154</v>
      </c>
      <c r="K697" t="s">
        <v>75</v>
      </c>
      <c r="L697" t="s">
        <v>1474</v>
      </c>
      <c r="M697">
        <v>0.38</v>
      </c>
      <c r="N697" t="s">
        <v>34</v>
      </c>
      <c r="O697" t="s">
        <v>35</v>
      </c>
      <c r="P697" t="s">
        <v>244</v>
      </c>
      <c r="Q697" t="s">
        <v>1475</v>
      </c>
      <c r="R697">
        <v>24153</v>
      </c>
      <c r="S697" s="1">
        <v>42065</v>
      </c>
      <c r="T697" s="1">
        <v>42067</v>
      </c>
      <c r="U697">
        <v>-37.5291</v>
      </c>
      <c r="V697">
        <v>1</v>
      </c>
      <c r="W697">
        <v>4</v>
      </c>
      <c r="X697">
        <v>87406</v>
      </c>
      <c r="Y697">
        <f>cleaneddata[[#This Row],[Unit Price]]-cleaneddata[[#This Row],[Discount]]</f>
        <v>3.69</v>
      </c>
      <c r="Z697" t="str">
        <f>_xlfn.IFS(cleaneddata[[#This Row],[Region]]="Central","Chris",cleaneddata[[#This Row],[Region]]="East","Erin",cleaneddata[[#This Row],[Region]]="South","Sam",cleaneddata[[#This Row],[Region]]="West","William")</f>
        <v>Sam</v>
      </c>
    </row>
    <row r="698" spans="1:26" x14ac:dyDescent="0.25">
      <c r="A698">
        <v>64</v>
      </c>
      <c r="B698" t="s">
        <v>1473</v>
      </c>
      <c r="C698" t="s">
        <v>72</v>
      </c>
      <c r="D698">
        <v>0.02</v>
      </c>
      <c r="E698">
        <v>175.99</v>
      </c>
      <c r="F698">
        <v>4.99</v>
      </c>
      <c r="G698" t="s">
        <v>89</v>
      </c>
      <c r="H698" t="s">
        <v>29</v>
      </c>
      <c r="I698" t="s">
        <v>42</v>
      </c>
      <c r="J698" t="s">
        <v>137</v>
      </c>
      <c r="K698" t="s">
        <v>75</v>
      </c>
      <c r="L698" t="s">
        <v>1251</v>
      </c>
      <c r="M698">
        <v>0.59</v>
      </c>
      <c r="N698" t="s">
        <v>34</v>
      </c>
      <c r="O698" t="s">
        <v>35</v>
      </c>
      <c r="P698" t="s">
        <v>244</v>
      </c>
      <c r="Q698" t="s">
        <v>1475</v>
      </c>
      <c r="R698">
        <v>24153</v>
      </c>
      <c r="S698" s="1">
        <v>42065</v>
      </c>
      <c r="T698" s="1">
        <v>42065</v>
      </c>
      <c r="U698">
        <v>101.49</v>
      </c>
      <c r="V698">
        <v>4</v>
      </c>
      <c r="W698">
        <v>589.79999999999995</v>
      </c>
      <c r="X698">
        <v>87406</v>
      </c>
      <c r="Y698">
        <f>cleaneddata[[#This Row],[Unit Price]]-cleaneddata[[#This Row],[Discount]]</f>
        <v>175.97</v>
      </c>
      <c r="Z698" t="str">
        <f>_xlfn.IFS(cleaneddata[[#This Row],[Region]]="Central","Chris",cleaneddata[[#This Row],[Region]]="East","Erin",cleaneddata[[#This Row],[Region]]="South","Sam",cleaneddata[[#This Row],[Region]]="West","William")</f>
        <v>Sam</v>
      </c>
    </row>
    <row r="699" spans="1:26" x14ac:dyDescent="0.25">
      <c r="A699">
        <v>2877</v>
      </c>
      <c r="B699" t="s">
        <v>1476</v>
      </c>
      <c r="C699" t="s">
        <v>72</v>
      </c>
      <c r="D699">
        <v>0</v>
      </c>
      <c r="E699">
        <v>8.33</v>
      </c>
      <c r="F699">
        <v>1.99</v>
      </c>
      <c r="G699" t="s">
        <v>89</v>
      </c>
      <c r="H699" t="s">
        <v>41</v>
      </c>
      <c r="I699" t="s">
        <v>42</v>
      </c>
      <c r="J699" t="s">
        <v>43</v>
      </c>
      <c r="K699" t="s">
        <v>44</v>
      </c>
      <c r="L699" t="s">
        <v>1176</v>
      </c>
      <c r="M699">
        <v>0.52</v>
      </c>
      <c r="N699" t="s">
        <v>34</v>
      </c>
      <c r="O699" t="s">
        <v>113</v>
      </c>
      <c r="P699" t="s">
        <v>319</v>
      </c>
      <c r="Q699" t="s">
        <v>1477</v>
      </c>
      <c r="R699">
        <v>44070</v>
      </c>
      <c r="S699" s="1">
        <v>42065</v>
      </c>
      <c r="T699" s="1">
        <v>42067</v>
      </c>
      <c r="U699">
        <v>74.181899999999999</v>
      </c>
      <c r="V699">
        <v>12</v>
      </c>
      <c r="W699">
        <v>107.51</v>
      </c>
      <c r="X699">
        <v>91492</v>
      </c>
      <c r="Y699">
        <f>cleaneddata[[#This Row],[Unit Price]]-cleaneddata[[#This Row],[Discount]]</f>
        <v>8.33</v>
      </c>
      <c r="Z699" t="str">
        <f>_xlfn.IFS(cleaneddata[[#This Row],[Region]]="Central","Chris",cleaneddata[[#This Row],[Region]]="East","Erin",cleaneddata[[#This Row],[Region]]="South","Sam",cleaneddata[[#This Row],[Region]]="West","William")</f>
        <v>Erin</v>
      </c>
    </row>
    <row r="700" spans="1:26" x14ac:dyDescent="0.25">
      <c r="A700">
        <v>2878</v>
      </c>
      <c r="B700" t="s">
        <v>1478</v>
      </c>
      <c r="C700" t="s">
        <v>72</v>
      </c>
      <c r="D700">
        <v>0</v>
      </c>
      <c r="E700">
        <v>8.33</v>
      </c>
      <c r="F700">
        <v>1.99</v>
      </c>
      <c r="G700" t="s">
        <v>89</v>
      </c>
      <c r="H700" t="s">
        <v>41</v>
      </c>
      <c r="I700" t="s">
        <v>42</v>
      </c>
      <c r="J700" t="s">
        <v>43</v>
      </c>
      <c r="K700" t="s">
        <v>44</v>
      </c>
      <c r="L700" t="s">
        <v>1176</v>
      </c>
      <c r="M700">
        <v>0.52</v>
      </c>
      <c r="N700" t="s">
        <v>34</v>
      </c>
      <c r="O700" t="s">
        <v>61</v>
      </c>
      <c r="P700" t="s">
        <v>68</v>
      </c>
      <c r="Q700" t="s">
        <v>144</v>
      </c>
      <c r="R700">
        <v>98107</v>
      </c>
      <c r="S700" s="1">
        <v>42065</v>
      </c>
      <c r="T700" s="1">
        <v>42067</v>
      </c>
      <c r="U700">
        <v>82.31</v>
      </c>
      <c r="V700">
        <v>47</v>
      </c>
      <c r="W700">
        <v>421.08</v>
      </c>
      <c r="X700">
        <v>54369</v>
      </c>
      <c r="Y700">
        <f>cleaneddata[[#This Row],[Unit Price]]-cleaneddata[[#This Row],[Discount]]</f>
        <v>8.33</v>
      </c>
      <c r="Z700" t="str">
        <f>_xlfn.IFS(cleaneddata[[#This Row],[Region]]="Central","Chris",cleaneddata[[#This Row],[Region]]="East","Erin",cleaneddata[[#This Row],[Region]]="South","Sam",cleaneddata[[#This Row],[Region]]="West","William")</f>
        <v>William</v>
      </c>
    </row>
    <row r="701" spans="1:26" x14ac:dyDescent="0.25">
      <c r="A701">
        <v>3067</v>
      </c>
      <c r="B701" t="s">
        <v>1479</v>
      </c>
      <c r="C701" t="s">
        <v>72</v>
      </c>
      <c r="D701">
        <v>0.06</v>
      </c>
      <c r="E701">
        <v>355.98</v>
      </c>
      <c r="F701">
        <v>58.92</v>
      </c>
      <c r="G701" t="s">
        <v>28</v>
      </c>
      <c r="H701" t="s">
        <v>41</v>
      </c>
      <c r="I701" t="s">
        <v>30</v>
      </c>
      <c r="J701" t="s">
        <v>111</v>
      </c>
      <c r="K701" t="s">
        <v>59</v>
      </c>
      <c r="L701" t="s">
        <v>696</v>
      </c>
      <c r="M701">
        <v>0.64</v>
      </c>
      <c r="N701" t="s">
        <v>34</v>
      </c>
      <c r="O701" t="s">
        <v>113</v>
      </c>
      <c r="P701" t="s">
        <v>319</v>
      </c>
      <c r="Q701" t="s">
        <v>1480</v>
      </c>
      <c r="R701">
        <v>44515</v>
      </c>
      <c r="S701" s="1">
        <v>42065</v>
      </c>
      <c r="T701" s="1">
        <v>42066</v>
      </c>
      <c r="U701">
        <v>1660.92</v>
      </c>
      <c r="V701">
        <v>14</v>
      </c>
      <c r="W701">
        <v>5086.08</v>
      </c>
      <c r="X701">
        <v>91376</v>
      </c>
      <c r="Y701">
        <f>cleaneddata[[#This Row],[Unit Price]]-cleaneddata[[#This Row],[Discount]]</f>
        <v>355.92</v>
      </c>
      <c r="Z701" t="str">
        <f>_xlfn.IFS(cleaneddata[[#This Row],[Region]]="Central","Chris",cleaneddata[[#This Row],[Region]]="East","Erin",cleaneddata[[#This Row],[Region]]="South","Sam",cleaneddata[[#This Row],[Region]]="West","William")</f>
        <v>Erin</v>
      </c>
    </row>
    <row r="702" spans="1:26" x14ac:dyDescent="0.25">
      <c r="A702">
        <v>1686</v>
      </c>
      <c r="B702" t="s">
        <v>1481</v>
      </c>
      <c r="C702" t="s">
        <v>49</v>
      </c>
      <c r="D702">
        <v>0.08</v>
      </c>
      <c r="E702">
        <v>2.08</v>
      </c>
      <c r="F702">
        <v>5.33</v>
      </c>
      <c r="G702" t="s">
        <v>40</v>
      </c>
      <c r="H702" t="s">
        <v>96</v>
      </c>
      <c r="I702" t="s">
        <v>30</v>
      </c>
      <c r="J702" t="s">
        <v>128</v>
      </c>
      <c r="K702" t="s">
        <v>75</v>
      </c>
      <c r="L702" t="s">
        <v>461</v>
      </c>
      <c r="M702">
        <v>0.43</v>
      </c>
      <c r="N702" t="s">
        <v>34</v>
      </c>
      <c r="O702" t="s">
        <v>54</v>
      </c>
      <c r="P702" t="s">
        <v>105</v>
      </c>
      <c r="Q702" t="s">
        <v>1482</v>
      </c>
      <c r="R702">
        <v>60123</v>
      </c>
      <c r="S702" s="1">
        <v>42066</v>
      </c>
      <c r="T702" s="1">
        <v>42073</v>
      </c>
      <c r="U702">
        <v>-129.01</v>
      </c>
      <c r="V702">
        <v>9</v>
      </c>
      <c r="W702">
        <v>19.670000000000002</v>
      </c>
      <c r="X702">
        <v>86973</v>
      </c>
      <c r="Y702">
        <f>cleaneddata[[#This Row],[Unit Price]]-cleaneddata[[#This Row],[Discount]]</f>
        <v>2</v>
      </c>
      <c r="Z702" t="str">
        <f>_xlfn.IFS(cleaneddata[[#This Row],[Region]]="Central","Chris",cleaneddata[[#This Row],[Region]]="East","Erin",cleaneddata[[#This Row],[Region]]="South","Sam",cleaneddata[[#This Row],[Region]]="West","William")</f>
        <v>Chris</v>
      </c>
    </row>
    <row r="703" spans="1:26" x14ac:dyDescent="0.25">
      <c r="A703">
        <v>428</v>
      </c>
      <c r="B703" t="s">
        <v>513</v>
      </c>
      <c r="C703" t="s">
        <v>72</v>
      </c>
      <c r="D703">
        <v>0.05</v>
      </c>
      <c r="E703">
        <v>10.98</v>
      </c>
      <c r="F703">
        <v>4.8</v>
      </c>
      <c r="G703" t="s">
        <v>40</v>
      </c>
      <c r="H703" t="s">
        <v>96</v>
      </c>
      <c r="I703" t="s">
        <v>50</v>
      </c>
      <c r="J703" t="s">
        <v>347</v>
      </c>
      <c r="K703" t="s">
        <v>75</v>
      </c>
      <c r="L703" t="s">
        <v>1483</v>
      </c>
      <c r="M703">
        <v>0.36</v>
      </c>
      <c r="N703" t="s">
        <v>34</v>
      </c>
      <c r="O703" t="s">
        <v>61</v>
      </c>
      <c r="P703" t="s">
        <v>298</v>
      </c>
      <c r="Q703" t="s">
        <v>515</v>
      </c>
      <c r="R703">
        <v>89701</v>
      </c>
      <c r="S703" s="1">
        <v>42066</v>
      </c>
      <c r="T703" s="1">
        <v>42068</v>
      </c>
      <c r="U703">
        <v>90.62</v>
      </c>
      <c r="V703">
        <v>22</v>
      </c>
      <c r="W703">
        <v>243.11</v>
      </c>
      <c r="X703">
        <v>88480</v>
      </c>
      <c r="Y703">
        <f>cleaneddata[[#This Row],[Unit Price]]-cleaneddata[[#This Row],[Discount]]</f>
        <v>10.93</v>
      </c>
      <c r="Z703" t="str">
        <f>_xlfn.IFS(cleaneddata[[#This Row],[Region]]="Central","Chris",cleaneddata[[#This Row],[Region]]="East","Erin",cleaneddata[[#This Row],[Region]]="South","Sam",cleaneddata[[#This Row],[Region]]="West","William")</f>
        <v>William</v>
      </c>
    </row>
    <row r="704" spans="1:26" x14ac:dyDescent="0.25">
      <c r="A704">
        <v>568</v>
      </c>
      <c r="B704" t="s">
        <v>1484</v>
      </c>
      <c r="C704" t="s">
        <v>27</v>
      </c>
      <c r="D704">
        <v>0.02</v>
      </c>
      <c r="E704">
        <v>280.98</v>
      </c>
      <c r="F704">
        <v>57</v>
      </c>
      <c r="G704" t="s">
        <v>28</v>
      </c>
      <c r="H704" t="s">
        <v>41</v>
      </c>
      <c r="I704" t="s">
        <v>30</v>
      </c>
      <c r="J704" t="s">
        <v>111</v>
      </c>
      <c r="K704" t="s">
        <v>59</v>
      </c>
      <c r="L704" t="s">
        <v>864</v>
      </c>
      <c r="M704">
        <v>0.78</v>
      </c>
      <c r="N704" t="s">
        <v>34</v>
      </c>
      <c r="O704" t="s">
        <v>35</v>
      </c>
      <c r="P704" t="s">
        <v>36</v>
      </c>
      <c r="Q704" t="s">
        <v>1485</v>
      </c>
      <c r="R704">
        <v>39701</v>
      </c>
      <c r="S704" s="1">
        <v>42067</v>
      </c>
      <c r="T704" s="1">
        <v>42068</v>
      </c>
      <c r="U704">
        <v>1141.7940000000001</v>
      </c>
      <c r="V704">
        <v>4</v>
      </c>
      <c r="W704">
        <v>1128.74</v>
      </c>
      <c r="X704">
        <v>88879</v>
      </c>
      <c r="Y704">
        <f>cleaneddata[[#This Row],[Unit Price]]-cleaneddata[[#This Row],[Discount]]</f>
        <v>280.96000000000004</v>
      </c>
      <c r="Z704" t="str">
        <f>_xlfn.IFS(cleaneddata[[#This Row],[Region]]="Central","Chris",cleaneddata[[#This Row],[Region]]="East","Erin",cleaneddata[[#This Row],[Region]]="South","Sam",cleaneddata[[#This Row],[Region]]="West","William")</f>
        <v>Sam</v>
      </c>
    </row>
    <row r="705" spans="1:26" x14ac:dyDescent="0.25">
      <c r="A705">
        <v>3133</v>
      </c>
      <c r="B705" t="s">
        <v>563</v>
      </c>
      <c r="C705" t="s">
        <v>27</v>
      </c>
      <c r="D705">
        <v>0.08</v>
      </c>
      <c r="E705">
        <v>5.4</v>
      </c>
      <c r="F705">
        <v>7.78</v>
      </c>
      <c r="G705" t="s">
        <v>40</v>
      </c>
      <c r="H705" t="s">
        <v>96</v>
      </c>
      <c r="I705" t="s">
        <v>50</v>
      </c>
      <c r="J705" t="s">
        <v>74</v>
      </c>
      <c r="K705" t="s">
        <v>75</v>
      </c>
      <c r="L705" t="s">
        <v>1486</v>
      </c>
      <c r="M705">
        <v>0.37</v>
      </c>
      <c r="N705" t="s">
        <v>34</v>
      </c>
      <c r="O705" t="s">
        <v>54</v>
      </c>
      <c r="P705" t="s">
        <v>105</v>
      </c>
      <c r="Q705" t="s">
        <v>564</v>
      </c>
      <c r="R705">
        <v>60540</v>
      </c>
      <c r="S705" s="1">
        <v>42067</v>
      </c>
      <c r="T705" s="1">
        <v>42067</v>
      </c>
      <c r="U705">
        <v>-44.067999999999998</v>
      </c>
      <c r="V705">
        <v>4</v>
      </c>
      <c r="W705">
        <v>25.35</v>
      </c>
      <c r="X705">
        <v>86792</v>
      </c>
      <c r="Y705">
        <f>cleaneddata[[#This Row],[Unit Price]]-cleaneddata[[#This Row],[Discount]]</f>
        <v>5.32</v>
      </c>
      <c r="Z705" t="str">
        <f>_xlfn.IFS(cleaneddata[[#This Row],[Region]]="Central","Chris",cleaneddata[[#This Row],[Region]]="East","Erin",cleaneddata[[#This Row],[Region]]="South","Sam",cleaneddata[[#This Row],[Region]]="West","William")</f>
        <v>Chris</v>
      </c>
    </row>
    <row r="706" spans="1:26" x14ac:dyDescent="0.25">
      <c r="A706">
        <v>3133</v>
      </c>
      <c r="B706" t="s">
        <v>563</v>
      </c>
      <c r="C706" t="s">
        <v>27</v>
      </c>
      <c r="D706">
        <v>0.09</v>
      </c>
      <c r="E706">
        <v>8.4600000000000009</v>
      </c>
      <c r="F706">
        <v>8.99</v>
      </c>
      <c r="G706" t="s">
        <v>89</v>
      </c>
      <c r="H706" t="s">
        <v>96</v>
      </c>
      <c r="I706" t="s">
        <v>42</v>
      </c>
      <c r="J706" t="s">
        <v>43</v>
      </c>
      <c r="K706" t="s">
        <v>44</v>
      </c>
      <c r="L706" t="s">
        <v>1487</v>
      </c>
      <c r="M706">
        <v>0.79</v>
      </c>
      <c r="N706" t="s">
        <v>34</v>
      </c>
      <c r="O706" t="s">
        <v>54</v>
      </c>
      <c r="P706" t="s">
        <v>105</v>
      </c>
      <c r="Q706" t="s">
        <v>564</v>
      </c>
      <c r="R706">
        <v>60540</v>
      </c>
      <c r="S706" s="1">
        <v>42067</v>
      </c>
      <c r="T706" s="1">
        <v>42070</v>
      </c>
      <c r="U706">
        <v>-100.51</v>
      </c>
      <c r="V706">
        <v>5</v>
      </c>
      <c r="W706">
        <v>45.03</v>
      </c>
      <c r="X706">
        <v>86792</v>
      </c>
      <c r="Y706">
        <f>cleaneddata[[#This Row],[Unit Price]]-cleaneddata[[#This Row],[Discount]]</f>
        <v>8.370000000000001</v>
      </c>
      <c r="Z706" t="str">
        <f>_xlfn.IFS(cleaneddata[[#This Row],[Region]]="Central","Chris",cleaneddata[[#This Row],[Region]]="East","Erin",cleaneddata[[#This Row],[Region]]="South","Sam",cleaneddata[[#This Row],[Region]]="West","William")</f>
        <v>Chris</v>
      </c>
    </row>
    <row r="707" spans="1:26" x14ac:dyDescent="0.25">
      <c r="A707">
        <v>3133</v>
      </c>
      <c r="B707" t="s">
        <v>563</v>
      </c>
      <c r="C707" t="s">
        <v>27</v>
      </c>
      <c r="D707">
        <v>0.21</v>
      </c>
      <c r="E707">
        <v>14.98</v>
      </c>
      <c r="F707">
        <v>8.99</v>
      </c>
      <c r="G707" t="s">
        <v>40</v>
      </c>
      <c r="H707" t="s">
        <v>96</v>
      </c>
      <c r="I707" t="s">
        <v>30</v>
      </c>
      <c r="J707" t="s">
        <v>128</v>
      </c>
      <c r="K707" t="s">
        <v>44</v>
      </c>
      <c r="L707" t="s">
        <v>1488</v>
      </c>
      <c r="M707">
        <v>0.39</v>
      </c>
      <c r="N707" t="s">
        <v>34</v>
      </c>
      <c r="O707" t="s">
        <v>54</v>
      </c>
      <c r="P707" t="s">
        <v>105</v>
      </c>
      <c r="Q707" t="s">
        <v>564</v>
      </c>
      <c r="R707">
        <v>60540</v>
      </c>
      <c r="S707" s="1">
        <v>42067</v>
      </c>
      <c r="T707" s="1">
        <v>42068</v>
      </c>
      <c r="U707">
        <v>-17.75</v>
      </c>
      <c r="V707">
        <v>10</v>
      </c>
      <c r="W707">
        <v>153.87</v>
      </c>
      <c r="X707">
        <v>86792</v>
      </c>
      <c r="Y707">
        <f>cleaneddata[[#This Row],[Unit Price]]-cleaneddata[[#This Row],[Discount]]</f>
        <v>14.77</v>
      </c>
      <c r="Z707" t="str">
        <f>_xlfn.IFS(cleaneddata[[#This Row],[Region]]="Central","Chris",cleaneddata[[#This Row],[Region]]="East","Erin",cleaneddata[[#This Row],[Region]]="South","Sam",cleaneddata[[#This Row],[Region]]="West","William")</f>
        <v>Chris</v>
      </c>
    </row>
    <row r="708" spans="1:26" x14ac:dyDescent="0.25">
      <c r="A708">
        <v>3133</v>
      </c>
      <c r="B708" t="s">
        <v>563</v>
      </c>
      <c r="C708" t="s">
        <v>27</v>
      </c>
      <c r="D708">
        <v>0.04</v>
      </c>
      <c r="E708">
        <v>155.99</v>
      </c>
      <c r="F708">
        <v>8.08</v>
      </c>
      <c r="G708" t="s">
        <v>40</v>
      </c>
      <c r="H708" t="s">
        <v>96</v>
      </c>
      <c r="I708" t="s">
        <v>42</v>
      </c>
      <c r="J708" t="s">
        <v>137</v>
      </c>
      <c r="K708" t="s">
        <v>75</v>
      </c>
      <c r="L708" t="s">
        <v>1489</v>
      </c>
      <c r="M708">
        <v>0.6</v>
      </c>
      <c r="N708" t="s">
        <v>34</v>
      </c>
      <c r="O708" t="s">
        <v>54</v>
      </c>
      <c r="P708" t="s">
        <v>105</v>
      </c>
      <c r="Q708" t="s">
        <v>564</v>
      </c>
      <c r="R708">
        <v>60540</v>
      </c>
      <c r="S708" s="1">
        <v>42067</v>
      </c>
      <c r="T708" s="1">
        <v>42068</v>
      </c>
      <c r="U708">
        <v>1374.9480000000001</v>
      </c>
      <c r="V708">
        <v>22</v>
      </c>
      <c r="W708">
        <v>2800.33</v>
      </c>
      <c r="X708">
        <v>86792</v>
      </c>
      <c r="Y708">
        <f>cleaneddata[[#This Row],[Unit Price]]-cleaneddata[[#This Row],[Discount]]</f>
        <v>155.95000000000002</v>
      </c>
      <c r="Z708" t="str">
        <f>_xlfn.IFS(cleaneddata[[#This Row],[Region]]="Central","Chris",cleaneddata[[#This Row],[Region]]="East","Erin",cleaneddata[[#This Row],[Region]]="South","Sam",cleaneddata[[#This Row],[Region]]="West","William")</f>
        <v>Chris</v>
      </c>
    </row>
    <row r="709" spans="1:26" x14ac:dyDescent="0.25">
      <c r="A709">
        <v>1005</v>
      </c>
      <c r="B709" t="s">
        <v>1399</v>
      </c>
      <c r="C709" t="s">
        <v>49</v>
      </c>
      <c r="D709">
        <v>0.06</v>
      </c>
      <c r="E709">
        <v>10.14</v>
      </c>
      <c r="F709">
        <v>2.27</v>
      </c>
      <c r="G709" t="s">
        <v>40</v>
      </c>
      <c r="H709" t="s">
        <v>29</v>
      </c>
      <c r="I709" t="s">
        <v>50</v>
      </c>
      <c r="J709" t="s">
        <v>90</v>
      </c>
      <c r="K709" t="s">
        <v>52</v>
      </c>
      <c r="L709" t="s">
        <v>173</v>
      </c>
      <c r="M709">
        <v>0.36</v>
      </c>
      <c r="N709" t="s">
        <v>34</v>
      </c>
      <c r="O709" t="s">
        <v>54</v>
      </c>
      <c r="P709" t="s">
        <v>105</v>
      </c>
      <c r="Q709" t="s">
        <v>1401</v>
      </c>
      <c r="R709">
        <v>60089</v>
      </c>
      <c r="S709" s="1">
        <v>42067</v>
      </c>
      <c r="T709" s="1">
        <v>42067</v>
      </c>
      <c r="U709">
        <v>-3.88</v>
      </c>
      <c r="V709">
        <v>1</v>
      </c>
      <c r="W709">
        <v>12.18</v>
      </c>
      <c r="X709">
        <v>90043</v>
      </c>
      <c r="Y709">
        <f>cleaneddata[[#This Row],[Unit Price]]-cleaneddata[[#This Row],[Discount]]</f>
        <v>10.08</v>
      </c>
      <c r="Z709" t="str">
        <f>_xlfn.IFS(cleaneddata[[#This Row],[Region]]="Central","Chris",cleaneddata[[#This Row],[Region]]="East","Erin",cleaneddata[[#This Row],[Region]]="South","Sam",cleaneddata[[#This Row],[Region]]="West","William")</f>
        <v>Chris</v>
      </c>
    </row>
    <row r="710" spans="1:26" x14ac:dyDescent="0.25">
      <c r="A710">
        <v>2358</v>
      </c>
      <c r="B710" t="s">
        <v>1168</v>
      </c>
      <c r="C710" t="s">
        <v>49</v>
      </c>
      <c r="D710">
        <v>0.1</v>
      </c>
      <c r="E710">
        <v>205.99</v>
      </c>
      <c r="F710">
        <v>8.99</v>
      </c>
      <c r="G710" t="s">
        <v>40</v>
      </c>
      <c r="H710" t="s">
        <v>96</v>
      </c>
      <c r="I710" t="s">
        <v>42</v>
      </c>
      <c r="J710" t="s">
        <v>137</v>
      </c>
      <c r="K710" t="s">
        <v>75</v>
      </c>
      <c r="L710" t="s">
        <v>665</v>
      </c>
      <c r="M710">
        <v>0.56000000000000005</v>
      </c>
      <c r="N710" t="s">
        <v>34</v>
      </c>
      <c r="O710" t="s">
        <v>35</v>
      </c>
      <c r="P710" t="s">
        <v>125</v>
      </c>
      <c r="Q710" t="s">
        <v>1098</v>
      </c>
      <c r="R710">
        <v>33311</v>
      </c>
      <c r="S710" s="1">
        <v>42067</v>
      </c>
      <c r="T710" s="1">
        <v>42071</v>
      </c>
      <c r="U710">
        <v>147</v>
      </c>
      <c r="V710">
        <v>2</v>
      </c>
      <c r="W710">
        <v>324.62</v>
      </c>
      <c r="X710">
        <v>88267</v>
      </c>
      <c r="Y710">
        <f>cleaneddata[[#This Row],[Unit Price]]-cleaneddata[[#This Row],[Discount]]</f>
        <v>205.89000000000001</v>
      </c>
      <c r="Z710" t="str">
        <f>_xlfn.IFS(cleaneddata[[#This Row],[Region]]="Central","Chris",cleaneddata[[#This Row],[Region]]="East","Erin",cleaneddata[[#This Row],[Region]]="South","Sam",cleaneddata[[#This Row],[Region]]="West","William")</f>
        <v>Sam</v>
      </c>
    </row>
    <row r="711" spans="1:26" x14ac:dyDescent="0.25">
      <c r="A711">
        <v>91</v>
      </c>
      <c r="B711" t="s">
        <v>1248</v>
      </c>
      <c r="C711" t="s">
        <v>118</v>
      </c>
      <c r="D711">
        <v>0.06</v>
      </c>
      <c r="E711">
        <v>175.99</v>
      </c>
      <c r="F711">
        <v>8.99</v>
      </c>
      <c r="G711" t="s">
        <v>40</v>
      </c>
      <c r="H711" t="s">
        <v>96</v>
      </c>
      <c r="I711" t="s">
        <v>42</v>
      </c>
      <c r="J711" t="s">
        <v>137</v>
      </c>
      <c r="K711" t="s">
        <v>75</v>
      </c>
      <c r="L711" t="s">
        <v>1181</v>
      </c>
      <c r="M711">
        <v>0.56999999999999995</v>
      </c>
      <c r="N711" t="s">
        <v>34</v>
      </c>
      <c r="O711" t="s">
        <v>61</v>
      </c>
      <c r="P711" t="s">
        <v>92</v>
      </c>
      <c r="Q711" t="s">
        <v>1249</v>
      </c>
      <c r="R711">
        <v>94591</v>
      </c>
      <c r="S711" s="1">
        <v>42067</v>
      </c>
      <c r="T711" s="1">
        <v>42069</v>
      </c>
      <c r="U711">
        <v>2031.5070000000001</v>
      </c>
      <c r="V711">
        <v>23</v>
      </c>
      <c r="W711">
        <v>3363.53</v>
      </c>
      <c r="X711">
        <v>87177</v>
      </c>
      <c r="Y711">
        <f>cleaneddata[[#This Row],[Unit Price]]-cleaneddata[[#This Row],[Discount]]</f>
        <v>175.93</v>
      </c>
      <c r="Z711" t="str">
        <f>_xlfn.IFS(cleaneddata[[#This Row],[Region]]="Central","Chris",cleaneddata[[#This Row],[Region]]="East","Erin",cleaneddata[[#This Row],[Region]]="South","Sam",cleaneddata[[#This Row],[Region]]="West","William")</f>
        <v>William</v>
      </c>
    </row>
    <row r="712" spans="1:26" x14ac:dyDescent="0.25">
      <c r="A712">
        <v>679</v>
      </c>
      <c r="B712" t="s">
        <v>1490</v>
      </c>
      <c r="C712" t="s">
        <v>118</v>
      </c>
      <c r="D712">
        <v>0.01</v>
      </c>
      <c r="E712">
        <v>3.95</v>
      </c>
      <c r="F712">
        <v>5.13</v>
      </c>
      <c r="G712" t="s">
        <v>40</v>
      </c>
      <c r="H712" t="s">
        <v>96</v>
      </c>
      <c r="I712" t="s">
        <v>50</v>
      </c>
      <c r="J712" t="s">
        <v>97</v>
      </c>
      <c r="K712" t="s">
        <v>75</v>
      </c>
      <c r="L712" t="s">
        <v>1491</v>
      </c>
      <c r="M712">
        <v>0.59</v>
      </c>
      <c r="N712" t="s">
        <v>34</v>
      </c>
      <c r="O712" t="s">
        <v>61</v>
      </c>
      <c r="P712" t="s">
        <v>68</v>
      </c>
      <c r="Q712" t="s">
        <v>1492</v>
      </c>
      <c r="R712">
        <v>98387</v>
      </c>
      <c r="S712" s="1">
        <v>42067</v>
      </c>
      <c r="T712" s="1">
        <v>42068</v>
      </c>
      <c r="U712">
        <v>-19.93</v>
      </c>
      <c r="V712">
        <v>2</v>
      </c>
      <c r="W712">
        <v>10.11</v>
      </c>
      <c r="X712">
        <v>88890</v>
      </c>
      <c r="Y712">
        <f>cleaneddata[[#This Row],[Unit Price]]-cleaneddata[[#This Row],[Discount]]</f>
        <v>3.9400000000000004</v>
      </c>
      <c r="Z712" t="str">
        <f>_xlfn.IFS(cleaneddata[[#This Row],[Region]]="Central","Chris",cleaneddata[[#This Row],[Region]]="East","Erin",cleaneddata[[#This Row],[Region]]="South","Sam",cleaneddata[[#This Row],[Region]]="West","William")</f>
        <v>William</v>
      </c>
    </row>
    <row r="713" spans="1:26" x14ac:dyDescent="0.25">
      <c r="A713">
        <v>679</v>
      </c>
      <c r="B713" t="s">
        <v>1490</v>
      </c>
      <c r="C713" t="s">
        <v>118</v>
      </c>
      <c r="D713">
        <v>0.02</v>
      </c>
      <c r="E713">
        <v>367.99</v>
      </c>
      <c r="F713">
        <v>19.989999999999998</v>
      </c>
      <c r="G713" t="s">
        <v>40</v>
      </c>
      <c r="H713" t="s">
        <v>96</v>
      </c>
      <c r="I713" t="s">
        <v>50</v>
      </c>
      <c r="J713" t="s">
        <v>74</v>
      </c>
      <c r="K713" t="s">
        <v>75</v>
      </c>
      <c r="L713" t="s">
        <v>1493</v>
      </c>
      <c r="M713">
        <v>0.4</v>
      </c>
      <c r="N713" t="s">
        <v>34</v>
      </c>
      <c r="O713" t="s">
        <v>61</v>
      </c>
      <c r="P713" t="s">
        <v>68</v>
      </c>
      <c r="Q713" t="s">
        <v>1492</v>
      </c>
      <c r="R713">
        <v>98387</v>
      </c>
      <c r="S713" s="1">
        <v>42067</v>
      </c>
      <c r="T713" s="1">
        <v>42068</v>
      </c>
      <c r="U713">
        <v>4568.6072999999997</v>
      </c>
      <c r="V713">
        <v>17</v>
      </c>
      <c r="W713">
        <v>6621.17</v>
      </c>
      <c r="X713">
        <v>88890</v>
      </c>
      <c r="Y713">
        <f>cleaneddata[[#This Row],[Unit Price]]-cleaneddata[[#This Row],[Discount]]</f>
        <v>367.97</v>
      </c>
      <c r="Z713" t="str">
        <f>_xlfn.IFS(cleaneddata[[#This Row],[Region]]="Central","Chris",cleaneddata[[#This Row],[Region]]="East","Erin",cleaneddata[[#This Row],[Region]]="South","Sam",cleaneddata[[#This Row],[Region]]="West","William")</f>
        <v>William</v>
      </c>
    </row>
    <row r="714" spans="1:26" x14ac:dyDescent="0.25">
      <c r="A714">
        <v>680</v>
      </c>
      <c r="B714" t="s">
        <v>1494</v>
      </c>
      <c r="C714" t="s">
        <v>118</v>
      </c>
      <c r="D714">
        <v>0.04</v>
      </c>
      <c r="E714">
        <v>95.99</v>
      </c>
      <c r="F714">
        <v>4.9000000000000004</v>
      </c>
      <c r="G714" t="s">
        <v>40</v>
      </c>
      <c r="H714" t="s">
        <v>96</v>
      </c>
      <c r="I714" t="s">
        <v>42</v>
      </c>
      <c r="J714" t="s">
        <v>137</v>
      </c>
      <c r="K714" t="s">
        <v>75</v>
      </c>
      <c r="L714" t="s">
        <v>770</v>
      </c>
      <c r="M714">
        <v>0.56000000000000005</v>
      </c>
      <c r="N714" t="s">
        <v>34</v>
      </c>
      <c r="O714" t="s">
        <v>61</v>
      </c>
      <c r="P714" t="s">
        <v>68</v>
      </c>
      <c r="Q714" t="s">
        <v>1495</v>
      </c>
      <c r="R714">
        <v>99207</v>
      </c>
      <c r="S714" s="1">
        <v>42067</v>
      </c>
      <c r="T714" s="1">
        <v>42069</v>
      </c>
      <c r="U714">
        <v>-258.22500000000002</v>
      </c>
      <c r="V714">
        <v>3</v>
      </c>
      <c r="W714">
        <v>253.78</v>
      </c>
      <c r="X714">
        <v>88890</v>
      </c>
      <c r="Y714">
        <f>cleaneddata[[#This Row],[Unit Price]]-cleaneddata[[#This Row],[Discount]]</f>
        <v>95.949999999999989</v>
      </c>
      <c r="Z714" t="str">
        <f>_xlfn.IFS(cleaneddata[[#This Row],[Region]]="Central","Chris",cleaneddata[[#This Row],[Region]]="East","Erin",cleaneddata[[#This Row],[Region]]="South","Sam",cleaneddata[[#This Row],[Region]]="West","William")</f>
        <v>William</v>
      </c>
    </row>
    <row r="715" spans="1:26" x14ac:dyDescent="0.25">
      <c r="A715">
        <v>2696</v>
      </c>
      <c r="B715" t="s">
        <v>1496</v>
      </c>
      <c r="C715" t="s">
        <v>27</v>
      </c>
      <c r="D715">
        <v>0.05</v>
      </c>
      <c r="E715">
        <v>107.53</v>
      </c>
      <c r="F715">
        <v>5.81</v>
      </c>
      <c r="G715" t="s">
        <v>40</v>
      </c>
      <c r="H715" t="s">
        <v>73</v>
      </c>
      <c r="I715" t="s">
        <v>30</v>
      </c>
      <c r="J715" t="s">
        <v>128</v>
      </c>
      <c r="K715" t="s">
        <v>146</v>
      </c>
      <c r="L715" t="s">
        <v>1497</v>
      </c>
      <c r="M715">
        <v>0.65</v>
      </c>
      <c r="N715" t="s">
        <v>34</v>
      </c>
      <c r="O715" t="s">
        <v>35</v>
      </c>
      <c r="P715" t="s">
        <v>166</v>
      </c>
      <c r="Q715" t="s">
        <v>1498</v>
      </c>
      <c r="R715">
        <v>35401</v>
      </c>
      <c r="S715" s="1">
        <v>42068</v>
      </c>
      <c r="T715" s="1">
        <v>42069</v>
      </c>
      <c r="U715">
        <v>-89.418000000000006</v>
      </c>
      <c r="V715">
        <v>6</v>
      </c>
      <c r="W715">
        <v>612.91999999999996</v>
      </c>
      <c r="X715">
        <v>87676</v>
      </c>
      <c r="Y715">
        <f>cleaneddata[[#This Row],[Unit Price]]-cleaneddata[[#This Row],[Discount]]</f>
        <v>107.48</v>
      </c>
      <c r="Z715" t="str">
        <f>_xlfn.IFS(cleaneddata[[#This Row],[Region]]="Central","Chris",cleaneddata[[#This Row],[Region]]="East","Erin",cleaneddata[[#This Row],[Region]]="South","Sam",cleaneddata[[#This Row],[Region]]="West","William")</f>
        <v>Sam</v>
      </c>
    </row>
    <row r="716" spans="1:26" x14ac:dyDescent="0.25">
      <c r="A716">
        <v>2376</v>
      </c>
      <c r="B716" t="s">
        <v>1499</v>
      </c>
      <c r="C716" t="s">
        <v>39</v>
      </c>
      <c r="D716">
        <v>0.05</v>
      </c>
      <c r="E716">
        <v>3.28</v>
      </c>
      <c r="F716">
        <v>3.97</v>
      </c>
      <c r="G716" t="s">
        <v>40</v>
      </c>
      <c r="H716" t="s">
        <v>96</v>
      </c>
      <c r="I716" t="s">
        <v>50</v>
      </c>
      <c r="J716" t="s">
        <v>51</v>
      </c>
      <c r="K716" t="s">
        <v>52</v>
      </c>
      <c r="L716" t="s">
        <v>247</v>
      </c>
      <c r="M716">
        <v>0.56000000000000005</v>
      </c>
      <c r="N716" t="s">
        <v>34</v>
      </c>
      <c r="O716" t="s">
        <v>61</v>
      </c>
      <c r="P716" t="s">
        <v>492</v>
      </c>
      <c r="Q716" t="s">
        <v>1500</v>
      </c>
      <c r="R716">
        <v>83843</v>
      </c>
      <c r="S716" s="1">
        <v>42068</v>
      </c>
      <c r="T716" s="1">
        <v>42069</v>
      </c>
      <c r="U716">
        <v>-100.24</v>
      </c>
      <c r="V716">
        <v>18</v>
      </c>
      <c r="W716">
        <v>61.29</v>
      </c>
      <c r="X716">
        <v>91321</v>
      </c>
      <c r="Y716">
        <f>cleaneddata[[#This Row],[Unit Price]]-cleaneddata[[#This Row],[Discount]]</f>
        <v>3.23</v>
      </c>
      <c r="Z716" t="str">
        <f>_xlfn.IFS(cleaneddata[[#This Row],[Region]]="Central","Chris",cleaneddata[[#This Row],[Region]]="East","Erin",cleaneddata[[#This Row],[Region]]="South","Sam",cleaneddata[[#This Row],[Region]]="West","William")</f>
        <v>William</v>
      </c>
    </row>
    <row r="717" spans="1:26" x14ac:dyDescent="0.25">
      <c r="A717">
        <v>2376</v>
      </c>
      <c r="B717" t="s">
        <v>1499</v>
      </c>
      <c r="C717" t="s">
        <v>39</v>
      </c>
      <c r="D717">
        <v>0.03</v>
      </c>
      <c r="E717">
        <v>6.98</v>
      </c>
      <c r="F717">
        <v>9.69</v>
      </c>
      <c r="G717" t="s">
        <v>40</v>
      </c>
      <c r="H717" t="s">
        <v>96</v>
      </c>
      <c r="I717" t="s">
        <v>50</v>
      </c>
      <c r="J717" t="s">
        <v>80</v>
      </c>
      <c r="K717" t="s">
        <v>75</v>
      </c>
      <c r="L717" t="s">
        <v>1501</v>
      </c>
      <c r="M717">
        <v>0.83</v>
      </c>
      <c r="N717" t="s">
        <v>34</v>
      </c>
      <c r="O717" t="s">
        <v>61</v>
      </c>
      <c r="P717" t="s">
        <v>492</v>
      </c>
      <c r="Q717" t="s">
        <v>1500</v>
      </c>
      <c r="R717">
        <v>83843</v>
      </c>
      <c r="S717" s="1">
        <v>42068</v>
      </c>
      <c r="T717" s="1">
        <v>42070</v>
      </c>
      <c r="U717">
        <v>-262.62</v>
      </c>
      <c r="V717">
        <v>15</v>
      </c>
      <c r="W717">
        <v>109.15</v>
      </c>
      <c r="X717">
        <v>91321</v>
      </c>
      <c r="Y717">
        <f>cleaneddata[[#This Row],[Unit Price]]-cleaneddata[[#This Row],[Discount]]</f>
        <v>6.95</v>
      </c>
      <c r="Z717" t="str">
        <f>_xlfn.IFS(cleaneddata[[#This Row],[Region]]="Central","Chris",cleaneddata[[#This Row],[Region]]="East","Erin",cleaneddata[[#This Row],[Region]]="South","Sam",cleaneddata[[#This Row],[Region]]="West","William")</f>
        <v>William</v>
      </c>
    </row>
    <row r="718" spans="1:26" x14ac:dyDescent="0.25">
      <c r="A718">
        <v>670</v>
      </c>
      <c r="B718" t="s">
        <v>1502</v>
      </c>
      <c r="C718" t="s">
        <v>49</v>
      </c>
      <c r="D718">
        <v>0.08</v>
      </c>
      <c r="E718">
        <v>296.18</v>
      </c>
      <c r="F718">
        <v>54.12</v>
      </c>
      <c r="G718" t="s">
        <v>28</v>
      </c>
      <c r="H718" t="s">
        <v>73</v>
      </c>
      <c r="I718" t="s">
        <v>30</v>
      </c>
      <c r="J718" t="s">
        <v>31</v>
      </c>
      <c r="K718" t="s">
        <v>32</v>
      </c>
      <c r="L718" t="s">
        <v>1081</v>
      </c>
      <c r="M718">
        <v>0.76</v>
      </c>
      <c r="N718" t="s">
        <v>34</v>
      </c>
      <c r="O718" t="s">
        <v>35</v>
      </c>
      <c r="P718" t="s">
        <v>244</v>
      </c>
      <c r="Q718" t="s">
        <v>1503</v>
      </c>
      <c r="R718">
        <v>22025</v>
      </c>
      <c r="S718" s="1">
        <v>42068</v>
      </c>
      <c r="T718" s="1">
        <v>42075</v>
      </c>
      <c r="U718">
        <v>-187.22200000000001</v>
      </c>
      <c r="V718">
        <v>5</v>
      </c>
      <c r="W718">
        <v>1429.81</v>
      </c>
      <c r="X718">
        <v>88474</v>
      </c>
      <c r="Y718">
        <f>cleaneddata[[#This Row],[Unit Price]]-cleaneddata[[#This Row],[Discount]]</f>
        <v>296.10000000000002</v>
      </c>
      <c r="Z718" t="str">
        <f>_xlfn.IFS(cleaneddata[[#This Row],[Region]]="Central","Chris",cleaneddata[[#This Row],[Region]]="East","Erin",cleaneddata[[#This Row],[Region]]="South","Sam",cleaneddata[[#This Row],[Region]]="West","William")</f>
        <v>Sam</v>
      </c>
    </row>
    <row r="719" spans="1:26" x14ac:dyDescent="0.25">
      <c r="A719">
        <v>2944</v>
      </c>
      <c r="B719" t="s">
        <v>1504</v>
      </c>
      <c r="C719" t="s">
        <v>49</v>
      </c>
      <c r="D719">
        <v>0.04</v>
      </c>
      <c r="E719">
        <v>4.55</v>
      </c>
      <c r="F719">
        <v>1.49</v>
      </c>
      <c r="G719" t="s">
        <v>40</v>
      </c>
      <c r="H719" t="s">
        <v>96</v>
      </c>
      <c r="I719" t="s">
        <v>50</v>
      </c>
      <c r="J719" t="s">
        <v>74</v>
      </c>
      <c r="K719" t="s">
        <v>75</v>
      </c>
      <c r="L719" t="s">
        <v>1505</v>
      </c>
      <c r="M719">
        <v>0.35</v>
      </c>
      <c r="N719" t="s">
        <v>34</v>
      </c>
      <c r="O719" t="s">
        <v>54</v>
      </c>
      <c r="P719" t="s">
        <v>291</v>
      </c>
      <c r="Q719" t="s">
        <v>1506</v>
      </c>
      <c r="R719">
        <v>48640</v>
      </c>
      <c r="S719" s="1">
        <v>42068</v>
      </c>
      <c r="T719" s="1">
        <v>42070</v>
      </c>
      <c r="U719">
        <v>28.288</v>
      </c>
      <c r="V719">
        <v>13</v>
      </c>
      <c r="W719">
        <v>59.75</v>
      </c>
      <c r="X719">
        <v>90309</v>
      </c>
      <c r="Y719">
        <f>cleaneddata[[#This Row],[Unit Price]]-cleaneddata[[#This Row],[Discount]]</f>
        <v>4.51</v>
      </c>
      <c r="Z719" t="str">
        <f>_xlfn.IFS(cleaneddata[[#This Row],[Region]]="Central","Chris",cleaneddata[[#This Row],[Region]]="East","Erin",cleaneddata[[#This Row],[Region]]="South","Sam",cleaneddata[[#This Row],[Region]]="West","William")</f>
        <v>Chris</v>
      </c>
    </row>
    <row r="720" spans="1:26" x14ac:dyDescent="0.25">
      <c r="A720">
        <v>392</v>
      </c>
      <c r="B720" t="s">
        <v>1507</v>
      </c>
      <c r="C720" t="s">
        <v>118</v>
      </c>
      <c r="D720">
        <v>0.02</v>
      </c>
      <c r="E720">
        <v>34.979999999999997</v>
      </c>
      <c r="F720">
        <v>7.53</v>
      </c>
      <c r="G720" t="s">
        <v>40</v>
      </c>
      <c r="H720" t="s">
        <v>96</v>
      </c>
      <c r="I720" t="s">
        <v>42</v>
      </c>
      <c r="J720" t="s">
        <v>43</v>
      </c>
      <c r="K720" t="s">
        <v>75</v>
      </c>
      <c r="L720" t="s">
        <v>1441</v>
      </c>
      <c r="M720">
        <v>0.76</v>
      </c>
      <c r="N720" t="s">
        <v>34</v>
      </c>
      <c r="O720" t="s">
        <v>54</v>
      </c>
      <c r="P720" t="s">
        <v>82</v>
      </c>
      <c r="Q720" t="s">
        <v>1508</v>
      </c>
      <c r="R720">
        <v>63105</v>
      </c>
      <c r="S720" s="1">
        <v>42068</v>
      </c>
      <c r="T720" s="1">
        <v>42070</v>
      </c>
      <c r="U720">
        <v>-159.68</v>
      </c>
      <c r="V720">
        <v>1</v>
      </c>
      <c r="W720">
        <v>37.159999999999997</v>
      </c>
      <c r="X720">
        <v>86383</v>
      </c>
      <c r="Y720">
        <f>cleaneddata[[#This Row],[Unit Price]]-cleaneddata[[#This Row],[Discount]]</f>
        <v>34.959999999999994</v>
      </c>
      <c r="Z720" t="str">
        <f>_xlfn.IFS(cleaneddata[[#This Row],[Region]]="Central","Chris",cleaneddata[[#This Row],[Region]]="East","Erin",cleaneddata[[#This Row],[Region]]="South","Sam",cleaneddata[[#This Row],[Region]]="West","William")</f>
        <v>Chris</v>
      </c>
    </row>
    <row r="721" spans="1:26" x14ac:dyDescent="0.25">
      <c r="A721">
        <v>392</v>
      </c>
      <c r="B721" t="s">
        <v>1507</v>
      </c>
      <c r="C721" t="s">
        <v>118</v>
      </c>
      <c r="D721">
        <v>0.01</v>
      </c>
      <c r="E721">
        <v>19.989999999999998</v>
      </c>
      <c r="F721">
        <v>11.17</v>
      </c>
      <c r="G721" t="s">
        <v>40</v>
      </c>
      <c r="H721" t="s">
        <v>96</v>
      </c>
      <c r="I721" t="s">
        <v>30</v>
      </c>
      <c r="J721" t="s">
        <v>128</v>
      </c>
      <c r="K721" t="s">
        <v>66</v>
      </c>
      <c r="L721" t="s">
        <v>491</v>
      </c>
      <c r="M721">
        <v>0.6</v>
      </c>
      <c r="N721" t="s">
        <v>34</v>
      </c>
      <c r="O721" t="s">
        <v>54</v>
      </c>
      <c r="P721" t="s">
        <v>82</v>
      </c>
      <c r="Q721" t="s">
        <v>1508</v>
      </c>
      <c r="R721">
        <v>63105</v>
      </c>
      <c r="S721" s="1">
        <v>42068</v>
      </c>
      <c r="T721" s="1">
        <v>42071</v>
      </c>
      <c r="U721">
        <v>27.91</v>
      </c>
      <c r="V721">
        <v>2</v>
      </c>
      <c r="W721">
        <v>43.65</v>
      </c>
      <c r="X721">
        <v>86383</v>
      </c>
      <c r="Y721">
        <f>cleaneddata[[#This Row],[Unit Price]]-cleaneddata[[#This Row],[Discount]]</f>
        <v>19.979999999999997</v>
      </c>
      <c r="Z721" t="str">
        <f>_xlfn.IFS(cleaneddata[[#This Row],[Region]]="Central","Chris",cleaneddata[[#This Row],[Region]]="East","Erin",cleaneddata[[#This Row],[Region]]="South","Sam",cleaneddata[[#This Row],[Region]]="West","William")</f>
        <v>Chris</v>
      </c>
    </row>
    <row r="722" spans="1:26" x14ac:dyDescent="0.25">
      <c r="A722">
        <v>3003</v>
      </c>
      <c r="B722" t="s">
        <v>1509</v>
      </c>
      <c r="C722" t="s">
        <v>118</v>
      </c>
      <c r="D722">
        <v>0.03</v>
      </c>
      <c r="E722">
        <v>85.99</v>
      </c>
      <c r="F722">
        <v>0.99</v>
      </c>
      <c r="G722" t="s">
        <v>40</v>
      </c>
      <c r="H722" t="s">
        <v>73</v>
      </c>
      <c r="I722" t="s">
        <v>42</v>
      </c>
      <c r="J722" t="s">
        <v>137</v>
      </c>
      <c r="K722" t="s">
        <v>52</v>
      </c>
      <c r="L722" t="s">
        <v>1178</v>
      </c>
      <c r="M722">
        <v>0.55000000000000004</v>
      </c>
      <c r="N722" t="s">
        <v>34</v>
      </c>
      <c r="O722" t="s">
        <v>61</v>
      </c>
      <c r="P722" t="s">
        <v>492</v>
      </c>
      <c r="Q722" t="s">
        <v>1510</v>
      </c>
      <c r="R722">
        <v>83814</v>
      </c>
      <c r="S722" s="1">
        <v>42068</v>
      </c>
      <c r="T722" s="1">
        <v>42069</v>
      </c>
      <c r="U722">
        <v>1037.1044999999999</v>
      </c>
      <c r="V722">
        <v>20</v>
      </c>
      <c r="W722">
        <v>1503.05</v>
      </c>
      <c r="X722">
        <v>91586</v>
      </c>
      <c r="Y722">
        <f>cleaneddata[[#This Row],[Unit Price]]-cleaneddata[[#This Row],[Discount]]</f>
        <v>85.96</v>
      </c>
      <c r="Z722" t="str">
        <f>_xlfn.IFS(cleaneddata[[#This Row],[Region]]="Central","Chris",cleaneddata[[#This Row],[Region]]="East","Erin",cleaneddata[[#This Row],[Region]]="South","Sam",cleaneddata[[#This Row],[Region]]="West","William")</f>
        <v>William</v>
      </c>
    </row>
    <row r="723" spans="1:26" x14ac:dyDescent="0.25">
      <c r="A723">
        <v>1014</v>
      </c>
      <c r="B723" t="s">
        <v>1446</v>
      </c>
      <c r="C723" t="s">
        <v>72</v>
      </c>
      <c r="D723">
        <v>0.08</v>
      </c>
      <c r="E723">
        <v>10.91</v>
      </c>
      <c r="F723">
        <v>2.99</v>
      </c>
      <c r="G723" t="s">
        <v>40</v>
      </c>
      <c r="H723" t="s">
        <v>73</v>
      </c>
      <c r="I723" t="s">
        <v>50</v>
      </c>
      <c r="J723" t="s">
        <v>74</v>
      </c>
      <c r="K723" t="s">
        <v>75</v>
      </c>
      <c r="L723" t="s">
        <v>1511</v>
      </c>
      <c r="M723">
        <v>0.38</v>
      </c>
      <c r="N723" t="s">
        <v>34</v>
      </c>
      <c r="O723" t="s">
        <v>35</v>
      </c>
      <c r="P723" t="s">
        <v>46</v>
      </c>
      <c r="Q723" t="s">
        <v>1447</v>
      </c>
      <c r="R723">
        <v>72022</v>
      </c>
      <c r="S723" s="1">
        <v>42068</v>
      </c>
      <c r="T723" s="1">
        <v>42069</v>
      </c>
      <c r="U723">
        <v>-2.1</v>
      </c>
      <c r="V723">
        <v>11</v>
      </c>
      <c r="W723">
        <v>119.99</v>
      </c>
      <c r="X723">
        <v>88388</v>
      </c>
      <c r="Y723">
        <f>cleaneddata[[#This Row],[Unit Price]]-cleaneddata[[#This Row],[Discount]]</f>
        <v>10.83</v>
      </c>
      <c r="Z723" t="str">
        <f>_xlfn.IFS(cleaneddata[[#This Row],[Region]]="Central","Chris",cleaneddata[[#This Row],[Region]]="East","Erin",cleaneddata[[#This Row],[Region]]="South","Sam",cleaneddata[[#This Row],[Region]]="West","William")</f>
        <v>Sam</v>
      </c>
    </row>
    <row r="724" spans="1:26" x14ac:dyDescent="0.25">
      <c r="A724">
        <v>1279</v>
      </c>
      <c r="B724" t="s">
        <v>1449</v>
      </c>
      <c r="C724" t="s">
        <v>72</v>
      </c>
      <c r="D724">
        <v>0</v>
      </c>
      <c r="E724">
        <v>442.14</v>
      </c>
      <c r="F724">
        <v>14.7</v>
      </c>
      <c r="G724" t="s">
        <v>28</v>
      </c>
      <c r="H724" t="s">
        <v>96</v>
      </c>
      <c r="I724" t="s">
        <v>42</v>
      </c>
      <c r="J724" t="s">
        <v>58</v>
      </c>
      <c r="K724" t="s">
        <v>59</v>
      </c>
      <c r="L724" t="s">
        <v>1314</v>
      </c>
      <c r="M724">
        <v>0.56000000000000005</v>
      </c>
      <c r="N724" t="s">
        <v>34</v>
      </c>
      <c r="O724" t="s">
        <v>54</v>
      </c>
      <c r="P724" t="s">
        <v>55</v>
      </c>
      <c r="Q724" t="s">
        <v>1450</v>
      </c>
      <c r="R724">
        <v>46324</v>
      </c>
      <c r="S724" s="1">
        <v>42068</v>
      </c>
      <c r="T724" s="1">
        <v>42068</v>
      </c>
      <c r="U724">
        <v>501.51</v>
      </c>
      <c r="V724">
        <v>5</v>
      </c>
      <c r="W724">
        <v>2343.34</v>
      </c>
      <c r="X724">
        <v>90115</v>
      </c>
      <c r="Y724">
        <f>cleaneddata[[#This Row],[Unit Price]]-cleaneddata[[#This Row],[Discount]]</f>
        <v>442.14</v>
      </c>
      <c r="Z724" t="str">
        <f>_xlfn.IFS(cleaneddata[[#This Row],[Region]]="Central","Chris",cleaneddata[[#This Row],[Region]]="East","Erin",cleaneddata[[#This Row],[Region]]="South","Sam",cleaneddata[[#This Row],[Region]]="West","William")</f>
        <v>Chris</v>
      </c>
    </row>
    <row r="725" spans="1:26" x14ac:dyDescent="0.25">
      <c r="A725">
        <v>1432</v>
      </c>
      <c r="B725" t="s">
        <v>1512</v>
      </c>
      <c r="C725" t="s">
        <v>72</v>
      </c>
      <c r="D725">
        <v>0.05</v>
      </c>
      <c r="E725">
        <v>9.7799999999999994</v>
      </c>
      <c r="F725">
        <v>1.39</v>
      </c>
      <c r="G725" t="s">
        <v>40</v>
      </c>
      <c r="H725" t="s">
        <v>96</v>
      </c>
      <c r="I725" t="s">
        <v>50</v>
      </c>
      <c r="J725" t="s">
        <v>347</v>
      </c>
      <c r="K725" t="s">
        <v>75</v>
      </c>
      <c r="L725" t="s">
        <v>1513</v>
      </c>
      <c r="M725">
        <v>0.39</v>
      </c>
      <c r="N725" t="s">
        <v>34</v>
      </c>
      <c r="O725" t="s">
        <v>54</v>
      </c>
      <c r="P725" t="s">
        <v>55</v>
      </c>
      <c r="Q725" t="s">
        <v>1514</v>
      </c>
      <c r="R725">
        <v>46203</v>
      </c>
      <c r="S725" s="1">
        <v>42068</v>
      </c>
      <c r="T725" s="1">
        <v>42069</v>
      </c>
      <c r="U725">
        <v>74.278499999999994</v>
      </c>
      <c r="V725">
        <v>11</v>
      </c>
      <c r="W725">
        <v>107.65</v>
      </c>
      <c r="X725">
        <v>86826</v>
      </c>
      <c r="Y725">
        <f>cleaneddata[[#This Row],[Unit Price]]-cleaneddata[[#This Row],[Discount]]</f>
        <v>9.7299999999999986</v>
      </c>
      <c r="Z725" t="str">
        <f>_xlfn.IFS(cleaneddata[[#This Row],[Region]]="Central","Chris",cleaneddata[[#This Row],[Region]]="East","Erin",cleaneddata[[#This Row],[Region]]="South","Sam",cleaneddata[[#This Row],[Region]]="West","William")</f>
        <v>Chris</v>
      </c>
    </row>
    <row r="726" spans="1:26" x14ac:dyDescent="0.25">
      <c r="A726">
        <v>1433</v>
      </c>
      <c r="B726" t="s">
        <v>1515</v>
      </c>
      <c r="C726" t="s">
        <v>72</v>
      </c>
      <c r="D726">
        <v>0.02</v>
      </c>
      <c r="E726">
        <v>3.28</v>
      </c>
      <c r="F726">
        <v>3.97</v>
      </c>
      <c r="G726" t="s">
        <v>89</v>
      </c>
      <c r="H726" t="s">
        <v>96</v>
      </c>
      <c r="I726" t="s">
        <v>50</v>
      </c>
      <c r="J726" t="s">
        <v>51</v>
      </c>
      <c r="K726" t="s">
        <v>52</v>
      </c>
      <c r="L726" t="s">
        <v>369</v>
      </c>
      <c r="M726">
        <v>0.56000000000000005</v>
      </c>
      <c r="N726" t="s">
        <v>34</v>
      </c>
      <c r="O726" t="s">
        <v>54</v>
      </c>
      <c r="P726" t="s">
        <v>55</v>
      </c>
      <c r="Q726" t="s">
        <v>1516</v>
      </c>
      <c r="R726">
        <v>47130</v>
      </c>
      <c r="S726" s="1">
        <v>42068</v>
      </c>
      <c r="T726" s="1">
        <v>42069</v>
      </c>
      <c r="U726">
        <v>-66.349999999999994</v>
      </c>
      <c r="V726">
        <v>7</v>
      </c>
      <c r="W726">
        <v>25.15</v>
      </c>
      <c r="X726">
        <v>86826</v>
      </c>
      <c r="Y726">
        <f>cleaneddata[[#This Row],[Unit Price]]-cleaneddata[[#This Row],[Discount]]</f>
        <v>3.26</v>
      </c>
      <c r="Z726" t="str">
        <f>_xlfn.IFS(cleaneddata[[#This Row],[Region]]="Central","Chris",cleaneddata[[#This Row],[Region]]="East","Erin",cleaneddata[[#This Row],[Region]]="South","Sam",cleaneddata[[#This Row],[Region]]="West","William")</f>
        <v>Chris</v>
      </c>
    </row>
    <row r="727" spans="1:26" x14ac:dyDescent="0.25">
      <c r="A727">
        <v>2006</v>
      </c>
      <c r="B727" t="s">
        <v>1517</v>
      </c>
      <c r="C727" t="s">
        <v>72</v>
      </c>
      <c r="D727">
        <v>0.03</v>
      </c>
      <c r="E727">
        <v>5.78</v>
      </c>
      <c r="F727">
        <v>5.37</v>
      </c>
      <c r="G727" t="s">
        <v>40</v>
      </c>
      <c r="H727" t="s">
        <v>73</v>
      </c>
      <c r="I727" t="s">
        <v>50</v>
      </c>
      <c r="J727" t="s">
        <v>90</v>
      </c>
      <c r="K727" t="s">
        <v>75</v>
      </c>
      <c r="L727" t="s">
        <v>1518</v>
      </c>
      <c r="M727">
        <v>0.36</v>
      </c>
      <c r="N727" t="s">
        <v>34</v>
      </c>
      <c r="O727" t="s">
        <v>61</v>
      </c>
      <c r="P727" t="s">
        <v>62</v>
      </c>
      <c r="Q727" t="s">
        <v>1245</v>
      </c>
      <c r="R727">
        <v>81301</v>
      </c>
      <c r="S727" s="1">
        <v>42068</v>
      </c>
      <c r="T727" s="1">
        <v>42069</v>
      </c>
      <c r="U727">
        <v>-63.35</v>
      </c>
      <c r="V727">
        <v>15</v>
      </c>
      <c r="W727">
        <v>88.22</v>
      </c>
      <c r="X727">
        <v>88798</v>
      </c>
      <c r="Y727">
        <f>cleaneddata[[#This Row],[Unit Price]]-cleaneddata[[#This Row],[Discount]]</f>
        <v>5.75</v>
      </c>
      <c r="Z727" t="str">
        <f>_xlfn.IFS(cleaneddata[[#This Row],[Region]]="Central","Chris",cleaneddata[[#This Row],[Region]]="East","Erin",cleaneddata[[#This Row],[Region]]="South","Sam",cleaneddata[[#This Row],[Region]]="West","William")</f>
        <v>William</v>
      </c>
    </row>
    <row r="728" spans="1:26" x14ac:dyDescent="0.25">
      <c r="A728">
        <v>868</v>
      </c>
      <c r="B728" t="s">
        <v>1370</v>
      </c>
      <c r="C728" t="s">
        <v>27</v>
      </c>
      <c r="D728">
        <v>0.06</v>
      </c>
      <c r="E728">
        <v>6.48</v>
      </c>
      <c r="F728">
        <v>8.8800000000000008</v>
      </c>
      <c r="G728" t="s">
        <v>40</v>
      </c>
      <c r="H728" t="s">
        <v>96</v>
      </c>
      <c r="I728" t="s">
        <v>50</v>
      </c>
      <c r="J728" t="s">
        <v>90</v>
      </c>
      <c r="K728" t="s">
        <v>75</v>
      </c>
      <c r="L728" t="s">
        <v>1519</v>
      </c>
      <c r="M728">
        <v>0.37</v>
      </c>
      <c r="N728" t="s">
        <v>34</v>
      </c>
      <c r="O728" t="s">
        <v>54</v>
      </c>
      <c r="P728" t="s">
        <v>86</v>
      </c>
      <c r="Q728" t="s">
        <v>1372</v>
      </c>
      <c r="R728">
        <v>55126</v>
      </c>
      <c r="S728" s="1">
        <v>42069</v>
      </c>
      <c r="T728" s="1">
        <v>42070</v>
      </c>
      <c r="U728">
        <v>-237.47</v>
      </c>
      <c r="V728">
        <v>20</v>
      </c>
      <c r="W728">
        <v>125.77</v>
      </c>
      <c r="X728">
        <v>91195</v>
      </c>
      <c r="Y728">
        <f>cleaneddata[[#This Row],[Unit Price]]-cleaneddata[[#This Row],[Discount]]</f>
        <v>6.4200000000000008</v>
      </c>
      <c r="Z728" t="str">
        <f>_xlfn.IFS(cleaneddata[[#This Row],[Region]]="Central","Chris",cleaneddata[[#This Row],[Region]]="East","Erin",cleaneddata[[#This Row],[Region]]="South","Sam",cleaneddata[[#This Row],[Region]]="West","William")</f>
        <v>Chris</v>
      </c>
    </row>
    <row r="729" spans="1:26" x14ac:dyDescent="0.25">
      <c r="A729">
        <v>3008</v>
      </c>
      <c r="B729" t="s">
        <v>1520</v>
      </c>
      <c r="C729" t="s">
        <v>27</v>
      </c>
      <c r="D729">
        <v>0.05</v>
      </c>
      <c r="E729">
        <v>9.99</v>
      </c>
      <c r="F729">
        <v>4.78</v>
      </c>
      <c r="G729" t="s">
        <v>40</v>
      </c>
      <c r="H729" t="s">
        <v>73</v>
      </c>
      <c r="I729" t="s">
        <v>50</v>
      </c>
      <c r="J729" t="s">
        <v>90</v>
      </c>
      <c r="K729" t="s">
        <v>75</v>
      </c>
      <c r="L729" t="s">
        <v>1521</v>
      </c>
      <c r="M729">
        <v>0.4</v>
      </c>
      <c r="N729" t="s">
        <v>34</v>
      </c>
      <c r="O729" t="s">
        <v>54</v>
      </c>
      <c r="P729" t="s">
        <v>86</v>
      </c>
      <c r="Q729" t="s">
        <v>1522</v>
      </c>
      <c r="R729">
        <v>55343</v>
      </c>
      <c r="S729" s="1">
        <v>42069</v>
      </c>
      <c r="T729" s="1">
        <v>42070</v>
      </c>
      <c r="U729">
        <v>41.3</v>
      </c>
      <c r="V729">
        <v>20</v>
      </c>
      <c r="W729">
        <v>203.37</v>
      </c>
      <c r="X729">
        <v>89414</v>
      </c>
      <c r="Y729">
        <f>cleaneddata[[#This Row],[Unit Price]]-cleaneddata[[#This Row],[Discount]]</f>
        <v>9.94</v>
      </c>
      <c r="Z729" t="str">
        <f>_xlfn.IFS(cleaneddata[[#This Row],[Region]]="Central","Chris",cleaneddata[[#This Row],[Region]]="East","Erin",cleaneddata[[#This Row],[Region]]="South","Sam",cleaneddata[[#This Row],[Region]]="West","William")</f>
        <v>Chris</v>
      </c>
    </row>
    <row r="730" spans="1:26" x14ac:dyDescent="0.25">
      <c r="A730">
        <v>688</v>
      </c>
      <c r="B730" t="s">
        <v>1523</v>
      </c>
      <c r="C730" t="s">
        <v>49</v>
      </c>
      <c r="D730">
        <v>0.06</v>
      </c>
      <c r="E730">
        <v>4.18</v>
      </c>
      <c r="F730">
        <v>2.99</v>
      </c>
      <c r="G730" t="s">
        <v>40</v>
      </c>
      <c r="H730" t="s">
        <v>29</v>
      </c>
      <c r="I730" t="s">
        <v>50</v>
      </c>
      <c r="J730" t="s">
        <v>74</v>
      </c>
      <c r="K730" t="s">
        <v>75</v>
      </c>
      <c r="L730" t="s">
        <v>1524</v>
      </c>
      <c r="M730">
        <v>0.37</v>
      </c>
      <c r="N730" t="s">
        <v>34</v>
      </c>
      <c r="O730" t="s">
        <v>54</v>
      </c>
      <c r="P730" t="s">
        <v>82</v>
      </c>
      <c r="Q730" t="s">
        <v>1525</v>
      </c>
      <c r="R730">
        <v>63116</v>
      </c>
      <c r="S730" s="1">
        <v>42069</v>
      </c>
      <c r="T730" s="1">
        <v>42071</v>
      </c>
      <c r="U730">
        <v>-12.718999999999999</v>
      </c>
      <c r="V730">
        <v>5</v>
      </c>
      <c r="W730">
        <v>21.34</v>
      </c>
      <c r="X730">
        <v>88504</v>
      </c>
      <c r="Y730">
        <f>cleaneddata[[#This Row],[Unit Price]]-cleaneddata[[#This Row],[Discount]]</f>
        <v>4.12</v>
      </c>
      <c r="Z730" t="str">
        <f>_xlfn.IFS(cleaneddata[[#This Row],[Region]]="Central","Chris",cleaneddata[[#This Row],[Region]]="East","Erin",cleaneddata[[#This Row],[Region]]="South","Sam",cleaneddata[[#This Row],[Region]]="West","William")</f>
        <v>Chris</v>
      </c>
    </row>
    <row r="731" spans="1:26" x14ac:dyDescent="0.25">
      <c r="A731">
        <v>797</v>
      </c>
      <c r="B731" t="s">
        <v>1526</v>
      </c>
      <c r="C731" t="s">
        <v>49</v>
      </c>
      <c r="D731">
        <v>0.09</v>
      </c>
      <c r="E731">
        <v>6.48</v>
      </c>
      <c r="F731">
        <v>6.86</v>
      </c>
      <c r="G731" t="s">
        <v>40</v>
      </c>
      <c r="H731" t="s">
        <v>96</v>
      </c>
      <c r="I731" t="s">
        <v>50</v>
      </c>
      <c r="J731" t="s">
        <v>90</v>
      </c>
      <c r="K731" t="s">
        <v>75</v>
      </c>
      <c r="L731" t="s">
        <v>1527</v>
      </c>
      <c r="M731">
        <v>0.37</v>
      </c>
      <c r="N731" t="s">
        <v>34</v>
      </c>
      <c r="O731" t="s">
        <v>61</v>
      </c>
      <c r="P731" t="s">
        <v>148</v>
      </c>
      <c r="Q731" t="s">
        <v>1528</v>
      </c>
      <c r="R731">
        <v>84067</v>
      </c>
      <c r="S731" s="1">
        <v>42069</v>
      </c>
      <c r="T731" s="1">
        <v>42071</v>
      </c>
      <c r="U731">
        <v>-62.23</v>
      </c>
      <c r="V731">
        <v>8</v>
      </c>
      <c r="W731">
        <v>50.88</v>
      </c>
      <c r="X731">
        <v>86870</v>
      </c>
      <c r="Y731">
        <f>cleaneddata[[#This Row],[Unit Price]]-cleaneddata[[#This Row],[Discount]]</f>
        <v>6.3900000000000006</v>
      </c>
      <c r="Z731" t="str">
        <f>_xlfn.IFS(cleaneddata[[#This Row],[Region]]="Central","Chris",cleaneddata[[#This Row],[Region]]="East","Erin",cleaneddata[[#This Row],[Region]]="South","Sam",cleaneddata[[#This Row],[Region]]="West","William")</f>
        <v>William</v>
      </c>
    </row>
    <row r="732" spans="1:26" x14ac:dyDescent="0.25">
      <c r="A732">
        <v>2729</v>
      </c>
      <c r="B732" t="s">
        <v>1529</v>
      </c>
      <c r="C732" t="s">
        <v>49</v>
      </c>
      <c r="D732">
        <v>0.08</v>
      </c>
      <c r="E732">
        <v>230.98</v>
      </c>
      <c r="F732">
        <v>23.78</v>
      </c>
      <c r="G732" t="s">
        <v>28</v>
      </c>
      <c r="H732" t="s">
        <v>41</v>
      </c>
      <c r="I732" t="s">
        <v>30</v>
      </c>
      <c r="J732" t="s">
        <v>31</v>
      </c>
      <c r="K732" t="s">
        <v>32</v>
      </c>
      <c r="L732" t="s">
        <v>1530</v>
      </c>
      <c r="M732">
        <v>0.6</v>
      </c>
      <c r="N732" t="s">
        <v>34</v>
      </c>
      <c r="O732" t="s">
        <v>61</v>
      </c>
      <c r="P732" t="s">
        <v>68</v>
      </c>
      <c r="Q732" t="s">
        <v>406</v>
      </c>
      <c r="R732">
        <v>98226</v>
      </c>
      <c r="S732" s="1">
        <v>42069</v>
      </c>
      <c r="T732" s="1">
        <v>42073</v>
      </c>
      <c r="U732">
        <v>501.69</v>
      </c>
      <c r="V732">
        <v>4</v>
      </c>
      <c r="W732">
        <v>924.8</v>
      </c>
      <c r="X732">
        <v>88114</v>
      </c>
      <c r="Y732">
        <f>cleaneddata[[#This Row],[Unit Price]]-cleaneddata[[#This Row],[Discount]]</f>
        <v>230.89999999999998</v>
      </c>
      <c r="Z732" t="str">
        <f>_xlfn.IFS(cleaneddata[[#This Row],[Region]]="Central","Chris",cleaneddata[[#This Row],[Region]]="East","Erin",cleaneddata[[#This Row],[Region]]="South","Sam",cleaneddata[[#This Row],[Region]]="West","William")</f>
        <v>William</v>
      </c>
    </row>
    <row r="733" spans="1:26" x14ac:dyDescent="0.25">
      <c r="A733">
        <v>1771</v>
      </c>
      <c r="B733" t="s">
        <v>1531</v>
      </c>
      <c r="C733" t="s">
        <v>118</v>
      </c>
      <c r="D733">
        <v>7.0000000000000007E-2</v>
      </c>
      <c r="E733">
        <v>60.98</v>
      </c>
      <c r="F733">
        <v>49</v>
      </c>
      <c r="G733" t="s">
        <v>40</v>
      </c>
      <c r="H733" t="s">
        <v>73</v>
      </c>
      <c r="I733" t="s">
        <v>50</v>
      </c>
      <c r="J733" t="s">
        <v>97</v>
      </c>
      <c r="K733" t="s">
        <v>66</v>
      </c>
      <c r="L733" t="s">
        <v>1532</v>
      </c>
      <c r="M733">
        <v>0.59</v>
      </c>
      <c r="N733" t="s">
        <v>34</v>
      </c>
      <c r="O733" t="s">
        <v>54</v>
      </c>
      <c r="P733" t="s">
        <v>105</v>
      </c>
      <c r="Q733" t="s">
        <v>1039</v>
      </c>
      <c r="R733">
        <v>61032</v>
      </c>
      <c r="S733" s="1">
        <v>42069</v>
      </c>
      <c r="T733" s="1">
        <v>42070</v>
      </c>
      <c r="U733">
        <v>-807.89</v>
      </c>
      <c r="V733">
        <v>7</v>
      </c>
      <c r="W733">
        <v>410.17</v>
      </c>
      <c r="X733">
        <v>89106</v>
      </c>
      <c r="Y733">
        <f>cleaneddata[[#This Row],[Unit Price]]-cleaneddata[[#This Row],[Discount]]</f>
        <v>60.91</v>
      </c>
      <c r="Z733" t="str">
        <f>_xlfn.IFS(cleaneddata[[#This Row],[Region]]="Central","Chris",cleaneddata[[#This Row],[Region]]="East","Erin",cleaneddata[[#This Row],[Region]]="South","Sam",cleaneddata[[#This Row],[Region]]="West","William")</f>
        <v>Chris</v>
      </c>
    </row>
    <row r="734" spans="1:26" x14ac:dyDescent="0.25">
      <c r="A734">
        <v>945</v>
      </c>
      <c r="B734" t="s">
        <v>1533</v>
      </c>
      <c r="C734" t="s">
        <v>72</v>
      </c>
      <c r="D734">
        <v>0.03</v>
      </c>
      <c r="E734">
        <v>31.74</v>
      </c>
      <c r="F734">
        <v>12.62</v>
      </c>
      <c r="G734" t="s">
        <v>40</v>
      </c>
      <c r="H734" t="s">
        <v>73</v>
      </c>
      <c r="I734" t="s">
        <v>50</v>
      </c>
      <c r="J734" t="s">
        <v>74</v>
      </c>
      <c r="K734" t="s">
        <v>75</v>
      </c>
      <c r="L734" t="s">
        <v>1534</v>
      </c>
      <c r="M734">
        <v>0.37</v>
      </c>
      <c r="N734" t="s">
        <v>34</v>
      </c>
      <c r="O734" t="s">
        <v>61</v>
      </c>
      <c r="P734" t="s">
        <v>92</v>
      </c>
      <c r="Q734" t="s">
        <v>1535</v>
      </c>
      <c r="R734">
        <v>95070</v>
      </c>
      <c r="S734" s="1">
        <v>42069</v>
      </c>
      <c r="T734" s="1">
        <v>42069</v>
      </c>
      <c r="U734">
        <v>-4.3010000000000002</v>
      </c>
      <c r="V734">
        <v>3</v>
      </c>
      <c r="W734">
        <v>98.7</v>
      </c>
      <c r="X734">
        <v>86567</v>
      </c>
      <c r="Y734">
        <f>cleaneddata[[#This Row],[Unit Price]]-cleaneddata[[#This Row],[Discount]]</f>
        <v>31.709999999999997</v>
      </c>
      <c r="Z734" t="str">
        <f>_xlfn.IFS(cleaneddata[[#This Row],[Region]]="Central","Chris",cleaneddata[[#This Row],[Region]]="East","Erin",cleaneddata[[#This Row],[Region]]="South","Sam",cleaneddata[[#This Row],[Region]]="West","William")</f>
        <v>William</v>
      </c>
    </row>
    <row r="735" spans="1:26" x14ac:dyDescent="0.25">
      <c r="A735">
        <v>3327</v>
      </c>
      <c r="B735" t="s">
        <v>1536</v>
      </c>
      <c r="C735" t="s">
        <v>72</v>
      </c>
      <c r="D735">
        <v>0.06</v>
      </c>
      <c r="E735">
        <v>113.98</v>
      </c>
      <c r="F735">
        <v>30</v>
      </c>
      <c r="G735" t="s">
        <v>28</v>
      </c>
      <c r="H735" t="s">
        <v>29</v>
      </c>
      <c r="I735" t="s">
        <v>30</v>
      </c>
      <c r="J735" t="s">
        <v>111</v>
      </c>
      <c r="K735" t="s">
        <v>59</v>
      </c>
      <c r="L735" t="s">
        <v>1537</v>
      </c>
      <c r="M735">
        <v>0.69</v>
      </c>
      <c r="N735" t="s">
        <v>34</v>
      </c>
      <c r="O735" t="s">
        <v>54</v>
      </c>
      <c r="P735" t="s">
        <v>291</v>
      </c>
      <c r="Q735" t="s">
        <v>1538</v>
      </c>
      <c r="R735">
        <v>48060</v>
      </c>
      <c r="S735" s="1">
        <v>42069</v>
      </c>
      <c r="T735" s="1">
        <v>42071</v>
      </c>
      <c r="U735">
        <v>-127.3</v>
      </c>
      <c r="V735">
        <v>3</v>
      </c>
      <c r="W735">
        <v>356.14</v>
      </c>
      <c r="X735">
        <v>87272</v>
      </c>
      <c r="Y735">
        <f>cleaneddata[[#This Row],[Unit Price]]-cleaneddata[[#This Row],[Discount]]</f>
        <v>113.92</v>
      </c>
      <c r="Z735" t="str">
        <f>_xlfn.IFS(cleaneddata[[#This Row],[Region]]="Central","Chris",cleaneddata[[#This Row],[Region]]="East","Erin",cleaneddata[[#This Row],[Region]]="South","Sam",cleaneddata[[#This Row],[Region]]="West","William")</f>
        <v>Chris</v>
      </c>
    </row>
    <row r="736" spans="1:26" x14ac:dyDescent="0.25">
      <c r="A736">
        <v>3327</v>
      </c>
      <c r="B736" t="s">
        <v>1536</v>
      </c>
      <c r="C736" t="s">
        <v>72</v>
      </c>
      <c r="D736">
        <v>0.05</v>
      </c>
      <c r="E736">
        <v>6.48</v>
      </c>
      <c r="F736">
        <v>6.86</v>
      </c>
      <c r="G736" t="s">
        <v>40</v>
      </c>
      <c r="H736" t="s">
        <v>29</v>
      </c>
      <c r="I736" t="s">
        <v>50</v>
      </c>
      <c r="J736" t="s">
        <v>90</v>
      </c>
      <c r="K736" t="s">
        <v>75</v>
      </c>
      <c r="L736" t="s">
        <v>1527</v>
      </c>
      <c r="M736">
        <v>0.37</v>
      </c>
      <c r="N736" t="s">
        <v>34</v>
      </c>
      <c r="O736" t="s">
        <v>54</v>
      </c>
      <c r="P736" t="s">
        <v>291</v>
      </c>
      <c r="Q736" t="s">
        <v>1538</v>
      </c>
      <c r="R736">
        <v>48060</v>
      </c>
      <c r="S736" s="1">
        <v>42069</v>
      </c>
      <c r="T736" s="1">
        <v>42071</v>
      </c>
      <c r="U736">
        <v>-52.77</v>
      </c>
      <c r="V736">
        <v>4</v>
      </c>
      <c r="W736">
        <v>27.08</v>
      </c>
      <c r="X736">
        <v>87272</v>
      </c>
      <c r="Y736">
        <f>cleaneddata[[#This Row],[Unit Price]]-cleaneddata[[#This Row],[Discount]]</f>
        <v>6.4300000000000006</v>
      </c>
      <c r="Z736" t="str">
        <f>_xlfn.IFS(cleaneddata[[#This Row],[Region]]="Central","Chris",cleaneddata[[#This Row],[Region]]="East","Erin",cleaneddata[[#This Row],[Region]]="South","Sam",cleaneddata[[#This Row],[Region]]="West","William")</f>
        <v>Chris</v>
      </c>
    </row>
    <row r="737" spans="1:26" x14ac:dyDescent="0.25">
      <c r="A737">
        <v>1020</v>
      </c>
      <c r="B737" t="s">
        <v>1020</v>
      </c>
      <c r="C737" t="s">
        <v>27</v>
      </c>
      <c r="D737">
        <v>0.09</v>
      </c>
      <c r="E737">
        <v>517.48</v>
      </c>
      <c r="F737">
        <v>16.63</v>
      </c>
      <c r="G737" t="s">
        <v>28</v>
      </c>
      <c r="H737" t="s">
        <v>29</v>
      </c>
      <c r="I737" t="s">
        <v>42</v>
      </c>
      <c r="J737" t="s">
        <v>58</v>
      </c>
      <c r="K737" t="s">
        <v>32</v>
      </c>
      <c r="L737" t="s">
        <v>1539</v>
      </c>
      <c r="M737">
        <v>0.59</v>
      </c>
      <c r="N737" t="s">
        <v>34</v>
      </c>
      <c r="O737" t="s">
        <v>54</v>
      </c>
      <c r="P737" t="s">
        <v>539</v>
      </c>
      <c r="Q737" t="s">
        <v>1022</v>
      </c>
      <c r="R737">
        <v>66762</v>
      </c>
      <c r="S737" s="1">
        <v>42070</v>
      </c>
      <c r="T737" s="1">
        <v>42070</v>
      </c>
      <c r="U737">
        <v>909.36</v>
      </c>
      <c r="V737">
        <v>5</v>
      </c>
      <c r="W737">
        <v>2354.54</v>
      </c>
      <c r="X737">
        <v>88632</v>
      </c>
      <c r="Y737">
        <f>cleaneddata[[#This Row],[Unit Price]]-cleaneddata[[#This Row],[Discount]]</f>
        <v>517.39</v>
      </c>
      <c r="Z737" t="str">
        <f>_xlfn.IFS(cleaneddata[[#This Row],[Region]]="Central","Chris",cleaneddata[[#This Row],[Region]]="East","Erin",cleaneddata[[#This Row],[Region]]="South","Sam",cleaneddata[[#This Row],[Region]]="West","William")</f>
        <v>Chris</v>
      </c>
    </row>
    <row r="738" spans="1:26" x14ac:dyDescent="0.25">
      <c r="A738">
        <v>850</v>
      </c>
      <c r="B738" t="s">
        <v>1540</v>
      </c>
      <c r="C738" t="s">
        <v>72</v>
      </c>
      <c r="D738">
        <v>7.0000000000000007E-2</v>
      </c>
      <c r="E738">
        <v>6.08</v>
      </c>
      <c r="F738">
        <v>0.91</v>
      </c>
      <c r="G738" t="s">
        <v>40</v>
      </c>
      <c r="H738" t="s">
        <v>96</v>
      </c>
      <c r="I738" t="s">
        <v>50</v>
      </c>
      <c r="J738" t="s">
        <v>51</v>
      </c>
      <c r="K738" t="s">
        <v>52</v>
      </c>
      <c r="L738" t="s">
        <v>1541</v>
      </c>
      <c r="M738">
        <v>0.51</v>
      </c>
      <c r="N738" t="s">
        <v>34</v>
      </c>
      <c r="O738" t="s">
        <v>61</v>
      </c>
      <c r="P738" t="s">
        <v>92</v>
      </c>
      <c r="Q738" t="s">
        <v>1542</v>
      </c>
      <c r="R738">
        <v>93117</v>
      </c>
      <c r="S738" s="1">
        <v>42070</v>
      </c>
      <c r="T738" s="1">
        <v>42071</v>
      </c>
      <c r="U738">
        <v>19.57</v>
      </c>
      <c r="V738">
        <v>7</v>
      </c>
      <c r="W738">
        <v>41.96</v>
      </c>
      <c r="X738">
        <v>88569</v>
      </c>
      <c r="Y738">
        <f>cleaneddata[[#This Row],[Unit Price]]-cleaneddata[[#This Row],[Discount]]</f>
        <v>6.01</v>
      </c>
      <c r="Z738" t="str">
        <f>_xlfn.IFS(cleaneddata[[#This Row],[Region]]="Central","Chris",cleaneddata[[#This Row],[Region]]="East","Erin",cleaneddata[[#This Row],[Region]]="South","Sam",cleaneddata[[#This Row],[Region]]="West","William")</f>
        <v>William</v>
      </c>
    </row>
    <row r="739" spans="1:26" x14ac:dyDescent="0.25">
      <c r="A739">
        <v>851</v>
      </c>
      <c r="B739" t="s">
        <v>1366</v>
      </c>
      <c r="C739" t="s">
        <v>72</v>
      </c>
      <c r="D739">
        <v>0.08</v>
      </c>
      <c r="E739">
        <v>19.899999999999999</v>
      </c>
      <c r="F739">
        <v>5.29</v>
      </c>
      <c r="G739" t="s">
        <v>40</v>
      </c>
      <c r="H739" t="s">
        <v>96</v>
      </c>
      <c r="I739" t="s">
        <v>50</v>
      </c>
      <c r="J739" t="s">
        <v>97</v>
      </c>
      <c r="K739" t="s">
        <v>146</v>
      </c>
      <c r="L739" t="s">
        <v>1543</v>
      </c>
      <c r="M739">
        <v>0.4</v>
      </c>
      <c r="N739" t="s">
        <v>34</v>
      </c>
      <c r="O739" t="s">
        <v>61</v>
      </c>
      <c r="P739" t="s">
        <v>92</v>
      </c>
      <c r="Q739" t="s">
        <v>1368</v>
      </c>
      <c r="R739">
        <v>91745</v>
      </c>
      <c r="S739" s="1">
        <v>42070</v>
      </c>
      <c r="T739" s="1">
        <v>42072</v>
      </c>
      <c r="U739">
        <v>107.11</v>
      </c>
      <c r="V739">
        <v>13</v>
      </c>
      <c r="W739">
        <v>240.46</v>
      </c>
      <c r="X739">
        <v>88569</v>
      </c>
      <c r="Y739">
        <f>cleaneddata[[#This Row],[Unit Price]]-cleaneddata[[#This Row],[Discount]]</f>
        <v>19.82</v>
      </c>
      <c r="Z739" t="str">
        <f>_xlfn.IFS(cleaneddata[[#This Row],[Region]]="Central","Chris",cleaneddata[[#This Row],[Region]]="East","Erin",cleaneddata[[#This Row],[Region]]="South","Sam",cleaneddata[[#This Row],[Region]]="West","William")</f>
        <v>William</v>
      </c>
    </row>
    <row r="740" spans="1:26" x14ac:dyDescent="0.25">
      <c r="A740">
        <v>851</v>
      </c>
      <c r="B740" t="s">
        <v>1366</v>
      </c>
      <c r="C740" t="s">
        <v>72</v>
      </c>
      <c r="D740">
        <v>0.02</v>
      </c>
      <c r="E740">
        <v>3.36</v>
      </c>
      <c r="F740">
        <v>6.27</v>
      </c>
      <c r="G740" t="s">
        <v>40</v>
      </c>
      <c r="H740" t="s">
        <v>96</v>
      </c>
      <c r="I740" t="s">
        <v>50</v>
      </c>
      <c r="J740" t="s">
        <v>74</v>
      </c>
      <c r="K740" t="s">
        <v>75</v>
      </c>
      <c r="L740" t="s">
        <v>188</v>
      </c>
      <c r="M740">
        <v>0.4</v>
      </c>
      <c r="N740" t="s">
        <v>34</v>
      </c>
      <c r="O740" t="s">
        <v>61</v>
      </c>
      <c r="P740" t="s">
        <v>92</v>
      </c>
      <c r="Q740" t="s">
        <v>1368</v>
      </c>
      <c r="R740">
        <v>91745</v>
      </c>
      <c r="S740" s="1">
        <v>42070</v>
      </c>
      <c r="T740" s="1">
        <v>42072</v>
      </c>
      <c r="U740">
        <v>-216.154</v>
      </c>
      <c r="V740">
        <v>21</v>
      </c>
      <c r="W740">
        <v>74.08</v>
      </c>
      <c r="X740">
        <v>88569</v>
      </c>
      <c r="Y740">
        <f>cleaneddata[[#This Row],[Unit Price]]-cleaneddata[[#This Row],[Discount]]</f>
        <v>3.34</v>
      </c>
      <c r="Z740" t="str">
        <f>_xlfn.IFS(cleaneddata[[#This Row],[Region]]="Central","Chris",cleaneddata[[#This Row],[Region]]="East","Erin",cleaneddata[[#This Row],[Region]]="South","Sam",cleaneddata[[#This Row],[Region]]="West","William")</f>
        <v>William</v>
      </c>
    </row>
    <row r="741" spans="1:26" x14ac:dyDescent="0.25">
      <c r="A741">
        <v>2750</v>
      </c>
      <c r="B741" t="s">
        <v>1544</v>
      </c>
      <c r="C741" t="s">
        <v>27</v>
      </c>
      <c r="D741">
        <v>0.02</v>
      </c>
      <c r="E741">
        <v>161.55000000000001</v>
      </c>
      <c r="F741">
        <v>19.989999999999998</v>
      </c>
      <c r="G741" t="s">
        <v>40</v>
      </c>
      <c r="H741" t="s">
        <v>29</v>
      </c>
      <c r="I741" t="s">
        <v>50</v>
      </c>
      <c r="J741" t="s">
        <v>80</v>
      </c>
      <c r="K741" t="s">
        <v>75</v>
      </c>
      <c r="L741" t="s">
        <v>81</v>
      </c>
      <c r="M741">
        <v>0.66</v>
      </c>
      <c r="N741" t="s">
        <v>34</v>
      </c>
      <c r="O741" t="s">
        <v>35</v>
      </c>
      <c r="P741" t="s">
        <v>244</v>
      </c>
      <c r="Q741" t="s">
        <v>1545</v>
      </c>
      <c r="R741">
        <v>22980</v>
      </c>
      <c r="S741" s="1">
        <v>42071</v>
      </c>
      <c r="T741" s="1">
        <v>42071</v>
      </c>
      <c r="U741">
        <v>664.51800000000003</v>
      </c>
      <c r="V741">
        <v>4</v>
      </c>
      <c r="W741">
        <v>657.61</v>
      </c>
      <c r="X741">
        <v>91424</v>
      </c>
      <c r="Y741">
        <f>cleaneddata[[#This Row],[Unit Price]]-cleaneddata[[#This Row],[Discount]]</f>
        <v>161.53</v>
      </c>
      <c r="Z741" t="str">
        <f>_xlfn.IFS(cleaneddata[[#This Row],[Region]]="Central","Chris",cleaneddata[[#This Row],[Region]]="East","Erin",cleaneddata[[#This Row],[Region]]="South","Sam",cleaneddata[[#This Row],[Region]]="West","William")</f>
        <v>Sam</v>
      </c>
    </row>
    <row r="742" spans="1:26" x14ac:dyDescent="0.25">
      <c r="A742">
        <v>2770</v>
      </c>
      <c r="B742" t="s">
        <v>1546</v>
      </c>
      <c r="C742" t="s">
        <v>27</v>
      </c>
      <c r="D742">
        <v>0.02</v>
      </c>
      <c r="E742">
        <v>11.55</v>
      </c>
      <c r="F742">
        <v>2.36</v>
      </c>
      <c r="G742" t="s">
        <v>40</v>
      </c>
      <c r="H742" t="s">
        <v>96</v>
      </c>
      <c r="I742" t="s">
        <v>50</v>
      </c>
      <c r="J742" t="s">
        <v>51</v>
      </c>
      <c r="K742" t="s">
        <v>52</v>
      </c>
      <c r="L742" t="s">
        <v>382</v>
      </c>
      <c r="M742">
        <v>0.55000000000000004</v>
      </c>
      <c r="N742" t="s">
        <v>34</v>
      </c>
      <c r="O742" t="s">
        <v>35</v>
      </c>
      <c r="P742" t="s">
        <v>77</v>
      </c>
      <c r="Q742" t="s">
        <v>1547</v>
      </c>
      <c r="R742">
        <v>30338</v>
      </c>
      <c r="S742" s="1">
        <v>42071</v>
      </c>
      <c r="T742" s="1">
        <v>42073</v>
      </c>
      <c r="U742">
        <v>1289.3820000000001</v>
      </c>
      <c r="V742">
        <v>14</v>
      </c>
      <c r="W742">
        <v>159.53</v>
      </c>
      <c r="X742">
        <v>88975</v>
      </c>
      <c r="Y742">
        <f>cleaneddata[[#This Row],[Unit Price]]-cleaneddata[[#This Row],[Discount]]</f>
        <v>11.530000000000001</v>
      </c>
      <c r="Z742" t="str">
        <f>_xlfn.IFS(cleaneddata[[#This Row],[Region]]="Central","Chris",cleaneddata[[#This Row],[Region]]="East","Erin",cleaneddata[[#This Row],[Region]]="South","Sam",cleaneddata[[#This Row],[Region]]="West","William")</f>
        <v>Sam</v>
      </c>
    </row>
    <row r="743" spans="1:26" x14ac:dyDescent="0.25">
      <c r="A743">
        <v>2837</v>
      </c>
      <c r="B743" t="s">
        <v>1548</v>
      </c>
      <c r="C743" t="s">
        <v>39</v>
      </c>
      <c r="D743">
        <v>7.0000000000000007E-2</v>
      </c>
      <c r="E743">
        <v>51.98</v>
      </c>
      <c r="F743">
        <v>10.17</v>
      </c>
      <c r="G743" t="s">
        <v>40</v>
      </c>
      <c r="H743" t="s">
        <v>73</v>
      </c>
      <c r="I743" t="s">
        <v>42</v>
      </c>
      <c r="J743" t="s">
        <v>58</v>
      </c>
      <c r="K743" t="s">
        <v>146</v>
      </c>
      <c r="L743" t="s">
        <v>1549</v>
      </c>
      <c r="M743">
        <v>0.37</v>
      </c>
      <c r="N743" t="s">
        <v>34</v>
      </c>
      <c r="O743" t="s">
        <v>54</v>
      </c>
      <c r="P743" t="s">
        <v>209</v>
      </c>
      <c r="Q743" t="s">
        <v>1550</v>
      </c>
      <c r="R743">
        <v>74133</v>
      </c>
      <c r="S743" s="1">
        <v>42071</v>
      </c>
      <c r="T743" s="1">
        <v>42073</v>
      </c>
      <c r="U743">
        <v>439.78530000000001</v>
      </c>
      <c r="V743">
        <v>13</v>
      </c>
      <c r="W743">
        <v>637.37</v>
      </c>
      <c r="X743">
        <v>89801</v>
      </c>
      <c r="Y743">
        <f>cleaneddata[[#This Row],[Unit Price]]-cleaneddata[[#This Row],[Discount]]</f>
        <v>51.91</v>
      </c>
      <c r="Z743" t="str">
        <f>_xlfn.IFS(cleaneddata[[#This Row],[Region]]="Central","Chris",cleaneddata[[#This Row],[Region]]="East","Erin",cleaneddata[[#This Row],[Region]]="South","Sam",cleaneddata[[#This Row],[Region]]="West","William")</f>
        <v>Chris</v>
      </c>
    </row>
    <row r="744" spans="1:26" x14ac:dyDescent="0.25">
      <c r="A744">
        <v>2837</v>
      </c>
      <c r="B744" t="s">
        <v>1548</v>
      </c>
      <c r="C744" t="s">
        <v>39</v>
      </c>
      <c r="D744">
        <v>0.1</v>
      </c>
      <c r="E744">
        <v>80.97</v>
      </c>
      <c r="F744">
        <v>33.6</v>
      </c>
      <c r="G744" t="s">
        <v>28</v>
      </c>
      <c r="H744" t="s">
        <v>73</v>
      </c>
      <c r="I744" t="s">
        <v>42</v>
      </c>
      <c r="J744" t="s">
        <v>58</v>
      </c>
      <c r="K744" t="s">
        <v>59</v>
      </c>
      <c r="L744" t="s">
        <v>911</v>
      </c>
      <c r="M744">
        <v>0.37</v>
      </c>
      <c r="N744" t="s">
        <v>34</v>
      </c>
      <c r="O744" t="s">
        <v>54</v>
      </c>
      <c r="P744" t="s">
        <v>209</v>
      </c>
      <c r="Q744" t="s">
        <v>1550</v>
      </c>
      <c r="R744">
        <v>74133</v>
      </c>
      <c r="S744" s="1">
        <v>42071</v>
      </c>
      <c r="T744" s="1">
        <v>42074</v>
      </c>
      <c r="U744">
        <v>-149.4573</v>
      </c>
      <c r="V744">
        <v>3</v>
      </c>
      <c r="W744">
        <v>232.16</v>
      </c>
      <c r="X744">
        <v>89801</v>
      </c>
      <c r="Y744">
        <f>cleaneddata[[#This Row],[Unit Price]]-cleaneddata[[#This Row],[Discount]]</f>
        <v>80.87</v>
      </c>
      <c r="Z744" t="str">
        <f>_xlfn.IFS(cleaneddata[[#This Row],[Region]]="Central","Chris",cleaneddata[[#This Row],[Region]]="East","Erin",cleaneddata[[#This Row],[Region]]="South","Sam",cleaneddata[[#This Row],[Region]]="West","William")</f>
        <v>Chris</v>
      </c>
    </row>
    <row r="745" spans="1:26" x14ac:dyDescent="0.25">
      <c r="A745">
        <v>693</v>
      </c>
      <c r="B745" t="s">
        <v>1551</v>
      </c>
      <c r="C745" t="s">
        <v>49</v>
      </c>
      <c r="D745">
        <v>0.09</v>
      </c>
      <c r="E745">
        <v>5.34</v>
      </c>
      <c r="F745">
        <v>2.99</v>
      </c>
      <c r="G745" t="s">
        <v>89</v>
      </c>
      <c r="H745" t="s">
        <v>29</v>
      </c>
      <c r="I745" t="s">
        <v>50</v>
      </c>
      <c r="J745" t="s">
        <v>74</v>
      </c>
      <c r="K745" t="s">
        <v>75</v>
      </c>
      <c r="L745" t="s">
        <v>1380</v>
      </c>
      <c r="M745">
        <v>0.38</v>
      </c>
      <c r="N745" t="s">
        <v>34</v>
      </c>
      <c r="O745" t="s">
        <v>61</v>
      </c>
      <c r="P745" t="s">
        <v>62</v>
      </c>
      <c r="Q745" t="s">
        <v>1552</v>
      </c>
      <c r="R745">
        <v>80229</v>
      </c>
      <c r="S745" s="1">
        <v>42071</v>
      </c>
      <c r="T745" s="1">
        <v>42078</v>
      </c>
      <c r="U745">
        <v>9.4860000000000007</v>
      </c>
      <c r="V745">
        <v>17</v>
      </c>
      <c r="W745">
        <v>95.1</v>
      </c>
      <c r="X745">
        <v>87812</v>
      </c>
      <c r="Y745">
        <f>cleaneddata[[#This Row],[Unit Price]]-cleaneddata[[#This Row],[Discount]]</f>
        <v>5.25</v>
      </c>
      <c r="Z745" t="str">
        <f>_xlfn.IFS(cleaneddata[[#This Row],[Region]]="Central","Chris",cleaneddata[[#This Row],[Region]]="East","Erin",cleaneddata[[#This Row],[Region]]="South","Sam",cleaneddata[[#This Row],[Region]]="West","William")</f>
        <v>William</v>
      </c>
    </row>
    <row r="746" spans="1:26" x14ac:dyDescent="0.25">
      <c r="A746">
        <v>693</v>
      </c>
      <c r="B746" t="s">
        <v>1551</v>
      </c>
      <c r="C746" t="s">
        <v>49</v>
      </c>
      <c r="D746">
        <v>7.0000000000000007E-2</v>
      </c>
      <c r="E746">
        <v>140.97999999999999</v>
      </c>
      <c r="F746">
        <v>53.48</v>
      </c>
      <c r="G746" t="s">
        <v>28</v>
      </c>
      <c r="H746" t="s">
        <v>29</v>
      </c>
      <c r="I746" t="s">
        <v>30</v>
      </c>
      <c r="J746" t="s">
        <v>119</v>
      </c>
      <c r="K746" t="s">
        <v>32</v>
      </c>
      <c r="L746" t="s">
        <v>1553</v>
      </c>
      <c r="M746">
        <v>0.65</v>
      </c>
      <c r="N746" t="s">
        <v>34</v>
      </c>
      <c r="O746" t="s">
        <v>61</v>
      </c>
      <c r="P746" t="s">
        <v>62</v>
      </c>
      <c r="Q746" t="s">
        <v>1552</v>
      </c>
      <c r="R746">
        <v>80229</v>
      </c>
      <c r="S746" s="1">
        <v>42071</v>
      </c>
      <c r="T746" s="1">
        <v>42078</v>
      </c>
      <c r="U746">
        <v>-263.64999999999998</v>
      </c>
      <c r="V746">
        <v>5</v>
      </c>
      <c r="W746">
        <v>734.74</v>
      </c>
      <c r="X746">
        <v>87812</v>
      </c>
      <c r="Y746">
        <f>cleaneddata[[#This Row],[Unit Price]]-cleaneddata[[#This Row],[Discount]]</f>
        <v>140.91</v>
      </c>
      <c r="Z746" t="str">
        <f>_xlfn.IFS(cleaneddata[[#This Row],[Region]]="Central","Chris",cleaneddata[[#This Row],[Region]]="East","Erin",cleaneddata[[#This Row],[Region]]="South","Sam",cleaneddata[[#This Row],[Region]]="West","William")</f>
        <v>William</v>
      </c>
    </row>
    <row r="747" spans="1:26" x14ac:dyDescent="0.25">
      <c r="A747">
        <v>693</v>
      </c>
      <c r="B747" t="s">
        <v>1551</v>
      </c>
      <c r="C747" t="s">
        <v>49</v>
      </c>
      <c r="D747">
        <v>0.06</v>
      </c>
      <c r="E747">
        <v>205.99</v>
      </c>
      <c r="F747">
        <v>5.26</v>
      </c>
      <c r="G747" t="s">
        <v>40</v>
      </c>
      <c r="H747" t="s">
        <v>29</v>
      </c>
      <c r="I747" t="s">
        <v>42</v>
      </c>
      <c r="J747" t="s">
        <v>137</v>
      </c>
      <c r="K747" t="s">
        <v>75</v>
      </c>
      <c r="L747" t="s">
        <v>1554</v>
      </c>
      <c r="M747">
        <v>0.56000000000000005</v>
      </c>
      <c r="N747" t="s">
        <v>34</v>
      </c>
      <c r="O747" t="s">
        <v>61</v>
      </c>
      <c r="P747" t="s">
        <v>62</v>
      </c>
      <c r="Q747" t="s">
        <v>1552</v>
      </c>
      <c r="R747">
        <v>80229</v>
      </c>
      <c r="S747" s="1">
        <v>42071</v>
      </c>
      <c r="T747" s="1">
        <v>42078</v>
      </c>
      <c r="U747">
        <v>890.18100000000004</v>
      </c>
      <c r="V747">
        <v>11</v>
      </c>
      <c r="W747">
        <v>1882.87</v>
      </c>
      <c r="X747">
        <v>87812</v>
      </c>
      <c r="Y747">
        <f>cleaneddata[[#This Row],[Unit Price]]-cleaneddata[[#This Row],[Discount]]</f>
        <v>205.93</v>
      </c>
      <c r="Z747" t="str">
        <f>_xlfn.IFS(cleaneddata[[#This Row],[Region]]="Central","Chris",cleaneddata[[#This Row],[Region]]="East","Erin",cleaneddata[[#This Row],[Region]]="South","Sam",cleaneddata[[#This Row],[Region]]="West","William")</f>
        <v>William</v>
      </c>
    </row>
    <row r="748" spans="1:26" x14ac:dyDescent="0.25">
      <c r="A748">
        <v>1718</v>
      </c>
      <c r="B748" t="s">
        <v>1555</v>
      </c>
      <c r="C748" t="s">
        <v>49</v>
      </c>
      <c r="D748">
        <v>0.01</v>
      </c>
      <c r="E748">
        <v>300.98</v>
      </c>
      <c r="F748">
        <v>64.73</v>
      </c>
      <c r="G748" t="s">
        <v>28</v>
      </c>
      <c r="H748" t="s">
        <v>41</v>
      </c>
      <c r="I748" t="s">
        <v>30</v>
      </c>
      <c r="J748" t="s">
        <v>111</v>
      </c>
      <c r="K748" t="s">
        <v>59</v>
      </c>
      <c r="L748" t="s">
        <v>1342</v>
      </c>
      <c r="M748">
        <v>0.56000000000000005</v>
      </c>
      <c r="N748" t="s">
        <v>34</v>
      </c>
      <c r="O748" t="s">
        <v>35</v>
      </c>
      <c r="P748" t="s">
        <v>99</v>
      </c>
      <c r="Q748" t="s">
        <v>1556</v>
      </c>
      <c r="R748">
        <v>27529</v>
      </c>
      <c r="S748" s="1">
        <v>42071</v>
      </c>
      <c r="T748" s="1">
        <v>42078</v>
      </c>
      <c r="U748">
        <v>-48.874000000000002</v>
      </c>
      <c r="V748">
        <v>3</v>
      </c>
      <c r="W748">
        <v>974.14</v>
      </c>
      <c r="X748">
        <v>90621</v>
      </c>
      <c r="Y748">
        <f>cleaneddata[[#This Row],[Unit Price]]-cleaneddata[[#This Row],[Discount]]</f>
        <v>300.97000000000003</v>
      </c>
      <c r="Z748" t="str">
        <f>_xlfn.IFS(cleaneddata[[#This Row],[Region]]="Central","Chris",cleaneddata[[#This Row],[Region]]="East","Erin",cleaneddata[[#This Row],[Region]]="South","Sam",cleaneddata[[#This Row],[Region]]="West","William")</f>
        <v>Sam</v>
      </c>
    </row>
    <row r="749" spans="1:26" x14ac:dyDescent="0.25">
      <c r="A749">
        <v>1075</v>
      </c>
      <c r="B749" t="s">
        <v>1557</v>
      </c>
      <c r="C749" t="s">
        <v>39</v>
      </c>
      <c r="D749">
        <v>0.04</v>
      </c>
      <c r="E749">
        <v>19.23</v>
      </c>
      <c r="F749">
        <v>6.15</v>
      </c>
      <c r="G749" t="s">
        <v>40</v>
      </c>
      <c r="H749" t="s">
        <v>73</v>
      </c>
      <c r="I749" t="s">
        <v>30</v>
      </c>
      <c r="J749" t="s">
        <v>128</v>
      </c>
      <c r="K749" t="s">
        <v>44</v>
      </c>
      <c r="L749" t="s">
        <v>1279</v>
      </c>
      <c r="M749">
        <v>0.44</v>
      </c>
      <c r="N749" t="s">
        <v>34</v>
      </c>
      <c r="O749" t="s">
        <v>54</v>
      </c>
      <c r="P749" t="s">
        <v>105</v>
      </c>
      <c r="Q749" t="s">
        <v>1558</v>
      </c>
      <c r="R749">
        <v>60441</v>
      </c>
      <c r="S749" s="1">
        <v>42072</v>
      </c>
      <c r="T749" s="1">
        <v>42073</v>
      </c>
      <c r="U749">
        <v>152.4348</v>
      </c>
      <c r="V749">
        <v>11</v>
      </c>
      <c r="W749">
        <v>220.92</v>
      </c>
      <c r="X749">
        <v>86422</v>
      </c>
      <c r="Y749">
        <f>cleaneddata[[#This Row],[Unit Price]]-cleaneddata[[#This Row],[Discount]]</f>
        <v>19.190000000000001</v>
      </c>
      <c r="Z749" t="str">
        <f>_xlfn.IFS(cleaneddata[[#This Row],[Region]]="Central","Chris",cleaneddata[[#This Row],[Region]]="East","Erin",cleaneddata[[#This Row],[Region]]="South","Sam",cleaneddata[[#This Row],[Region]]="West","William")</f>
        <v>Chris</v>
      </c>
    </row>
    <row r="750" spans="1:26" x14ac:dyDescent="0.25">
      <c r="A750">
        <v>2258</v>
      </c>
      <c r="B750" t="s">
        <v>1559</v>
      </c>
      <c r="C750" t="s">
        <v>49</v>
      </c>
      <c r="D750">
        <v>0.01</v>
      </c>
      <c r="E750">
        <v>7.64</v>
      </c>
      <c r="F750">
        <v>1.39</v>
      </c>
      <c r="G750" t="s">
        <v>89</v>
      </c>
      <c r="H750" t="s">
        <v>96</v>
      </c>
      <c r="I750" t="s">
        <v>50</v>
      </c>
      <c r="J750" t="s">
        <v>347</v>
      </c>
      <c r="K750" t="s">
        <v>75</v>
      </c>
      <c r="L750" t="s">
        <v>1560</v>
      </c>
      <c r="M750">
        <v>0.36</v>
      </c>
      <c r="N750" t="s">
        <v>34</v>
      </c>
      <c r="O750" t="s">
        <v>35</v>
      </c>
      <c r="P750" t="s">
        <v>99</v>
      </c>
      <c r="Q750" t="s">
        <v>1561</v>
      </c>
      <c r="R750">
        <v>27801</v>
      </c>
      <c r="S750" s="1">
        <v>42072</v>
      </c>
      <c r="T750" s="1">
        <v>42076</v>
      </c>
      <c r="U750">
        <v>-1676.6120000000001</v>
      </c>
      <c r="V750">
        <v>9</v>
      </c>
      <c r="W750">
        <v>73.290000000000006</v>
      </c>
      <c r="X750">
        <v>87962</v>
      </c>
      <c r="Y750">
        <f>cleaneddata[[#This Row],[Unit Price]]-cleaneddata[[#This Row],[Discount]]</f>
        <v>7.63</v>
      </c>
      <c r="Z750" t="str">
        <f>_xlfn.IFS(cleaneddata[[#This Row],[Region]]="Central","Chris",cleaneddata[[#This Row],[Region]]="East","Erin",cleaneddata[[#This Row],[Region]]="South","Sam",cleaneddata[[#This Row],[Region]]="West","William")</f>
        <v>Sam</v>
      </c>
    </row>
    <row r="751" spans="1:26" x14ac:dyDescent="0.25">
      <c r="A751">
        <v>2258</v>
      </c>
      <c r="B751" t="s">
        <v>1559</v>
      </c>
      <c r="C751" t="s">
        <v>49</v>
      </c>
      <c r="D751">
        <v>7.0000000000000007E-2</v>
      </c>
      <c r="E751">
        <v>400.97</v>
      </c>
      <c r="F751">
        <v>48.26</v>
      </c>
      <c r="G751" t="s">
        <v>28</v>
      </c>
      <c r="H751" t="s">
        <v>96</v>
      </c>
      <c r="I751" t="s">
        <v>42</v>
      </c>
      <c r="J751" t="s">
        <v>58</v>
      </c>
      <c r="K751" t="s">
        <v>32</v>
      </c>
      <c r="L751" t="s">
        <v>1562</v>
      </c>
      <c r="M751">
        <v>0.36</v>
      </c>
      <c r="N751" t="s">
        <v>34</v>
      </c>
      <c r="O751" t="s">
        <v>35</v>
      </c>
      <c r="P751" t="s">
        <v>99</v>
      </c>
      <c r="Q751" t="s">
        <v>1561</v>
      </c>
      <c r="R751">
        <v>27801</v>
      </c>
      <c r="S751" s="1">
        <v>42072</v>
      </c>
      <c r="T751" s="1">
        <v>42076</v>
      </c>
      <c r="U751">
        <v>45.127800000000001</v>
      </c>
      <c r="V751">
        <v>8</v>
      </c>
      <c r="W751">
        <v>2961.32</v>
      </c>
      <c r="X751">
        <v>87962</v>
      </c>
      <c r="Y751">
        <f>cleaneddata[[#This Row],[Unit Price]]-cleaneddata[[#This Row],[Discount]]</f>
        <v>400.90000000000003</v>
      </c>
      <c r="Z751" t="str">
        <f>_xlfn.IFS(cleaneddata[[#This Row],[Region]]="Central","Chris",cleaneddata[[#This Row],[Region]]="East","Erin",cleaneddata[[#This Row],[Region]]="South","Sam",cleaneddata[[#This Row],[Region]]="West","William")</f>
        <v>Sam</v>
      </c>
    </row>
    <row r="752" spans="1:26" x14ac:dyDescent="0.25">
      <c r="A752">
        <v>2855</v>
      </c>
      <c r="B752" t="s">
        <v>680</v>
      </c>
      <c r="C752" t="s">
        <v>49</v>
      </c>
      <c r="D752">
        <v>0.09</v>
      </c>
      <c r="E752">
        <v>6783.02</v>
      </c>
      <c r="F752">
        <v>24.49</v>
      </c>
      <c r="G752" t="s">
        <v>40</v>
      </c>
      <c r="H752" t="s">
        <v>41</v>
      </c>
      <c r="I752" t="s">
        <v>42</v>
      </c>
      <c r="J752" t="s">
        <v>58</v>
      </c>
      <c r="K752" t="s">
        <v>66</v>
      </c>
      <c r="L752" t="s">
        <v>316</v>
      </c>
      <c r="M752">
        <v>0.39</v>
      </c>
      <c r="N752" t="s">
        <v>34</v>
      </c>
      <c r="O752" t="s">
        <v>61</v>
      </c>
      <c r="P752" t="s">
        <v>68</v>
      </c>
      <c r="Q752" t="s">
        <v>682</v>
      </c>
      <c r="R752">
        <v>98198</v>
      </c>
      <c r="S752" s="1">
        <v>42073</v>
      </c>
      <c r="T752" s="1">
        <v>42077</v>
      </c>
      <c r="U752">
        <v>-14140.7016</v>
      </c>
      <c r="V752">
        <v>1</v>
      </c>
      <c r="W752">
        <v>6296</v>
      </c>
      <c r="X752">
        <v>87317</v>
      </c>
      <c r="Y752">
        <f>cleaneddata[[#This Row],[Unit Price]]-cleaneddata[[#This Row],[Discount]]</f>
        <v>6782.93</v>
      </c>
      <c r="Z752" t="str">
        <f>_xlfn.IFS(cleaneddata[[#This Row],[Region]]="Central","Chris",cleaneddata[[#This Row],[Region]]="East","Erin",cleaneddata[[#This Row],[Region]]="South","Sam",cleaneddata[[#This Row],[Region]]="West","William")</f>
        <v>William</v>
      </c>
    </row>
    <row r="753" spans="1:26" x14ac:dyDescent="0.25">
      <c r="A753">
        <v>2545</v>
      </c>
      <c r="B753" t="s">
        <v>1563</v>
      </c>
      <c r="C753" t="s">
        <v>118</v>
      </c>
      <c r="D753">
        <v>0.01</v>
      </c>
      <c r="E753">
        <v>99.99</v>
      </c>
      <c r="F753">
        <v>19.989999999999998</v>
      </c>
      <c r="G753" t="s">
        <v>89</v>
      </c>
      <c r="H753" t="s">
        <v>73</v>
      </c>
      <c r="I753" t="s">
        <v>42</v>
      </c>
      <c r="J753" t="s">
        <v>58</v>
      </c>
      <c r="K753" t="s">
        <v>75</v>
      </c>
      <c r="L753" t="s">
        <v>1564</v>
      </c>
      <c r="M753">
        <v>0.52</v>
      </c>
      <c r="N753" t="s">
        <v>34</v>
      </c>
      <c r="O753" t="s">
        <v>35</v>
      </c>
      <c r="P753" t="s">
        <v>244</v>
      </c>
      <c r="Q753" t="s">
        <v>880</v>
      </c>
      <c r="R753">
        <v>22153</v>
      </c>
      <c r="S753" s="1">
        <v>42073</v>
      </c>
      <c r="T753" s="1">
        <v>42075</v>
      </c>
      <c r="U753">
        <v>90.024000000000001</v>
      </c>
      <c r="V753">
        <v>2</v>
      </c>
      <c r="W753">
        <v>202.98</v>
      </c>
      <c r="X753">
        <v>87915</v>
      </c>
      <c r="Y753">
        <f>cleaneddata[[#This Row],[Unit Price]]-cleaneddata[[#This Row],[Discount]]</f>
        <v>99.97999999999999</v>
      </c>
      <c r="Z753" t="str">
        <f>_xlfn.IFS(cleaneddata[[#This Row],[Region]]="Central","Chris",cleaneddata[[#This Row],[Region]]="East","Erin",cleaneddata[[#This Row],[Region]]="South","Sam",cleaneddata[[#This Row],[Region]]="West","William")</f>
        <v>Sam</v>
      </c>
    </row>
    <row r="754" spans="1:26" x14ac:dyDescent="0.25">
      <c r="A754">
        <v>3194</v>
      </c>
      <c r="B754" t="s">
        <v>1565</v>
      </c>
      <c r="C754" t="s">
        <v>118</v>
      </c>
      <c r="D754">
        <v>0.1</v>
      </c>
      <c r="E754">
        <v>4.9800000000000004</v>
      </c>
      <c r="F754">
        <v>7.54</v>
      </c>
      <c r="G754" t="s">
        <v>40</v>
      </c>
      <c r="H754" t="s">
        <v>41</v>
      </c>
      <c r="I754" t="s">
        <v>50</v>
      </c>
      <c r="J754" t="s">
        <v>90</v>
      </c>
      <c r="K754" t="s">
        <v>75</v>
      </c>
      <c r="L754" t="s">
        <v>1566</v>
      </c>
      <c r="M754">
        <v>0.38</v>
      </c>
      <c r="N754" t="s">
        <v>34</v>
      </c>
      <c r="O754" t="s">
        <v>35</v>
      </c>
      <c r="P754" t="s">
        <v>125</v>
      </c>
      <c r="Q754" t="s">
        <v>438</v>
      </c>
      <c r="R754">
        <v>34609</v>
      </c>
      <c r="S754" s="1">
        <v>42073</v>
      </c>
      <c r="T754" s="1">
        <v>42074</v>
      </c>
      <c r="U754">
        <v>45.078000000000003</v>
      </c>
      <c r="V754">
        <v>9</v>
      </c>
      <c r="W754">
        <v>43.84</v>
      </c>
      <c r="X754">
        <v>89805</v>
      </c>
      <c r="Y754">
        <f>cleaneddata[[#This Row],[Unit Price]]-cleaneddata[[#This Row],[Discount]]</f>
        <v>4.8800000000000008</v>
      </c>
      <c r="Z754" t="str">
        <f>_xlfn.IFS(cleaneddata[[#This Row],[Region]]="Central","Chris",cleaneddata[[#This Row],[Region]]="East","Erin",cleaneddata[[#This Row],[Region]]="South","Sam",cleaneddata[[#This Row],[Region]]="West","William")</f>
        <v>Sam</v>
      </c>
    </row>
    <row r="755" spans="1:26" x14ac:dyDescent="0.25">
      <c r="A755">
        <v>3194</v>
      </c>
      <c r="B755" t="s">
        <v>1565</v>
      </c>
      <c r="C755" t="s">
        <v>118</v>
      </c>
      <c r="D755">
        <v>0</v>
      </c>
      <c r="E755">
        <v>22.84</v>
      </c>
      <c r="F755">
        <v>8.18</v>
      </c>
      <c r="G755" t="s">
        <v>40</v>
      </c>
      <c r="H755" t="s">
        <v>41</v>
      </c>
      <c r="I755" t="s">
        <v>50</v>
      </c>
      <c r="J755" t="s">
        <v>90</v>
      </c>
      <c r="K755" t="s">
        <v>75</v>
      </c>
      <c r="L755" t="s">
        <v>607</v>
      </c>
      <c r="M755">
        <v>0.39</v>
      </c>
      <c r="N755" t="s">
        <v>34</v>
      </c>
      <c r="O755" t="s">
        <v>35</v>
      </c>
      <c r="P755" t="s">
        <v>125</v>
      </c>
      <c r="Q755" t="s">
        <v>438</v>
      </c>
      <c r="R755">
        <v>34609</v>
      </c>
      <c r="S755" s="1">
        <v>42073</v>
      </c>
      <c r="T755" s="1">
        <v>42075</v>
      </c>
      <c r="U755">
        <v>-110.376</v>
      </c>
      <c r="V755">
        <v>6</v>
      </c>
      <c r="W755">
        <v>141.74</v>
      </c>
      <c r="X755">
        <v>89805</v>
      </c>
      <c r="Y755">
        <f>cleaneddata[[#This Row],[Unit Price]]-cleaneddata[[#This Row],[Discount]]</f>
        <v>22.84</v>
      </c>
      <c r="Z755" t="str">
        <f>_xlfn.IFS(cleaneddata[[#This Row],[Region]]="Central","Chris",cleaneddata[[#This Row],[Region]]="East","Erin",cleaneddata[[#This Row],[Region]]="South","Sam",cleaneddata[[#This Row],[Region]]="West","William")</f>
        <v>Sam</v>
      </c>
    </row>
    <row r="756" spans="1:26" x14ac:dyDescent="0.25">
      <c r="A756">
        <v>52</v>
      </c>
      <c r="B756" t="s">
        <v>1567</v>
      </c>
      <c r="C756" t="s">
        <v>72</v>
      </c>
      <c r="D756">
        <v>0</v>
      </c>
      <c r="E756">
        <v>115.99</v>
      </c>
      <c r="F756">
        <v>2.5</v>
      </c>
      <c r="G756" t="s">
        <v>40</v>
      </c>
      <c r="H756" t="s">
        <v>96</v>
      </c>
      <c r="I756" t="s">
        <v>42</v>
      </c>
      <c r="J756" t="s">
        <v>137</v>
      </c>
      <c r="K756" t="s">
        <v>75</v>
      </c>
      <c r="L756" t="s">
        <v>1568</v>
      </c>
      <c r="M756">
        <v>0.56999999999999995</v>
      </c>
      <c r="N756" t="s">
        <v>34</v>
      </c>
      <c r="O756" t="s">
        <v>61</v>
      </c>
      <c r="P756" t="s">
        <v>68</v>
      </c>
      <c r="Q756" t="s">
        <v>1569</v>
      </c>
      <c r="R756">
        <v>98373</v>
      </c>
      <c r="S756" s="1">
        <v>42073</v>
      </c>
      <c r="T756" s="1">
        <v>42073</v>
      </c>
      <c r="U756">
        <v>162.666</v>
      </c>
      <c r="V756">
        <v>6</v>
      </c>
      <c r="W756">
        <v>627.04</v>
      </c>
      <c r="X756">
        <v>88426</v>
      </c>
      <c r="Y756">
        <f>cleaneddata[[#This Row],[Unit Price]]-cleaneddata[[#This Row],[Discount]]</f>
        <v>115.99</v>
      </c>
      <c r="Z756" t="str">
        <f>_xlfn.IFS(cleaneddata[[#This Row],[Region]]="Central","Chris",cleaneddata[[#This Row],[Region]]="East","Erin",cleaneddata[[#This Row],[Region]]="South","Sam",cleaneddata[[#This Row],[Region]]="West","William")</f>
        <v>William</v>
      </c>
    </row>
    <row r="757" spans="1:26" x14ac:dyDescent="0.25">
      <c r="A757">
        <v>53</v>
      </c>
      <c r="B757" t="s">
        <v>842</v>
      </c>
      <c r="C757" t="s">
        <v>72</v>
      </c>
      <c r="D757">
        <v>0.02</v>
      </c>
      <c r="E757">
        <v>5.98</v>
      </c>
      <c r="F757">
        <v>5.79</v>
      </c>
      <c r="G757" t="s">
        <v>40</v>
      </c>
      <c r="H757" t="s">
        <v>96</v>
      </c>
      <c r="I757" t="s">
        <v>50</v>
      </c>
      <c r="J757" t="s">
        <v>90</v>
      </c>
      <c r="K757" t="s">
        <v>75</v>
      </c>
      <c r="L757" t="s">
        <v>473</v>
      </c>
      <c r="M757">
        <v>0.36</v>
      </c>
      <c r="N757" t="s">
        <v>34</v>
      </c>
      <c r="O757" t="s">
        <v>61</v>
      </c>
      <c r="P757" t="s">
        <v>68</v>
      </c>
      <c r="Q757" t="s">
        <v>844</v>
      </c>
      <c r="R757">
        <v>98052</v>
      </c>
      <c r="S757" s="1">
        <v>42073</v>
      </c>
      <c r="T757" s="1">
        <v>42074</v>
      </c>
      <c r="U757">
        <v>-67.489999999999995</v>
      </c>
      <c r="V757">
        <v>17</v>
      </c>
      <c r="W757">
        <v>110.19</v>
      </c>
      <c r="X757">
        <v>88426</v>
      </c>
      <c r="Y757">
        <f>cleaneddata[[#This Row],[Unit Price]]-cleaneddata[[#This Row],[Discount]]</f>
        <v>5.9600000000000009</v>
      </c>
      <c r="Z757" t="str">
        <f>_xlfn.IFS(cleaneddata[[#This Row],[Region]]="Central","Chris",cleaneddata[[#This Row],[Region]]="East","Erin",cleaneddata[[#This Row],[Region]]="South","Sam",cleaneddata[[#This Row],[Region]]="West","William")</f>
        <v>William</v>
      </c>
    </row>
    <row r="758" spans="1:26" x14ac:dyDescent="0.25">
      <c r="A758">
        <v>753</v>
      </c>
      <c r="B758" t="s">
        <v>1570</v>
      </c>
      <c r="C758" t="s">
        <v>27</v>
      </c>
      <c r="D758">
        <v>0.06</v>
      </c>
      <c r="E758">
        <v>2.61</v>
      </c>
      <c r="F758">
        <v>0.5</v>
      </c>
      <c r="G758" t="s">
        <v>89</v>
      </c>
      <c r="H758" t="s">
        <v>96</v>
      </c>
      <c r="I758" t="s">
        <v>50</v>
      </c>
      <c r="J758" t="s">
        <v>154</v>
      </c>
      <c r="K758" t="s">
        <v>75</v>
      </c>
      <c r="L758" t="s">
        <v>1571</v>
      </c>
      <c r="M758">
        <v>0.39</v>
      </c>
      <c r="N758" t="s">
        <v>34</v>
      </c>
      <c r="O758" t="s">
        <v>61</v>
      </c>
      <c r="P758" t="s">
        <v>590</v>
      </c>
      <c r="Q758" t="s">
        <v>1572</v>
      </c>
      <c r="R758">
        <v>86301</v>
      </c>
      <c r="S758" s="1">
        <v>42074</v>
      </c>
      <c r="T758" s="1">
        <v>42074</v>
      </c>
      <c r="U758">
        <v>10.85</v>
      </c>
      <c r="V758">
        <v>1</v>
      </c>
      <c r="W758">
        <v>17.59</v>
      </c>
      <c r="X758">
        <v>90438</v>
      </c>
      <c r="Y758">
        <f>cleaneddata[[#This Row],[Unit Price]]-cleaneddata[[#This Row],[Discount]]</f>
        <v>2.5499999999999998</v>
      </c>
      <c r="Z758" t="str">
        <f>_xlfn.IFS(cleaneddata[[#This Row],[Region]]="Central","Chris",cleaneddata[[#This Row],[Region]]="East","Erin",cleaneddata[[#This Row],[Region]]="South","Sam",cleaneddata[[#This Row],[Region]]="West","William")</f>
        <v>William</v>
      </c>
    </row>
    <row r="759" spans="1:26" x14ac:dyDescent="0.25">
      <c r="A759">
        <v>753</v>
      </c>
      <c r="B759" t="s">
        <v>1570</v>
      </c>
      <c r="C759" t="s">
        <v>27</v>
      </c>
      <c r="D759">
        <v>0.01</v>
      </c>
      <c r="E759">
        <v>6.35</v>
      </c>
      <c r="F759">
        <v>1.02</v>
      </c>
      <c r="G759" t="s">
        <v>40</v>
      </c>
      <c r="H759" t="s">
        <v>96</v>
      </c>
      <c r="I759" t="s">
        <v>50</v>
      </c>
      <c r="J759" t="s">
        <v>90</v>
      </c>
      <c r="K759" t="s">
        <v>52</v>
      </c>
      <c r="L759" t="s">
        <v>529</v>
      </c>
      <c r="M759">
        <v>0.39</v>
      </c>
      <c r="N759" t="s">
        <v>34</v>
      </c>
      <c r="O759" t="s">
        <v>61</v>
      </c>
      <c r="P759" t="s">
        <v>590</v>
      </c>
      <c r="Q759" t="s">
        <v>1572</v>
      </c>
      <c r="R759">
        <v>86301</v>
      </c>
      <c r="S759" s="1">
        <v>42074</v>
      </c>
      <c r="T759" s="1">
        <v>42076</v>
      </c>
      <c r="U759">
        <v>97.662599999999998</v>
      </c>
      <c r="V759">
        <v>22</v>
      </c>
      <c r="W759">
        <v>141.54</v>
      </c>
      <c r="X759">
        <v>90438</v>
      </c>
      <c r="Y759">
        <f>cleaneddata[[#This Row],[Unit Price]]-cleaneddata[[#This Row],[Discount]]</f>
        <v>6.34</v>
      </c>
      <c r="Z759" t="str">
        <f>_xlfn.IFS(cleaneddata[[#This Row],[Region]]="Central","Chris",cleaneddata[[#This Row],[Region]]="East","Erin",cleaneddata[[#This Row],[Region]]="South","Sam",cleaneddata[[#This Row],[Region]]="West","William")</f>
        <v>William</v>
      </c>
    </row>
    <row r="760" spans="1:26" x14ac:dyDescent="0.25">
      <c r="A760">
        <v>1494</v>
      </c>
      <c r="B760" t="s">
        <v>1573</v>
      </c>
      <c r="C760" t="s">
        <v>27</v>
      </c>
      <c r="D760">
        <v>0.06</v>
      </c>
      <c r="E760">
        <v>8.3699999999999992</v>
      </c>
      <c r="F760">
        <v>10.16</v>
      </c>
      <c r="G760" t="s">
        <v>40</v>
      </c>
      <c r="H760" t="s">
        <v>96</v>
      </c>
      <c r="I760" t="s">
        <v>30</v>
      </c>
      <c r="J760" t="s">
        <v>128</v>
      </c>
      <c r="K760" t="s">
        <v>66</v>
      </c>
      <c r="L760" t="s">
        <v>1574</v>
      </c>
      <c r="M760">
        <v>0.59</v>
      </c>
      <c r="N760" t="s">
        <v>34</v>
      </c>
      <c r="O760" t="s">
        <v>113</v>
      </c>
      <c r="P760" t="s">
        <v>420</v>
      </c>
      <c r="Q760" t="s">
        <v>1575</v>
      </c>
      <c r="R760">
        <v>21222</v>
      </c>
      <c r="S760" s="1">
        <v>42074</v>
      </c>
      <c r="T760" s="1">
        <v>42076</v>
      </c>
      <c r="U760">
        <v>-255.65</v>
      </c>
      <c r="V760">
        <v>18</v>
      </c>
      <c r="W760">
        <v>157.63999999999999</v>
      </c>
      <c r="X760">
        <v>85880</v>
      </c>
      <c r="Y760">
        <f>cleaneddata[[#This Row],[Unit Price]]-cleaneddata[[#This Row],[Discount]]</f>
        <v>8.3099999999999987</v>
      </c>
      <c r="Z760" t="str">
        <f>_xlfn.IFS(cleaneddata[[#This Row],[Region]]="Central","Chris",cleaneddata[[#This Row],[Region]]="East","Erin",cleaneddata[[#This Row],[Region]]="South","Sam",cleaneddata[[#This Row],[Region]]="West","William")</f>
        <v>Erin</v>
      </c>
    </row>
    <row r="761" spans="1:26" x14ac:dyDescent="0.25">
      <c r="A761">
        <v>1494</v>
      </c>
      <c r="B761" t="s">
        <v>1573</v>
      </c>
      <c r="C761" t="s">
        <v>27</v>
      </c>
      <c r="D761">
        <v>0.09</v>
      </c>
      <c r="E761">
        <v>6.48</v>
      </c>
      <c r="F761">
        <v>9.17</v>
      </c>
      <c r="G761" t="s">
        <v>89</v>
      </c>
      <c r="H761" t="s">
        <v>96</v>
      </c>
      <c r="I761" t="s">
        <v>50</v>
      </c>
      <c r="J761" t="s">
        <v>90</v>
      </c>
      <c r="K761" t="s">
        <v>75</v>
      </c>
      <c r="L761" t="s">
        <v>396</v>
      </c>
      <c r="M761">
        <v>0.37</v>
      </c>
      <c r="N761" t="s">
        <v>34</v>
      </c>
      <c r="O761" t="s">
        <v>113</v>
      </c>
      <c r="P761" t="s">
        <v>420</v>
      </c>
      <c r="Q761" t="s">
        <v>1575</v>
      </c>
      <c r="R761">
        <v>21222</v>
      </c>
      <c r="S761" s="1">
        <v>42074</v>
      </c>
      <c r="T761" s="1">
        <v>42076</v>
      </c>
      <c r="U761">
        <v>-76.540000000000006</v>
      </c>
      <c r="V761">
        <v>6</v>
      </c>
      <c r="W761">
        <v>42.16</v>
      </c>
      <c r="X761">
        <v>85880</v>
      </c>
      <c r="Y761">
        <f>cleaneddata[[#This Row],[Unit Price]]-cleaneddata[[#This Row],[Discount]]</f>
        <v>6.3900000000000006</v>
      </c>
      <c r="Z761" t="str">
        <f>_xlfn.IFS(cleaneddata[[#This Row],[Region]]="Central","Chris",cleaneddata[[#This Row],[Region]]="East","Erin",cleaneddata[[#This Row],[Region]]="South","Sam",cleaneddata[[#This Row],[Region]]="West","William")</f>
        <v>Erin</v>
      </c>
    </row>
    <row r="762" spans="1:26" x14ac:dyDescent="0.25">
      <c r="A762">
        <v>1497</v>
      </c>
      <c r="B762" t="s">
        <v>1576</v>
      </c>
      <c r="C762" t="s">
        <v>27</v>
      </c>
      <c r="D762">
        <v>0.09</v>
      </c>
      <c r="E762">
        <v>6.28</v>
      </c>
      <c r="F762">
        <v>5.29</v>
      </c>
      <c r="G762" t="s">
        <v>40</v>
      </c>
      <c r="H762" t="s">
        <v>96</v>
      </c>
      <c r="I762" t="s">
        <v>30</v>
      </c>
      <c r="J762" t="s">
        <v>128</v>
      </c>
      <c r="K762" t="s">
        <v>75</v>
      </c>
      <c r="L762" t="s">
        <v>1577</v>
      </c>
      <c r="M762">
        <v>0.43</v>
      </c>
      <c r="N762" t="s">
        <v>34</v>
      </c>
      <c r="O762" t="s">
        <v>113</v>
      </c>
      <c r="P762" t="s">
        <v>114</v>
      </c>
      <c r="Q762" t="s">
        <v>1578</v>
      </c>
      <c r="R762">
        <v>14901</v>
      </c>
      <c r="S762" s="1">
        <v>42074</v>
      </c>
      <c r="T762" s="1">
        <v>42075</v>
      </c>
      <c r="U762">
        <v>-10.09</v>
      </c>
      <c r="V762">
        <v>2</v>
      </c>
      <c r="W762">
        <v>14.08</v>
      </c>
      <c r="X762">
        <v>85880</v>
      </c>
      <c r="Y762">
        <f>cleaneddata[[#This Row],[Unit Price]]-cleaneddata[[#This Row],[Discount]]</f>
        <v>6.19</v>
      </c>
      <c r="Z762" t="str">
        <f>_xlfn.IFS(cleaneddata[[#This Row],[Region]]="Central","Chris",cleaneddata[[#This Row],[Region]]="East","Erin",cleaneddata[[#This Row],[Region]]="South","Sam",cleaneddata[[#This Row],[Region]]="West","William")</f>
        <v>Erin</v>
      </c>
    </row>
    <row r="763" spans="1:26" x14ac:dyDescent="0.25">
      <c r="A763">
        <v>1497</v>
      </c>
      <c r="B763" t="s">
        <v>1576</v>
      </c>
      <c r="C763" t="s">
        <v>27</v>
      </c>
      <c r="D763">
        <v>0.03</v>
      </c>
      <c r="E763">
        <v>15.14</v>
      </c>
      <c r="F763">
        <v>4.53</v>
      </c>
      <c r="G763" t="s">
        <v>40</v>
      </c>
      <c r="H763" t="s">
        <v>96</v>
      </c>
      <c r="I763" t="s">
        <v>50</v>
      </c>
      <c r="J763" t="s">
        <v>80</v>
      </c>
      <c r="K763" t="s">
        <v>75</v>
      </c>
      <c r="L763" t="s">
        <v>1357</v>
      </c>
      <c r="M763">
        <v>0.81</v>
      </c>
      <c r="N763" t="s">
        <v>34</v>
      </c>
      <c r="O763" t="s">
        <v>113</v>
      </c>
      <c r="P763" t="s">
        <v>114</v>
      </c>
      <c r="Q763" t="s">
        <v>1578</v>
      </c>
      <c r="R763">
        <v>14901</v>
      </c>
      <c r="S763" s="1">
        <v>42074</v>
      </c>
      <c r="T763" s="1">
        <v>42076</v>
      </c>
      <c r="U763">
        <v>-92.87</v>
      </c>
      <c r="V763">
        <v>17</v>
      </c>
      <c r="W763">
        <v>256.73</v>
      </c>
      <c r="X763">
        <v>85880</v>
      </c>
      <c r="Y763">
        <f>cleaneddata[[#This Row],[Unit Price]]-cleaneddata[[#This Row],[Discount]]</f>
        <v>15.110000000000001</v>
      </c>
      <c r="Z763" t="str">
        <f>_xlfn.IFS(cleaneddata[[#This Row],[Region]]="Central","Chris",cleaneddata[[#This Row],[Region]]="East","Erin",cleaneddata[[#This Row],[Region]]="South","Sam",cleaneddata[[#This Row],[Region]]="West","William")</f>
        <v>Erin</v>
      </c>
    </row>
    <row r="764" spans="1:26" x14ac:dyDescent="0.25">
      <c r="A764">
        <v>2616</v>
      </c>
      <c r="B764" t="s">
        <v>1579</v>
      </c>
      <c r="C764" t="s">
        <v>27</v>
      </c>
      <c r="D764">
        <v>0</v>
      </c>
      <c r="E764">
        <v>2.6</v>
      </c>
      <c r="F764">
        <v>2.4</v>
      </c>
      <c r="G764" t="s">
        <v>40</v>
      </c>
      <c r="H764" t="s">
        <v>96</v>
      </c>
      <c r="I764" t="s">
        <v>50</v>
      </c>
      <c r="J764" t="s">
        <v>51</v>
      </c>
      <c r="K764" t="s">
        <v>52</v>
      </c>
      <c r="L764" t="s">
        <v>358</v>
      </c>
      <c r="M764">
        <v>0.57999999999999996</v>
      </c>
      <c r="N764" t="s">
        <v>34</v>
      </c>
      <c r="O764" t="s">
        <v>54</v>
      </c>
      <c r="P764" t="s">
        <v>291</v>
      </c>
      <c r="Q764" t="s">
        <v>1580</v>
      </c>
      <c r="R764">
        <v>49002</v>
      </c>
      <c r="S764" s="1">
        <v>42074</v>
      </c>
      <c r="T764" s="1">
        <v>42076</v>
      </c>
      <c r="U764">
        <v>-45.21</v>
      </c>
      <c r="V764">
        <v>16</v>
      </c>
      <c r="W764">
        <v>44.75</v>
      </c>
      <c r="X764">
        <v>91495</v>
      </c>
      <c r="Y764">
        <f>cleaneddata[[#This Row],[Unit Price]]-cleaneddata[[#This Row],[Discount]]</f>
        <v>2.6</v>
      </c>
      <c r="Z764" t="str">
        <f>_xlfn.IFS(cleaneddata[[#This Row],[Region]]="Central","Chris",cleaneddata[[#This Row],[Region]]="East","Erin",cleaneddata[[#This Row],[Region]]="South","Sam",cleaneddata[[#This Row],[Region]]="West","William")</f>
        <v>Chris</v>
      </c>
    </row>
    <row r="765" spans="1:26" x14ac:dyDescent="0.25">
      <c r="A765">
        <v>1484</v>
      </c>
      <c r="B765" t="s">
        <v>1581</v>
      </c>
      <c r="C765" t="s">
        <v>39</v>
      </c>
      <c r="D765">
        <v>0.06</v>
      </c>
      <c r="E765">
        <v>99.99</v>
      </c>
      <c r="F765">
        <v>19.989999999999998</v>
      </c>
      <c r="G765" t="s">
        <v>40</v>
      </c>
      <c r="H765" t="s">
        <v>73</v>
      </c>
      <c r="I765" t="s">
        <v>42</v>
      </c>
      <c r="J765" t="s">
        <v>43</v>
      </c>
      <c r="K765" t="s">
        <v>75</v>
      </c>
      <c r="L765" t="s">
        <v>1582</v>
      </c>
      <c r="M765">
        <v>0.52</v>
      </c>
      <c r="N765" t="s">
        <v>34</v>
      </c>
      <c r="O765" t="s">
        <v>54</v>
      </c>
      <c r="P765" t="s">
        <v>105</v>
      </c>
      <c r="Q765" t="s">
        <v>1583</v>
      </c>
      <c r="R765">
        <v>60016</v>
      </c>
      <c r="S765" s="1">
        <v>42074</v>
      </c>
      <c r="T765" s="1">
        <v>42077</v>
      </c>
      <c r="U765">
        <v>-127.56</v>
      </c>
      <c r="V765">
        <v>3</v>
      </c>
      <c r="W765">
        <v>290.24</v>
      </c>
      <c r="X765">
        <v>91235</v>
      </c>
      <c r="Y765">
        <f>cleaneddata[[#This Row],[Unit Price]]-cleaneddata[[#This Row],[Discount]]</f>
        <v>99.929999999999993</v>
      </c>
      <c r="Z765" t="str">
        <f>_xlfn.IFS(cleaneddata[[#This Row],[Region]]="Central","Chris",cleaneddata[[#This Row],[Region]]="East","Erin",cleaneddata[[#This Row],[Region]]="South","Sam",cleaneddata[[#This Row],[Region]]="West","William")</f>
        <v>Chris</v>
      </c>
    </row>
    <row r="766" spans="1:26" x14ac:dyDescent="0.25">
      <c r="A766">
        <v>1484</v>
      </c>
      <c r="B766" t="s">
        <v>1581</v>
      </c>
      <c r="C766" t="s">
        <v>39</v>
      </c>
      <c r="D766">
        <v>0</v>
      </c>
      <c r="E766">
        <v>193.17</v>
      </c>
      <c r="F766">
        <v>19.989999999999998</v>
      </c>
      <c r="G766" t="s">
        <v>40</v>
      </c>
      <c r="H766" t="s">
        <v>73</v>
      </c>
      <c r="I766" t="s">
        <v>50</v>
      </c>
      <c r="J766" t="s">
        <v>80</v>
      </c>
      <c r="K766" t="s">
        <v>75</v>
      </c>
      <c r="L766" t="s">
        <v>1584</v>
      </c>
      <c r="M766">
        <v>0.71</v>
      </c>
      <c r="N766" t="s">
        <v>34</v>
      </c>
      <c r="O766" t="s">
        <v>54</v>
      </c>
      <c r="P766" t="s">
        <v>105</v>
      </c>
      <c r="Q766" t="s">
        <v>1583</v>
      </c>
      <c r="R766">
        <v>60016</v>
      </c>
      <c r="S766" s="1">
        <v>42074</v>
      </c>
      <c r="T766" s="1">
        <v>42075</v>
      </c>
      <c r="U766">
        <v>282.18</v>
      </c>
      <c r="V766">
        <v>5</v>
      </c>
      <c r="W766">
        <v>971.4</v>
      </c>
      <c r="X766">
        <v>91235</v>
      </c>
      <c r="Y766">
        <f>cleaneddata[[#This Row],[Unit Price]]-cleaneddata[[#This Row],[Discount]]</f>
        <v>193.17</v>
      </c>
      <c r="Z766" t="str">
        <f>_xlfn.IFS(cleaneddata[[#This Row],[Region]]="Central","Chris",cleaneddata[[#This Row],[Region]]="East","Erin",cleaneddata[[#This Row],[Region]]="South","Sam",cleaneddata[[#This Row],[Region]]="West","William")</f>
        <v>Chris</v>
      </c>
    </row>
    <row r="767" spans="1:26" x14ac:dyDescent="0.25">
      <c r="A767">
        <v>1484</v>
      </c>
      <c r="B767" t="s">
        <v>1581</v>
      </c>
      <c r="C767" t="s">
        <v>39</v>
      </c>
      <c r="D767">
        <v>0.08</v>
      </c>
      <c r="E767">
        <v>20.99</v>
      </c>
      <c r="F767">
        <v>3.3</v>
      </c>
      <c r="G767" t="s">
        <v>89</v>
      </c>
      <c r="H767" t="s">
        <v>73</v>
      </c>
      <c r="I767" t="s">
        <v>42</v>
      </c>
      <c r="J767" t="s">
        <v>137</v>
      </c>
      <c r="K767" t="s">
        <v>44</v>
      </c>
      <c r="L767" t="s">
        <v>1585</v>
      </c>
      <c r="M767">
        <v>0.81</v>
      </c>
      <c r="N767" t="s">
        <v>34</v>
      </c>
      <c r="O767" t="s">
        <v>54</v>
      </c>
      <c r="P767" t="s">
        <v>105</v>
      </c>
      <c r="Q767" t="s">
        <v>1583</v>
      </c>
      <c r="R767">
        <v>60016</v>
      </c>
      <c r="S767" s="1">
        <v>42074</v>
      </c>
      <c r="T767" s="1">
        <v>42074</v>
      </c>
      <c r="U767">
        <v>-96.337999999999994</v>
      </c>
      <c r="V767">
        <v>11</v>
      </c>
      <c r="W767">
        <v>193.51</v>
      </c>
      <c r="X767">
        <v>91235</v>
      </c>
      <c r="Y767">
        <f>cleaneddata[[#This Row],[Unit Price]]-cleaneddata[[#This Row],[Discount]]</f>
        <v>20.91</v>
      </c>
      <c r="Z767" t="str">
        <f>_xlfn.IFS(cleaneddata[[#This Row],[Region]]="Central","Chris",cleaneddata[[#This Row],[Region]]="East","Erin",cleaneddata[[#This Row],[Region]]="South","Sam",cleaneddata[[#This Row],[Region]]="West","William")</f>
        <v>Chris</v>
      </c>
    </row>
    <row r="768" spans="1:26" x14ac:dyDescent="0.25">
      <c r="A768">
        <v>3397</v>
      </c>
      <c r="B768" t="s">
        <v>1586</v>
      </c>
      <c r="C768" t="s">
        <v>39</v>
      </c>
      <c r="D768">
        <v>0.01</v>
      </c>
      <c r="E768">
        <v>10.9</v>
      </c>
      <c r="F768">
        <v>7.46</v>
      </c>
      <c r="G768" t="s">
        <v>40</v>
      </c>
      <c r="H768" t="s">
        <v>29</v>
      </c>
      <c r="I768" t="s">
        <v>50</v>
      </c>
      <c r="J768" t="s">
        <v>80</v>
      </c>
      <c r="K768" t="s">
        <v>75</v>
      </c>
      <c r="L768" t="s">
        <v>1587</v>
      </c>
      <c r="M768">
        <v>0.59</v>
      </c>
      <c r="N768" t="s">
        <v>34</v>
      </c>
      <c r="O768" t="s">
        <v>54</v>
      </c>
      <c r="P768" t="s">
        <v>105</v>
      </c>
      <c r="Q768" t="s">
        <v>1588</v>
      </c>
      <c r="R768">
        <v>61832</v>
      </c>
      <c r="S768" s="1">
        <v>42074</v>
      </c>
      <c r="T768" s="1">
        <v>42075</v>
      </c>
      <c r="U768">
        <v>-116.76</v>
      </c>
      <c r="V768">
        <v>18</v>
      </c>
      <c r="W768">
        <v>207.31</v>
      </c>
      <c r="X768">
        <v>87536</v>
      </c>
      <c r="Y768">
        <f>cleaneddata[[#This Row],[Unit Price]]-cleaneddata[[#This Row],[Discount]]</f>
        <v>10.89</v>
      </c>
      <c r="Z768" t="str">
        <f>_xlfn.IFS(cleaneddata[[#This Row],[Region]]="Central","Chris",cleaneddata[[#This Row],[Region]]="East","Erin",cleaneddata[[#This Row],[Region]]="South","Sam",cleaneddata[[#This Row],[Region]]="West","William")</f>
        <v>Chris</v>
      </c>
    </row>
    <row r="769" spans="1:26" x14ac:dyDescent="0.25">
      <c r="A769">
        <v>3397</v>
      </c>
      <c r="B769" t="s">
        <v>1586</v>
      </c>
      <c r="C769" t="s">
        <v>39</v>
      </c>
      <c r="D769">
        <v>0.1</v>
      </c>
      <c r="E769">
        <v>7.99</v>
      </c>
      <c r="F769">
        <v>5.03</v>
      </c>
      <c r="G769" t="s">
        <v>40</v>
      </c>
      <c r="H769" t="s">
        <v>29</v>
      </c>
      <c r="I769" t="s">
        <v>42</v>
      </c>
      <c r="J769" t="s">
        <v>137</v>
      </c>
      <c r="K769" t="s">
        <v>146</v>
      </c>
      <c r="L769" t="s">
        <v>467</v>
      </c>
      <c r="M769">
        <v>0.6</v>
      </c>
      <c r="N769" t="s">
        <v>34</v>
      </c>
      <c r="O769" t="s">
        <v>54</v>
      </c>
      <c r="P769" t="s">
        <v>105</v>
      </c>
      <c r="Q769" t="s">
        <v>1588</v>
      </c>
      <c r="R769">
        <v>61832</v>
      </c>
      <c r="S769" s="1">
        <v>42074</v>
      </c>
      <c r="T769" s="1">
        <v>42075</v>
      </c>
      <c r="U769">
        <v>-160.952</v>
      </c>
      <c r="V769">
        <v>22</v>
      </c>
      <c r="W769">
        <v>143.12</v>
      </c>
      <c r="X769">
        <v>87536</v>
      </c>
      <c r="Y769">
        <f>cleaneddata[[#This Row],[Unit Price]]-cleaneddata[[#This Row],[Discount]]</f>
        <v>7.8900000000000006</v>
      </c>
      <c r="Z769" t="str">
        <f>_xlfn.IFS(cleaneddata[[#This Row],[Region]]="Central","Chris",cleaneddata[[#This Row],[Region]]="East","Erin",cleaneddata[[#This Row],[Region]]="South","Sam",cleaneddata[[#This Row],[Region]]="West","William")</f>
        <v>Chris</v>
      </c>
    </row>
    <row r="770" spans="1:26" x14ac:dyDescent="0.25">
      <c r="A770">
        <v>3151</v>
      </c>
      <c r="B770" t="s">
        <v>955</v>
      </c>
      <c r="C770" t="s">
        <v>118</v>
      </c>
      <c r="D770">
        <v>0.02</v>
      </c>
      <c r="E770">
        <v>5.98</v>
      </c>
      <c r="F770">
        <v>1.49</v>
      </c>
      <c r="G770" t="s">
        <v>40</v>
      </c>
      <c r="H770" t="s">
        <v>96</v>
      </c>
      <c r="I770" t="s">
        <v>50</v>
      </c>
      <c r="J770" t="s">
        <v>74</v>
      </c>
      <c r="K770" t="s">
        <v>75</v>
      </c>
      <c r="L770" t="s">
        <v>1589</v>
      </c>
      <c r="M770">
        <v>0.39</v>
      </c>
      <c r="N770" t="s">
        <v>34</v>
      </c>
      <c r="O770" t="s">
        <v>61</v>
      </c>
      <c r="P770" t="s">
        <v>92</v>
      </c>
      <c r="Q770" t="s">
        <v>956</v>
      </c>
      <c r="R770">
        <v>92277</v>
      </c>
      <c r="S770" s="1">
        <v>42074</v>
      </c>
      <c r="T770" s="1">
        <v>42075</v>
      </c>
      <c r="U770">
        <v>28.526</v>
      </c>
      <c r="V770">
        <v>10</v>
      </c>
      <c r="W770">
        <v>59.9</v>
      </c>
      <c r="X770">
        <v>88547</v>
      </c>
      <c r="Y770">
        <f>cleaneddata[[#This Row],[Unit Price]]-cleaneddata[[#This Row],[Discount]]</f>
        <v>5.9600000000000009</v>
      </c>
      <c r="Z770" t="str">
        <f>_xlfn.IFS(cleaneddata[[#This Row],[Region]]="Central","Chris",cleaneddata[[#This Row],[Region]]="East","Erin",cleaneddata[[#This Row],[Region]]="South","Sam",cleaneddata[[#This Row],[Region]]="West","William")</f>
        <v>William</v>
      </c>
    </row>
    <row r="771" spans="1:26" x14ac:dyDescent="0.25">
      <c r="A771">
        <v>796</v>
      </c>
      <c r="B771" t="s">
        <v>1590</v>
      </c>
      <c r="C771" t="s">
        <v>72</v>
      </c>
      <c r="D771">
        <v>0.06</v>
      </c>
      <c r="E771">
        <v>8.6</v>
      </c>
      <c r="F771">
        <v>6.19</v>
      </c>
      <c r="G771" t="s">
        <v>40</v>
      </c>
      <c r="H771" t="s">
        <v>96</v>
      </c>
      <c r="I771" t="s">
        <v>50</v>
      </c>
      <c r="J771" t="s">
        <v>74</v>
      </c>
      <c r="K771" t="s">
        <v>75</v>
      </c>
      <c r="L771" t="s">
        <v>534</v>
      </c>
      <c r="M771">
        <v>0.38</v>
      </c>
      <c r="N771" t="s">
        <v>34</v>
      </c>
      <c r="O771" t="s">
        <v>54</v>
      </c>
      <c r="P771" t="s">
        <v>135</v>
      </c>
      <c r="Q771" t="s">
        <v>1591</v>
      </c>
      <c r="R771">
        <v>68046</v>
      </c>
      <c r="S771" s="1">
        <v>42074</v>
      </c>
      <c r="T771" s="1">
        <v>42075</v>
      </c>
      <c r="U771">
        <v>-46.115000000000002</v>
      </c>
      <c r="V771">
        <v>9</v>
      </c>
      <c r="W771">
        <v>79.400000000000006</v>
      </c>
      <c r="X771">
        <v>86867</v>
      </c>
      <c r="Y771">
        <f>cleaneddata[[#This Row],[Unit Price]]-cleaneddata[[#This Row],[Discount]]</f>
        <v>8.5399999999999991</v>
      </c>
      <c r="Z771" t="str">
        <f>_xlfn.IFS(cleaneddata[[#This Row],[Region]]="Central","Chris",cleaneddata[[#This Row],[Region]]="East","Erin",cleaneddata[[#This Row],[Region]]="South","Sam",cleaneddata[[#This Row],[Region]]="West","William")</f>
        <v>Chris</v>
      </c>
    </row>
    <row r="772" spans="1:26" x14ac:dyDescent="0.25">
      <c r="A772">
        <v>1254</v>
      </c>
      <c r="B772" t="s">
        <v>1592</v>
      </c>
      <c r="C772" t="s">
        <v>27</v>
      </c>
      <c r="D772">
        <v>0.06</v>
      </c>
      <c r="E772">
        <v>80.98</v>
      </c>
      <c r="F772">
        <v>35</v>
      </c>
      <c r="G772" t="s">
        <v>40</v>
      </c>
      <c r="H772" t="s">
        <v>73</v>
      </c>
      <c r="I772" t="s">
        <v>50</v>
      </c>
      <c r="J772" t="s">
        <v>80</v>
      </c>
      <c r="K772" t="s">
        <v>66</v>
      </c>
      <c r="L772" t="s">
        <v>226</v>
      </c>
      <c r="M772">
        <v>0.81</v>
      </c>
      <c r="N772" t="s">
        <v>34</v>
      </c>
      <c r="O772" t="s">
        <v>54</v>
      </c>
      <c r="P772" t="s">
        <v>189</v>
      </c>
      <c r="Q772" t="s">
        <v>1593</v>
      </c>
      <c r="R772">
        <v>77530</v>
      </c>
      <c r="S772" s="1">
        <v>42075</v>
      </c>
      <c r="T772" s="1">
        <v>42076</v>
      </c>
      <c r="U772">
        <v>-218.77</v>
      </c>
      <c r="V772">
        <v>2</v>
      </c>
      <c r="W772">
        <v>172.79</v>
      </c>
      <c r="X772">
        <v>89983</v>
      </c>
      <c r="Y772">
        <f>cleaneddata[[#This Row],[Unit Price]]-cleaneddata[[#This Row],[Discount]]</f>
        <v>80.92</v>
      </c>
      <c r="Z772" t="str">
        <f>_xlfn.IFS(cleaneddata[[#This Row],[Region]]="Central","Chris",cleaneddata[[#This Row],[Region]]="East","Erin",cleaneddata[[#This Row],[Region]]="South","Sam",cleaneddata[[#This Row],[Region]]="West","William")</f>
        <v>Chris</v>
      </c>
    </row>
    <row r="773" spans="1:26" x14ac:dyDescent="0.25">
      <c r="A773">
        <v>2896</v>
      </c>
      <c r="B773" t="s">
        <v>725</v>
      </c>
      <c r="C773" t="s">
        <v>27</v>
      </c>
      <c r="D773">
        <v>0</v>
      </c>
      <c r="E773">
        <v>22.84</v>
      </c>
      <c r="F773">
        <v>16.920000000000002</v>
      </c>
      <c r="G773" t="s">
        <v>40</v>
      </c>
      <c r="H773" t="s">
        <v>73</v>
      </c>
      <c r="I773" t="s">
        <v>50</v>
      </c>
      <c r="J773" t="s">
        <v>90</v>
      </c>
      <c r="K773" t="s">
        <v>75</v>
      </c>
      <c r="L773" t="s">
        <v>1594</v>
      </c>
      <c r="M773">
        <v>0.39</v>
      </c>
      <c r="N773" t="s">
        <v>34</v>
      </c>
      <c r="O773" t="s">
        <v>54</v>
      </c>
      <c r="P773" t="s">
        <v>86</v>
      </c>
      <c r="Q773" t="s">
        <v>726</v>
      </c>
      <c r="R773">
        <v>56001</v>
      </c>
      <c r="S773" s="1">
        <v>42075</v>
      </c>
      <c r="T773" s="1">
        <v>42077</v>
      </c>
      <c r="U773">
        <v>-83.75</v>
      </c>
      <c r="V773">
        <v>15</v>
      </c>
      <c r="W773">
        <v>370.62</v>
      </c>
      <c r="X773">
        <v>86927</v>
      </c>
      <c r="Y773">
        <f>cleaneddata[[#This Row],[Unit Price]]-cleaneddata[[#This Row],[Discount]]</f>
        <v>22.84</v>
      </c>
      <c r="Z773" t="str">
        <f>_xlfn.IFS(cleaneddata[[#This Row],[Region]]="Central","Chris",cleaneddata[[#This Row],[Region]]="East","Erin",cleaneddata[[#This Row],[Region]]="South","Sam",cleaneddata[[#This Row],[Region]]="West","William")</f>
        <v>Chris</v>
      </c>
    </row>
    <row r="774" spans="1:26" x14ac:dyDescent="0.25">
      <c r="A774">
        <v>1027</v>
      </c>
      <c r="B774" t="s">
        <v>1595</v>
      </c>
      <c r="C774" t="s">
        <v>39</v>
      </c>
      <c r="D774">
        <v>0.1</v>
      </c>
      <c r="E774">
        <v>73.98</v>
      </c>
      <c r="F774">
        <v>4</v>
      </c>
      <c r="G774" t="s">
        <v>40</v>
      </c>
      <c r="H774" t="s">
        <v>29</v>
      </c>
      <c r="I774" t="s">
        <v>42</v>
      </c>
      <c r="J774" t="s">
        <v>43</v>
      </c>
      <c r="K774" t="s">
        <v>75</v>
      </c>
      <c r="L774" t="s">
        <v>310</v>
      </c>
      <c r="M774">
        <v>0.79</v>
      </c>
      <c r="N774" t="s">
        <v>34</v>
      </c>
      <c r="O774" t="s">
        <v>113</v>
      </c>
      <c r="P774" t="s">
        <v>114</v>
      </c>
      <c r="Q774" t="s">
        <v>1596</v>
      </c>
      <c r="R774">
        <v>14225</v>
      </c>
      <c r="S774" s="1">
        <v>42075</v>
      </c>
      <c r="T774" s="1">
        <v>42076</v>
      </c>
      <c r="U774">
        <v>-229.87</v>
      </c>
      <c r="V774">
        <v>5</v>
      </c>
      <c r="W774">
        <v>347.23</v>
      </c>
      <c r="X774">
        <v>89004</v>
      </c>
      <c r="Y774">
        <f>cleaneddata[[#This Row],[Unit Price]]-cleaneddata[[#This Row],[Discount]]</f>
        <v>73.88000000000001</v>
      </c>
      <c r="Z774" t="str">
        <f>_xlfn.IFS(cleaneddata[[#This Row],[Region]]="Central","Chris",cleaneddata[[#This Row],[Region]]="East","Erin",cleaneddata[[#This Row],[Region]]="South","Sam",cleaneddata[[#This Row],[Region]]="West","William")</f>
        <v>Erin</v>
      </c>
    </row>
    <row r="775" spans="1:26" x14ac:dyDescent="0.25">
      <c r="A775">
        <v>1027</v>
      </c>
      <c r="B775" t="s">
        <v>1595</v>
      </c>
      <c r="C775" t="s">
        <v>39</v>
      </c>
      <c r="D775">
        <v>0.05</v>
      </c>
      <c r="E775">
        <v>51.98</v>
      </c>
      <c r="F775">
        <v>10.17</v>
      </c>
      <c r="G775" t="s">
        <v>40</v>
      </c>
      <c r="H775" t="s">
        <v>29</v>
      </c>
      <c r="I775" t="s">
        <v>42</v>
      </c>
      <c r="J775" t="s">
        <v>58</v>
      </c>
      <c r="K775" t="s">
        <v>146</v>
      </c>
      <c r="L775" t="s">
        <v>1549</v>
      </c>
      <c r="M775">
        <v>0.37</v>
      </c>
      <c r="N775" t="s">
        <v>34</v>
      </c>
      <c r="O775" t="s">
        <v>113</v>
      </c>
      <c r="P775" t="s">
        <v>114</v>
      </c>
      <c r="Q775" t="s">
        <v>1596</v>
      </c>
      <c r="R775">
        <v>14225</v>
      </c>
      <c r="S775" s="1">
        <v>42075</v>
      </c>
      <c r="T775" s="1">
        <v>42076</v>
      </c>
      <c r="U775">
        <v>329.9787</v>
      </c>
      <c r="V775">
        <v>9</v>
      </c>
      <c r="W775">
        <v>478.23</v>
      </c>
      <c r="X775">
        <v>89004</v>
      </c>
      <c r="Y775">
        <f>cleaneddata[[#This Row],[Unit Price]]-cleaneddata[[#This Row],[Discount]]</f>
        <v>51.93</v>
      </c>
      <c r="Z775" t="str">
        <f>_xlfn.IFS(cleaneddata[[#This Row],[Region]]="Central","Chris",cleaneddata[[#This Row],[Region]]="East","Erin",cleaneddata[[#This Row],[Region]]="South","Sam",cleaneddata[[#This Row],[Region]]="West","William")</f>
        <v>Erin</v>
      </c>
    </row>
    <row r="776" spans="1:26" x14ac:dyDescent="0.25">
      <c r="A776">
        <v>32</v>
      </c>
      <c r="B776" t="s">
        <v>646</v>
      </c>
      <c r="C776" t="s">
        <v>49</v>
      </c>
      <c r="D776">
        <v>0.06</v>
      </c>
      <c r="E776">
        <v>205.99</v>
      </c>
      <c r="F776">
        <v>8.99</v>
      </c>
      <c r="G776" t="s">
        <v>40</v>
      </c>
      <c r="H776" t="s">
        <v>96</v>
      </c>
      <c r="I776" t="s">
        <v>42</v>
      </c>
      <c r="J776" t="s">
        <v>137</v>
      </c>
      <c r="K776" t="s">
        <v>75</v>
      </c>
      <c r="L776" t="s">
        <v>665</v>
      </c>
      <c r="M776">
        <v>0.56000000000000005</v>
      </c>
      <c r="N776" t="s">
        <v>34</v>
      </c>
      <c r="O776" t="s">
        <v>61</v>
      </c>
      <c r="P776" t="s">
        <v>141</v>
      </c>
      <c r="Q776" t="s">
        <v>648</v>
      </c>
      <c r="R776">
        <v>97526</v>
      </c>
      <c r="S776" s="1">
        <v>42075</v>
      </c>
      <c r="T776" s="1">
        <v>42082</v>
      </c>
      <c r="U776">
        <v>3568.096</v>
      </c>
      <c r="V776">
        <v>22</v>
      </c>
      <c r="W776">
        <v>3838.14</v>
      </c>
      <c r="X776">
        <v>89203</v>
      </c>
      <c r="Y776">
        <f>cleaneddata[[#This Row],[Unit Price]]-cleaneddata[[#This Row],[Discount]]</f>
        <v>205.93</v>
      </c>
      <c r="Z776" t="str">
        <f>_xlfn.IFS(cleaneddata[[#This Row],[Region]]="Central","Chris",cleaneddata[[#This Row],[Region]]="East","Erin",cleaneddata[[#This Row],[Region]]="South","Sam",cleaneddata[[#This Row],[Region]]="West","William")</f>
        <v>William</v>
      </c>
    </row>
    <row r="777" spans="1:26" x14ac:dyDescent="0.25">
      <c r="A777">
        <v>2593</v>
      </c>
      <c r="B777" t="s">
        <v>1597</v>
      </c>
      <c r="C777" t="s">
        <v>49</v>
      </c>
      <c r="D777">
        <v>0.01</v>
      </c>
      <c r="E777">
        <v>85.99</v>
      </c>
      <c r="F777">
        <v>0.99</v>
      </c>
      <c r="G777" t="s">
        <v>40</v>
      </c>
      <c r="H777" t="s">
        <v>96</v>
      </c>
      <c r="I777" t="s">
        <v>42</v>
      </c>
      <c r="J777" t="s">
        <v>137</v>
      </c>
      <c r="K777" t="s">
        <v>52</v>
      </c>
      <c r="L777" t="s">
        <v>1598</v>
      </c>
      <c r="M777">
        <v>0.85</v>
      </c>
      <c r="N777" t="s">
        <v>34</v>
      </c>
      <c r="O777" t="s">
        <v>35</v>
      </c>
      <c r="P777" t="s">
        <v>77</v>
      </c>
      <c r="Q777" t="s">
        <v>1599</v>
      </c>
      <c r="R777">
        <v>30605</v>
      </c>
      <c r="S777" s="1">
        <v>42075</v>
      </c>
      <c r="T777" s="1">
        <v>42080</v>
      </c>
      <c r="U777">
        <v>311.73</v>
      </c>
      <c r="V777">
        <v>2</v>
      </c>
      <c r="W777">
        <v>146.16999999999999</v>
      </c>
      <c r="X777">
        <v>87773</v>
      </c>
      <c r="Y777">
        <f>cleaneddata[[#This Row],[Unit Price]]-cleaneddata[[#This Row],[Discount]]</f>
        <v>85.97999999999999</v>
      </c>
      <c r="Z777" t="str">
        <f>_xlfn.IFS(cleaneddata[[#This Row],[Region]]="Central","Chris",cleaneddata[[#This Row],[Region]]="East","Erin",cleaneddata[[#This Row],[Region]]="South","Sam",cleaneddata[[#This Row],[Region]]="West","William")</f>
        <v>Sam</v>
      </c>
    </row>
    <row r="778" spans="1:26" x14ac:dyDescent="0.25">
      <c r="A778">
        <v>2741</v>
      </c>
      <c r="B778" t="s">
        <v>1600</v>
      </c>
      <c r="C778" t="s">
        <v>49</v>
      </c>
      <c r="D778">
        <v>0.01</v>
      </c>
      <c r="E778">
        <v>35.99</v>
      </c>
      <c r="F778">
        <v>5.99</v>
      </c>
      <c r="G778" t="s">
        <v>40</v>
      </c>
      <c r="H778" t="s">
        <v>29</v>
      </c>
      <c r="I778" t="s">
        <v>42</v>
      </c>
      <c r="J778" t="s">
        <v>137</v>
      </c>
      <c r="K778" t="s">
        <v>52</v>
      </c>
      <c r="L778" t="s">
        <v>1374</v>
      </c>
      <c r="M778">
        <v>0.38</v>
      </c>
      <c r="N778" t="s">
        <v>34</v>
      </c>
      <c r="O778" t="s">
        <v>61</v>
      </c>
      <c r="P778" t="s">
        <v>492</v>
      </c>
      <c r="Q778" t="s">
        <v>1601</v>
      </c>
      <c r="R778">
        <v>83605</v>
      </c>
      <c r="S778" s="1">
        <v>42075</v>
      </c>
      <c r="T778" s="1">
        <v>42082</v>
      </c>
      <c r="U778">
        <v>218.23320000000001</v>
      </c>
      <c r="V778">
        <v>10</v>
      </c>
      <c r="W778">
        <v>316.27999999999997</v>
      </c>
      <c r="X778">
        <v>89481</v>
      </c>
      <c r="Y778">
        <f>cleaneddata[[#This Row],[Unit Price]]-cleaneddata[[#This Row],[Discount]]</f>
        <v>35.980000000000004</v>
      </c>
      <c r="Z778" t="str">
        <f>_xlfn.IFS(cleaneddata[[#This Row],[Region]]="Central","Chris",cleaneddata[[#This Row],[Region]]="East","Erin",cleaneddata[[#This Row],[Region]]="South","Sam",cleaneddata[[#This Row],[Region]]="West","William")</f>
        <v>William</v>
      </c>
    </row>
    <row r="779" spans="1:26" x14ac:dyDescent="0.25">
      <c r="A779">
        <v>146</v>
      </c>
      <c r="B779" t="s">
        <v>1602</v>
      </c>
      <c r="C779" t="s">
        <v>72</v>
      </c>
      <c r="D779">
        <v>0.01</v>
      </c>
      <c r="E779">
        <v>45.98</v>
      </c>
      <c r="F779">
        <v>4.8</v>
      </c>
      <c r="G779" t="s">
        <v>40</v>
      </c>
      <c r="H779" t="s">
        <v>29</v>
      </c>
      <c r="I779" t="s">
        <v>30</v>
      </c>
      <c r="J779" t="s">
        <v>128</v>
      </c>
      <c r="K779" t="s">
        <v>52</v>
      </c>
      <c r="L779" t="s">
        <v>1603</v>
      </c>
      <c r="M779">
        <v>0.68</v>
      </c>
      <c r="N779" t="s">
        <v>34</v>
      </c>
      <c r="O779" t="s">
        <v>54</v>
      </c>
      <c r="P779" t="s">
        <v>189</v>
      </c>
      <c r="Q779" t="s">
        <v>1604</v>
      </c>
      <c r="R779">
        <v>76148</v>
      </c>
      <c r="S779" s="1">
        <v>42075</v>
      </c>
      <c r="T779" s="1">
        <v>42076</v>
      </c>
      <c r="U779">
        <v>133.5771</v>
      </c>
      <c r="V779">
        <v>4</v>
      </c>
      <c r="W779">
        <v>193.59</v>
      </c>
      <c r="X779">
        <v>91088</v>
      </c>
      <c r="Y779">
        <f>cleaneddata[[#This Row],[Unit Price]]-cleaneddata[[#This Row],[Discount]]</f>
        <v>45.97</v>
      </c>
      <c r="Z779" t="str">
        <f>_xlfn.IFS(cleaneddata[[#This Row],[Region]]="Central","Chris",cleaneddata[[#This Row],[Region]]="East","Erin",cleaneddata[[#This Row],[Region]]="South","Sam",cleaneddata[[#This Row],[Region]]="West","William")</f>
        <v>Chris</v>
      </c>
    </row>
    <row r="780" spans="1:26" x14ac:dyDescent="0.25">
      <c r="A780">
        <v>903</v>
      </c>
      <c r="B780" t="s">
        <v>1605</v>
      </c>
      <c r="C780" t="s">
        <v>72</v>
      </c>
      <c r="D780">
        <v>0</v>
      </c>
      <c r="E780">
        <v>5.98</v>
      </c>
      <c r="F780">
        <v>1.49</v>
      </c>
      <c r="G780" t="s">
        <v>40</v>
      </c>
      <c r="H780" t="s">
        <v>41</v>
      </c>
      <c r="I780" t="s">
        <v>50</v>
      </c>
      <c r="J780" t="s">
        <v>74</v>
      </c>
      <c r="K780" t="s">
        <v>75</v>
      </c>
      <c r="L780" t="s">
        <v>1589</v>
      </c>
      <c r="M780">
        <v>0.39</v>
      </c>
      <c r="N780" t="s">
        <v>34</v>
      </c>
      <c r="O780" t="s">
        <v>113</v>
      </c>
      <c r="P780" t="s">
        <v>405</v>
      </c>
      <c r="Q780" t="s">
        <v>1110</v>
      </c>
      <c r="R780">
        <v>1887</v>
      </c>
      <c r="S780" s="1">
        <v>42075</v>
      </c>
      <c r="T780" s="1">
        <v>42077</v>
      </c>
      <c r="U780">
        <v>80.674800000000005</v>
      </c>
      <c r="V780">
        <v>18</v>
      </c>
      <c r="W780">
        <v>116.92</v>
      </c>
      <c r="X780">
        <v>90806</v>
      </c>
      <c r="Y780">
        <f>cleaneddata[[#This Row],[Unit Price]]-cleaneddata[[#This Row],[Discount]]</f>
        <v>5.98</v>
      </c>
      <c r="Z780" t="str">
        <f>_xlfn.IFS(cleaneddata[[#This Row],[Region]]="Central","Chris",cleaneddata[[#This Row],[Region]]="East","Erin",cleaneddata[[#This Row],[Region]]="South","Sam",cleaneddata[[#This Row],[Region]]="West","William")</f>
        <v>Erin</v>
      </c>
    </row>
    <row r="781" spans="1:26" x14ac:dyDescent="0.25">
      <c r="A781">
        <v>2037</v>
      </c>
      <c r="B781" t="s">
        <v>1606</v>
      </c>
      <c r="C781" t="s">
        <v>72</v>
      </c>
      <c r="D781">
        <v>0</v>
      </c>
      <c r="E781">
        <v>73.98</v>
      </c>
      <c r="F781">
        <v>14.52</v>
      </c>
      <c r="G781" t="s">
        <v>40</v>
      </c>
      <c r="H781" t="s">
        <v>29</v>
      </c>
      <c r="I781" t="s">
        <v>42</v>
      </c>
      <c r="J781" t="s">
        <v>43</v>
      </c>
      <c r="K781" t="s">
        <v>75</v>
      </c>
      <c r="L781" t="s">
        <v>310</v>
      </c>
      <c r="M781">
        <v>0.65</v>
      </c>
      <c r="N781" t="s">
        <v>34</v>
      </c>
      <c r="O781" t="s">
        <v>61</v>
      </c>
      <c r="P781" t="s">
        <v>279</v>
      </c>
      <c r="Q781" t="s">
        <v>918</v>
      </c>
      <c r="R781">
        <v>59715</v>
      </c>
      <c r="S781" s="1">
        <v>42075</v>
      </c>
      <c r="T781" s="1">
        <v>42077</v>
      </c>
      <c r="U781">
        <v>-88.61</v>
      </c>
      <c r="V781">
        <v>4</v>
      </c>
      <c r="W781">
        <v>305.70999999999998</v>
      </c>
      <c r="X781">
        <v>89333</v>
      </c>
      <c r="Y781">
        <f>cleaneddata[[#This Row],[Unit Price]]-cleaneddata[[#This Row],[Discount]]</f>
        <v>73.98</v>
      </c>
      <c r="Z781" t="str">
        <f>_xlfn.IFS(cleaneddata[[#This Row],[Region]]="Central","Chris",cleaneddata[[#This Row],[Region]]="East","Erin",cleaneddata[[#This Row],[Region]]="South","Sam",cleaneddata[[#This Row],[Region]]="West","William")</f>
        <v>William</v>
      </c>
    </row>
    <row r="782" spans="1:26" x14ac:dyDescent="0.25">
      <c r="A782">
        <v>2787</v>
      </c>
      <c r="B782" t="s">
        <v>1607</v>
      </c>
      <c r="C782" t="s">
        <v>72</v>
      </c>
      <c r="D782">
        <v>0.01</v>
      </c>
      <c r="E782">
        <v>47.98</v>
      </c>
      <c r="F782">
        <v>3.61</v>
      </c>
      <c r="G782" t="s">
        <v>89</v>
      </c>
      <c r="H782" t="s">
        <v>41</v>
      </c>
      <c r="I782" t="s">
        <v>42</v>
      </c>
      <c r="J782" t="s">
        <v>43</v>
      </c>
      <c r="K782" t="s">
        <v>44</v>
      </c>
      <c r="L782" t="s">
        <v>1241</v>
      </c>
      <c r="M782">
        <v>0.71</v>
      </c>
      <c r="N782" t="s">
        <v>34</v>
      </c>
      <c r="O782" t="s">
        <v>35</v>
      </c>
      <c r="P782" t="s">
        <v>170</v>
      </c>
      <c r="Q782" t="s">
        <v>1608</v>
      </c>
      <c r="R782">
        <v>70003</v>
      </c>
      <c r="S782" s="1">
        <v>42075</v>
      </c>
      <c r="T782" s="1">
        <v>42076</v>
      </c>
      <c r="U782">
        <v>-44.436</v>
      </c>
      <c r="V782">
        <v>8</v>
      </c>
      <c r="W782">
        <v>393.98</v>
      </c>
      <c r="X782">
        <v>91316</v>
      </c>
      <c r="Y782">
        <f>cleaneddata[[#This Row],[Unit Price]]-cleaneddata[[#This Row],[Discount]]</f>
        <v>47.97</v>
      </c>
      <c r="Z782" t="str">
        <f>_xlfn.IFS(cleaneddata[[#This Row],[Region]]="Central","Chris",cleaneddata[[#This Row],[Region]]="East","Erin",cleaneddata[[#This Row],[Region]]="South","Sam",cleaneddata[[#This Row],[Region]]="West","William")</f>
        <v>Sam</v>
      </c>
    </row>
    <row r="783" spans="1:26" x14ac:dyDescent="0.25">
      <c r="A783">
        <v>573</v>
      </c>
      <c r="B783" t="s">
        <v>1382</v>
      </c>
      <c r="C783" t="s">
        <v>27</v>
      </c>
      <c r="D783">
        <v>0.05</v>
      </c>
      <c r="E783">
        <v>4.13</v>
      </c>
      <c r="F783">
        <v>5.04</v>
      </c>
      <c r="G783" t="s">
        <v>40</v>
      </c>
      <c r="H783" t="s">
        <v>73</v>
      </c>
      <c r="I783" t="s">
        <v>50</v>
      </c>
      <c r="J783" t="s">
        <v>74</v>
      </c>
      <c r="K783" t="s">
        <v>75</v>
      </c>
      <c r="L783" t="s">
        <v>1021</v>
      </c>
      <c r="M783">
        <v>0.38</v>
      </c>
      <c r="N783" t="s">
        <v>34</v>
      </c>
      <c r="O783" t="s">
        <v>54</v>
      </c>
      <c r="P783" t="s">
        <v>105</v>
      </c>
      <c r="Q783" t="s">
        <v>1384</v>
      </c>
      <c r="R783">
        <v>61554</v>
      </c>
      <c r="S783" s="1">
        <v>42076</v>
      </c>
      <c r="T783" s="1">
        <v>42077</v>
      </c>
      <c r="U783">
        <v>-12.1555</v>
      </c>
      <c r="V783">
        <v>1</v>
      </c>
      <c r="W783">
        <v>5.84</v>
      </c>
      <c r="X783">
        <v>86555</v>
      </c>
      <c r="Y783">
        <f>cleaneddata[[#This Row],[Unit Price]]-cleaneddata[[#This Row],[Discount]]</f>
        <v>4.08</v>
      </c>
      <c r="Z783" t="str">
        <f>_xlfn.IFS(cleaneddata[[#This Row],[Region]]="Central","Chris",cleaneddata[[#This Row],[Region]]="East","Erin",cleaneddata[[#This Row],[Region]]="South","Sam",cleaneddata[[#This Row],[Region]]="West","William")</f>
        <v>Chris</v>
      </c>
    </row>
    <row r="784" spans="1:26" x14ac:dyDescent="0.25">
      <c r="A784">
        <v>1035</v>
      </c>
      <c r="B784" t="s">
        <v>1609</v>
      </c>
      <c r="C784" t="s">
        <v>27</v>
      </c>
      <c r="D784">
        <v>7.0000000000000007E-2</v>
      </c>
      <c r="E784">
        <v>125.99</v>
      </c>
      <c r="F784">
        <v>2.5</v>
      </c>
      <c r="G784" t="s">
        <v>40</v>
      </c>
      <c r="H784" t="s">
        <v>73</v>
      </c>
      <c r="I784" t="s">
        <v>42</v>
      </c>
      <c r="J784" t="s">
        <v>137</v>
      </c>
      <c r="K784" t="s">
        <v>75</v>
      </c>
      <c r="L784" t="s">
        <v>950</v>
      </c>
      <c r="M784">
        <v>0.6</v>
      </c>
      <c r="N784" t="s">
        <v>34</v>
      </c>
      <c r="O784" t="s">
        <v>113</v>
      </c>
      <c r="P784" t="s">
        <v>319</v>
      </c>
      <c r="Q784" t="s">
        <v>1610</v>
      </c>
      <c r="R784">
        <v>43015</v>
      </c>
      <c r="S784" s="1">
        <v>42076</v>
      </c>
      <c r="T784" s="1">
        <v>42076</v>
      </c>
      <c r="U784">
        <v>-604.40599999999995</v>
      </c>
      <c r="V784">
        <v>1</v>
      </c>
      <c r="W784">
        <v>100.59</v>
      </c>
      <c r="X784">
        <v>90710</v>
      </c>
      <c r="Y784">
        <f>cleaneddata[[#This Row],[Unit Price]]-cleaneddata[[#This Row],[Discount]]</f>
        <v>125.92</v>
      </c>
      <c r="Z784" t="str">
        <f>_xlfn.IFS(cleaneddata[[#This Row],[Region]]="Central","Chris",cleaneddata[[#This Row],[Region]]="East","Erin",cleaneddata[[#This Row],[Region]]="South","Sam",cleaneddata[[#This Row],[Region]]="West","William")</f>
        <v>Erin</v>
      </c>
    </row>
    <row r="785" spans="1:26" x14ac:dyDescent="0.25">
      <c r="A785">
        <v>1036</v>
      </c>
      <c r="B785" t="s">
        <v>1611</v>
      </c>
      <c r="C785" t="s">
        <v>27</v>
      </c>
      <c r="D785">
        <v>0.03</v>
      </c>
      <c r="E785">
        <v>99.99</v>
      </c>
      <c r="F785">
        <v>19.989999999999998</v>
      </c>
      <c r="G785" t="s">
        <v>40</v>
      </c>
      <c r="H785" t="s">
        <v>73</v>
      </c>
      <c r="I785" t="s">
        <v>42</v>
      </c>
      <c r="J785" t="s">
        <v>43</v>
      </c>
      <c r="K785" t="s">
        <v>75</v>
      </c>
      <c r="L785" t="s">
        <v>1582</v>
      </c>
      <c r="M785">
        <v>0.52</v>
      </c>
      <c r="N785" t="s">
        <v>34</v>
      </c>
      <c r="O785" t="s">
        <v>113</v>
      </c>
      <c r="P785" t="s">
        <v>319</v>
      </c>
      <c r="Q785" t="s">
        <v>1612</v>
      </c>
      <c r="R785">
        <v>43017</v>
      </c>
      <c r="S785" s="1">
        <v>42076</v>
      </c>
      <c r="T785" s="1">
        <v>42077</v>
      </c>
      <c r="U785">
        <v>293.66000000000003</v>
      </c>
      <c r="V785">
        <v>6</v>
      </c>
      <c r="W785">
        <v>598.38</v>
      </c>
      <c r="X785">
        <v>90710</v>
      </c>
      <c r="Y785">
        <f>cleaneddata[[#This Row],[Unit Price]]-cleaneddata[[#This Row],[Discount]]</f>
        <v>99.96</v>
      </c>
      <c r="Z785" t="str">
        <f>_xlfn.IFS(cleaneddata[[#This Row],[Region]]="Central","Chris",cleaneddata[[#This Row],[Region]]="East","Erin",cleaneddata[[#This Row],[Region]]="South","Sam",cleaneddata[[#This Row],[Region]]="West","William")</f>
        <v>Erin</v>
      </c>
    </row>
    <row r="786" spans="1:26" x14ac:dyDescent="0.25">
      <c r="A786">
        <v>2468</v>
      </c>
      <c r="B786" t="s">
        <v>1613</v>
      </c>
      <c r="C786" t="s">
        <v>27</v>
      </c>
      <c r="D786">
        <v>0.04</v>
      </c>
      <c r="E786">
        <v>65.989999999999995</v>
      </c>
      <c r="F786">
        <v>8.99</v>
      </c>
      <c r="G786" t="s">
        <v>40</v>
      </c>
      <c r="H786" t="s">
        <v>96</v>
      </c>
      <c r="I786" t="s">
        <v>42</v>
      </c>
      <c r="J786" t="s">
        <v>137</v>
      </c>
      <c r="K786" t="s">
        <v>75</v>
      </c>
      <c r="L786" t="s">
        <v>1614</v>
      </c>
      <c r="M786">
        <v>0.55000000000000004</v>
      </c>
      <c r="N786" t="s">
        <v>34</v>
      </c>
      <c r="O786" t="s">
        <v>35</v>
      </c>
      <c r="P786" t="s">
        <v>99</v>
      </c>
      <c r="Q786" t="s">
        <v>1615</v>
      </c>
      <c r="R786">
        <v>28144</v>
      </c>
      <c r="S786" s="1">
        <v>42076</v>
      </c>
      <c r="T786" s="1">
        <v>42077</v>
      </c>
      <c r="U786">
        <v>-335.041</v>
      </c>
      <c r="V786">
        <v>13</v>
      </c>
      <c r="W786">
        <v>724.57</v>
      </c>
      <c r="X786">
        <v>88137</v>
      </c>
      <c r="Y786">
        <f>cleaneddata[[#This Row],[Unit Price]]-cleaneddata[[#This Row],[Discount]]</f>
        <v>65.949999999999989</v>
      </c>
      <c r="Z786" t="str">
        <f>_xlfn.IFS(cleaneddata[[#This Row],[Region]]="Central","Chris",cleaneddata[[#This Row],[Region]]="East","Erin",cleaneddata[[#This Row],[Region]]="South","Sam",cleaneddata[[#This Row],[Region]]="West","William")</f>
        <v>Sam</v>
      </c>
    </row>
    <row r="787" spans="1:26" x14ac:dyDescent="0.25">
      <c r="A787">
        <v>3036</v>
      </c>
      <c r="B787" t="s">
        <v>566</v>
      </c>
      <c r="C787" t="s">
        <v>27</v>
      </c>
      <c r="D787">
        <v>0.08</v>
      </c>
      <c r="E787">
        <v>178.47</v>
      </c>
      <c r="F787">
        <v>19.989999999999998</v>
      </c>
      <c r="G787" t="s">
        <v>40</v>
      </c>
      <c r="H787" t="s">
        <v>73</v>
      </c>
      <c r="I787" t="s">
        <v>50</v>
      </c>
      <c r="J787" t="s">
        <v>80</v>
      </c>
      <c r="K787" t="s">
        <v>75</v>
      </c>
      <c r="L787" t="s">
        <v>1013</v>
      </c>
      <c r="M787">
        <v>0.55000000000000004</v>
      </c>
      <c r="N787" t="s">
        <v>34</v>
      </c>
      <c r="O787" t="s">
        <v>54</v>
      </c>
      <c r="P787" t="s">
        <v>567</v>
      </c>
      <c r="Q787" t="s">
        <v>568</v>
      </c>
      <c r="R787">
        <v>58554</v>
      </c>
      <c r="S787" s="1">
        <v>42076</v>
      </c>
      <c r="T787" s="1">
        <v>42079</v>
      </c>
      <c r="U787">
        <v>2267.2199999999998</v>
      </c>
      <c r="V787">
        <v>22</v>
      </c>
      <c r="W787">
        <v>3802.01</v>
      </c>
      <c r="X787">
        <v>89130</v>
      </c>
      <c r="Y787">
        <f>cleaneddata[[#This Row],[Unit Price]]-cleaneddata[[#This Row],[Discount]]</f>
        <v>178.39</v>
      </c>
      <c r="Z787" t="str">
        <f>_xlfn.IFS(cleaneddata[[#This Row],[Region]]="Central","Chris",cleaneddata[[#This Row],[Region]]="East","Erin",cleaneddata[[#This Row],[Region]]="South","Sam",cleaneddata[[#This Row],[Region]]="West","William")</f>
        <v>Chris</v>
      </c>
    </row>
    <row r="788" spans="1:26" x14ac:dyDescent="0.25">
      <c r="A788">
        <v>600</v>
      </c>
      <c r="B788" t="s">
        <v>1616</v>
      </c>
      <c r="C788" t="s">
        <v>118</v>
      </c>
      <c r="D788">
        <v>0.06</v>
      </c>
      <c r="E788">
        <v>6.48</v>
      </c>
      <c r="F788">
        <v>7.37</v>
      </c>
      <c r="G788" t="s">
        <v>40</v>
      </c>
      <c r="H788" t="s">
        <v>96</v>
      </c>
      <c r="I788" t="s">
        <v>50</v>
      </c>
      <c r="J788" t="s">
        <v>90</v>
      </c>
      <c r="K788" t="s">
        <v>75</v>
      </c>
      <c r="L788" t="s">
        <v>1617</v>
      </c>
      <c r="M788">
        <v>0.37</v>
      </c>
      <c r="N788" t="s">
        <v>34</v>
      </c>
      <c r="O788" t="s">
        <v>113</v>
      </c>
      <c r="P788" t="s">
        <v>420</v>
      </c>
      <c r="Q788" t="s">
        <v>1618</v>
      </c>
      <c r="R788">
        <v>21136</v>
      </c>
      <c r="S788" s="1">
        <v>42076</v>
      </c>
      <c r="T788" s="1">
        <v>42077</v>
      </c>
      <c r="U788">
        <v>-75.44</v>
      </c>
      <c r="V788">
        <v>5</v>
      </c>
      <c r="W788">
        <v>32.39</v>
      </c>
      <c r="X788">
        <v>87579</v>
      </c>
      <c r="Y788">
        <f>cleaneddata[[#This Row],[Unit Price]]-cleaneddata[[#This Row],[Discount]]</f>
        <v>6.4200000000000008</v>
      </c>
      <c r="Z788" t="str">
        <f>_xlfn.IFS(cleaneddata[[#This Row],[Region]]="Central","Chris",cleaneddata[[#This Row],[Region]]="East","Erin",cleaneddata[[#This Row],[Region]]="South","Sam",cleaneddata[[#This Row],[Region]]="West","William")</f>
        <v>Erin</v>
      </c>
    </row>
    <row r="789" spans="1:26" x14ac:dyDescent="0.25">
      <c r="A789">
        <v>2285</v>
      </c>
      <c r="B789" t="s">
        <v>1619</v>
      </c>
      <c r="C789" t="s">
        <v>118</v>
      </c>
      <c r="D789">
        <v>0.02</v>
      </c>
      <c r="E789">
        <v>17.7</v>
      </c>
      <c r="F789">
        <v>9.4700000000000006</v>
      </c>
      <c r="G789" t="s">
        <v>89</v>
      </c>
      <c r="H789" t="s">
        <v>96</v>
      </c>
      <c r="I789" t="s">
        <v>50</v>
      </c>
      <c r="J789" t="s">
        <v>80</v>
      </c>
      <c r="K789" t="s">
        <v>75</v>
      </c>
      <c r="L789" t="s">
        <v>1053</v>
      </c>
      <c r="M789">
        <v>0.59</v>
      </c>
      <c r="N789" t="s">
        <v>34</v>
      </c>
      <c r="O789" t="s">
        <v>35</v>
      </c>
      <c r="P789" t="s">
        <v>273</v>
      </c>
      <c r="Q789" t="s">
        <v>1620</v>
      </c>
      <c r="R789">
        <v>29730</v>
      </c>
      <c r="S789" s="1">
        <v>42076</v>
      </c>
      <c r="T789" s="1">
        <v>42078</v>
      </c>
      <c r="U789">
        <v>-85.022000000000006</v>
      </c>
      <c r="V789">
        <v>21</v>
      </c>
      <c r="W789">
        <v>374.6</v>
      </c>
      <c r="X789">
        <v>90148</v>
      </c>
      <c r="Y789">
        <f>cleaneddata[[#This Row],[Unit Price]]-cleaneddata[[#This Row],[Discount]]</f>
        <v>17.68</v>
      </c>
      <c r="Z789" t="str">
        <f>_xlfn.IFS(cleaneddata[[#This Row],[Region]]="Central","Chris",cleaneddata[[#This Row],[Region]]="East","Erin",cleaneddata[[#This Row],[Region]]="South","Sam",cleaneddata[[#This Row],[Region]]="West","William")</f>
        <v>Sam</v>
      </c>
    </row>
    <row r="790" spans="1:26" x14ac:dyDescent="0.25">
      <c r="A790">
        <v>2484</v>
      </c>
      <c r="B790" t="s">
        <v>1621</v>
      </c>
      <c r="C790" t="s">
        <v>118</v>
      </c>
      <c r="D790">
        <v>0.05</v>
      </c>
      <c r="E790">
        <v>6.48</v>
      </c>
      <c r="F790">
        <v>7.91</v>
      </c>
      <c r="G790" t="s">
        <v>40</v>
      </c>
      <c r="H790" t="s">
        <v>96</v>
      </c>
      <c r="I790" t="s">
        <v>50</v>
      </c>
      <c r="J790" t="s">
        <v>90</v>
      </c>
      <c r="K790" t="s">
        <v>75</v>
      </c>
      <c r="L790" t="s">
        <v>1622</v>
      </c>
      <c r="M790">
        <v>0.37</v>
      </c>
      <c r="N790" t="s">
        <v>34</v>
      </c>
      <c r="O790" t="s">
        <v>35</v>
      </c>
      <c r="P790" t="s">
        <v>125</v>
      </c>
      <c r="Q790" t="s">
        <v>1623</v>
      </c>
      <c r="R790">
        <v>33881</v>
      </c>
      <c r="S790" s="1">
        <v>42076</v>
      </c>
      <c r="T790" s="1">
        <v>42077</v>
      </c>
      <c r="U790">
        <v>322.12200000000001</v>
      </c>
      <c r="V790">
        <v>16</v>
      </c>
      <c r="W790">
        <v>109.99</v>
      </c>
      <c r="X790">
        <v>88998</v>
      </c>
      <c r="Y790">
        <f>cleaneddata[[#This Row],[Unit Price]]-cleaneddata[[#This Row],[Discount]]</f>
        <v>6.4300000000000006</v>
      </c>
      <c r="Z790" t="str">
        <f>_xlfn.IFS(cleaneddata[[#This Row],[Region]]="Central","Chris",cleaneddata[[#This Row],[Region]]="East","Erin",cleaneddata[[#This Row],[Region]]="South","Sam",cleaneddata[[#This Row],[Region]]="West","William")</f>
        <v>Sam</v>
      </c>
    </row>
    <row r="791" spans="1:26" x14ac:dyDescent="0.25">
      <c r="A791">
        <v>2484</v>
      </c>
      <c r="B791" t="s">
        <v>1621</v>
      </c>
      <c r="C791" t="s">
        <v>118</v>
      </c>
      <c r="D791">
        <v>0.03</v>
      </c>
      <c r="E791">
        <v>111.03</v>
      </c>
      <c r="F791">
        <v>8.64</v>
      </c>
      <c r="G791" t="s">
        <v>40</v>
      </c>
      <c r="H791" t="s">
        <v>96</v>
      </c>
      <c r="I791" t="s">
        <v>50</v>
      </c>
      <c r="J791" t="s">
        <v>80</v>
      </c>
      <c r="K791" t="s">
        <v>75</v>
      </c>
      <c r="L791" t="s">
        <v>1624</v>
      </c>
      <c r="M791">
        <v>0.78</v>
      </c>
      <c r="N791" t="s">
        <v>34</v>
      </c>
      <c r="O791" t="s">
        <v>35</v>
      </c>
      <c r="P791" t="s">
        <v>125</v>
      </c>
      <c r="Q791" t="s">
        <v>1623</v>
      </c>
      <c r="R791">
        <v>33881</v>
      </c>
      <c r="S791" s="1">
        <v>42076</v>
      </c>
      <c r="T791" s="1">
        <v>42077</v>
      </c>
      <c r="U791">
        <v>366.54</v>
      </c>
      <c r="V791">
        <v>8</v>
      </c>
      <c r="W791">
        <v>900.12</v>
      </c>
      <c r="X791">
        <v>88998</v>
      </c>
      <c r="Y791">
        <f>cleaneddata[[#This Row],[Unit Price]]-cleaneddata[[#This Row],[Discount]]</f>
        <v>111</v>
      </c>
      <c r="Z791" t="str">
        <f>_xlfn.IFS(cleaneddata[[#This Row],[Region]]="Central","Chris",cleaneddata[[#This Row],[Region]]="East","Erin",cleaneddata[[#This Row],[Region]]="South","Sam",cleaneddata[[#This Row],[Region]]="West","William")</f>
        <v>Sam</v>
      </c>
    </row>
    <row r="792" spans="1:26" x14ac:dyDescent="0.25">
      <c r="A792">
        <v>604</v>
      </c>
      <c r="B792" t="s">
        <v>743</v>
      </c>
      <c r="C792" t="s">
        <v>27</v>
      </c>
      <c r="D792">
        <v>0.09</v>
      </c>
      <c r="E792">
        <v>154.13</v>
      </c>
      <c r="F792">
        <v>69</v>
      </c>
      <c r="G792" t="s">
        <v>89</v>
      </c>
      <c r="H792" t="s">
        <v>96</v>
      </c>
      <c r="I792" t="s">
        <v>30</v>
      </c>
      <c r="J792" t="s">
        <v>31</v>
      </c>
      <c r="K792" t="s">
        <v>66</v>
      </c>
      <c r="L792" t="s">
        <v>926</v>
      </c>
      <c r="M792">
        <v>0.68</v>
      </c>
      <c r="N792" t="s">
        <v>34</v>
      </c>
      <c r="O792" t="s">
        <v>61</v>
      </c>
      <c r="P792" t="s">
        <v>92</v>
      </c>
      <c r="Q792" t="s">
        <v>102</v>
      </c>
      <c r="R792">
        <v>90045</v>
      </c>
      <c r="S792" s="1">
        <v>42077</v>
      </c>
      <c r="T792" s="1">
        <v>42078</v>
      </c>
      <c r="U792">
        <v>-1763.7476999999999</v>
      </c>
      <c r="V792">
        <v>38</v>
      </c>
      <c r="W792">
        <v>5679.59</v>
      </c>
      <c r="X792">
        <v>28647</v>
      </c>
      <c r="Y792">
        <f>cleaneddata[[#This Row],[Unit Price]]-cleaneddata[[#This Row],[Discount]]</f>
        <v>154.04</v>
      </c>
      <c r="Z792" t="str">
        <f>_xlfn.IFS(cleaneddata[[#This Row],[Region]]="Central","Chris",cleaneddata[[#This Row],[Region]]="East","Erin",cleaneddata[[#This Row],[Region]]="South","Sam",cleaneddata[[#This Row],[Region]]="West","William")</f>
        <v>William</v>
      </c>
    </row>
    <row r="793" spans="1:26" x14ac:dyDescent="0.25">
      <c r="A793">
        <v>605</v>
      </c>
      <c r="B793" t="s">
        <v>1625</v>
      </c>
      <c r="C793" t="s">
        <v>27</v>
      </c>
      <c r="D793">
        <v>0.09</v>
      </c>
      <c r="E793">
        <v>154.13</v>
      </c>
      <c r="F793">
        <v>69</v>
      </c>
      <c r="G793" t="s">
        <v>89</v>
      </c>
      <c r="H793" t="s">
        <v>96</v>
      </c>
      <c r="I793" t="s">
        <v>30</v>
      </c>
      <c r="J793" t="s">
        <v>31</v>
      </c>
      <c r="K793" t="s">
        <v>66</v>
      </c>
      <c r="L793" t="s">
        <v>926</v>
      </c>
      <c r="M793">
        <v>0.68</v>
      </c>
      <c r="N793" t="s">
        <v>34</v>
      </c>
      <c r="O793" t="s">
        <v>113</v>
      </c>
      <c r="P793" t="s">
        <v>114</v>
      </c>
      <c r="Q793" t="s">
        <v>1626</v>
      </c>
      <c r="R793">
        <v>11795</v>
      </c>
      <c r="S793" s="1">
        <v>42077</v>
      </c>
      <c r="T793" s="1">
        <v>42078</v>
      </c>
      <c r="U793">
        <v>-1763.7476999999999</v>
      </c>
      <c r="V793">
        <v>10</v>
      </c>
      <c r="W793">
        <v>1494.63</v>
      </c>
      <c r="X793">
        <v>91144</v>
      </c>
      <c r="Y793">
        <f>cleaneddata[[#This Row],[Unit Price]]-cleaneddata[[#This Row],[Discount]]</f>
        <v>154.04</v>
      </c>
      <c r="Z793" t="str">
        <f>_xlfn.IFS(cleaneddata[[#This Row],[Region]]="Central","Chris",cleaneddata[[#This Row],[Region]]="East","Erin",cleaneddata[[#This Row],[Region]]="South","Sam",cleaneddata[[#This Row],[Region]]="West","William")</f>
        <v>Erin</v>
      </c>
    </row>
    <row r="794" spans="1:26" x14ac:dyDescent="0.25">
      <c r="A794">
        <v>994</v>
      </c>
      <c r="B794" t="s">
        <v>1627</v>
      </c>
      <c r="C794" t="s">
        <v>39</v>
      </c>
      <c r="D794">
        <v>0.1</v>
      </c>
      <c r="E794">
        <v>400.98</v>
      </c>
      <c r="F794">
        <v>76.37</v>
      </c>
      <c r="G794" t="s">
        <v>28</v>
      </c>
      <c r="H794" t="s">
        <v>29</v>
      </c>
      <c r="I794" t="s">
        <v>30</v>
      </c>
      <c r="J794" t="s">
        <v>31</v>
      </c>
      <c r="K794" t="s">
        <v>32</v>
      </c>
      <c r="L794" t="s">
        <v>1004</v>
      </c>
      <c r="M794">
        <v>0.6</v>
      </c>
      <c r="N794" t="s">
        <v>34</v>
      </c>
      <c r="O794" t="s">
        <v>113</v>
      </c>
      <c r="P794" t="s">
        <v>333</v>
      </c>
      <c r="Q794" t="s">
        <v>334</v>
      </c>
      <c r="R794">
        <v>4073</v>
      </c>
      <c r="S794" s="1">
        <v>42077</v>
      </c>
      <c r="T794" s="1">
        <v>42078</v>
      </c>
      <c r="U794">
        <v>-969.04836599999999</v>
      </c>
      <c r="V794">
        <v>2</v>
      </c>
      <c r="W794">
        <v>810.47</v>
      </c>
      <c r="X794">
        <v>89433</v>
      </c>
      <c r="Y794">
        <f>cleaneddata[[#This Row],[Unit Price]]-cleaneddata[[#This Row],[Discount]]</f>
        <v>400.88</v>
      </c>
      <c r="Z794" t="str">
        <f>_xlfn.IFS(cleaneddata[[#This Row],[Region]]="Central","Chris",cleaneddata[[#This Row],[Region]]="East","Erin",cleaneddata[[#This Row],[Region]]="South","Sam",cleaneddata[[#This Row],[Region]]="West","William")</f>
        <v>Erin</v>
      </c>
    </row>
    <row r="795" spans="1:26" x14ac:dyDescent="0.25">
      <c r="A795">
        <v>999</v>
      </c>
      <c r="B795" t="s">
        <v>1628</v>
      </c>
      <c r="C795" t="s">
        <v>39</v>
      </c>
      <c r="D795">
        <v>0.08</v>
      </c>
      <c r="E795">
        <v>45.19</v>
      </c>
      <c r="F795">
        <v>1.99</v>
      </c>
      <c r="G795" t="s">
        <v>40</v>
      </c>
      <c r="H795" t="s">
        <v>29</v>
      </c>
      <c r="I795" t="s">
        <v>42</v>
      </c>
      <c r="J795" t="s">
        <v>43</v>
      </c>
      <c r="K795" t="s">
        <v>44</v>
      </c>
      <c r="L795" t="s">
        <v>45</v>
      </c>
      <c r="M795">
        <v>0.55000000000000004</v>
      </c>
      <c r="N795" t="s">
        <v>34</v>
      </c>
      <c r="O795" t="s">
        <v>113</v>
      </c>
      <c r="P795" t="s">
        <v>399</v>
      </c>
      <c r="Q795" t="s">
        <v>1629</v>
      </c>
      <c r="R795">
        <v>7450</v>
      </c>
      <c r="S795" s="1">
        <v>42077</v>
      </c>
      <c r="T795" s="1">
        <v>42078</v>
      </c>
      <c r="U795">
        <v>-71.83</v>
      </c>
      <c r="V795">
        <v>3</v>
      </c>
      <c r="W795">
        <v>127.22</v>
      </c>
      <c r="X795">
        <v>89433</v>
      </c>
      <c r="Y795">
        <f>cleaneddata[[#This Row],[Unit Price]]-cleaneddata[[#This Row],[Discount]]</f>
        <v>45.11</v>
      </c>
      <c r="Z795" t="str">
        <f>_xlfn.IFS(cleaneddata[[#This Row],[Region]]="Central","Chris",cleaneddata[[#This Row],[Region]]="East","Erin",cleaneddata[[#This Row],[Region]]="South","Sam",cleaneddata[[#This Row],[Region]]="West","William")</f>
        <v>Erin</v>
      </c>
    </row>
    <row r="796" spans="1:26" x14ac:dyDescent="0.25">
      <c r="A796">
        <v>1000</v>
      </c>
      <c r="B796" t="s">
        <v>1630</v>
      </c>
      <c r="C796" t="s">
        <v>39</v>
      </c>
      <c r="D796">
        <v>0.03</v>
      </c>
      <c r="E796">
        <v>33.979999999999997</v>
      </c>
      <c r="F796">
        <v>19.989999999999998</v>
      </c>
      <c r="G796" t="s">
        <v>40</v>
      </c>
      <c r="H796" t="s">
        <v>29</v>
      </c>
      <c r="I796" t="s">
        <v>30</v>
      </c>
      <c r="J796" t="s">
        <v>128</v>
      </c>
      <c r="K796" t="s">
        <v>75</v>
      </c>
      <c r="L796" t="s">
        <v>1631</v>
      </c>
      <c r="M796">
        <v>0.55000000000000004</v>
      </c>
      <c r="N796" t="s">
        <v>34</v>
      </c>
      <c r="O796" t="s">
        <v>113</v>
      </c>
      <c r="P796" t="s">
        <v>635</v>
      </c>
      <c r="Q796" t="s">
        <v>1632</v>
      </c>
      <c r="R796">
        <v>5201</v>
      </c>
      <c r="S796" s="1">
        <v>42077</v>
      </c>
      <c r="T796" s="1">
        <v>42078</v>
      </c>
      <c r="U796">
        <v>-0.74</v>
      </c>
      <c r="V796">
        <v>12</v>
      </c>
      <c r="W796">
        <v>432.44</v>
      </c>
      <c r="X796">
        <v>89433</v>
      </c>
      <c r="Y796">
        <f>cleaneddata[[#This Row],[Unit Price]]-cleaneddata[[#This Row],[Discount]]</f>
        <v>33.949999999999996</v>
      </c>
      <c r="Z796" t="str">
        <f>_xlfn.IFS(cleaneddata[[#This Row],[Region]]="Central","Chris",cleaneddata[[#This Row],[Region]]="East","Erin",cleaneddata[[#This Row],[Region]]="South","Sam",cleaneddata[[#This Row],[Region]]="West","William")</f>
        <v>Erin</v>
      </c>
    </row>
    <row r="797" spans="1:26" x14ac:dyDescent="0.25">
      <c r="A797">
        <v>2345</v>
      </c>
      <c r="B797" t="s">
        <v>1633</v>
      </c>
      <c r="C797" t="s">
        <v>118</v>
      </c>
      <c r="D797">
        <v>7.0000000000000007E-2</v>
      </c>
      <c r="E797">
        <v>200.98</v>
      </c>
      <c r="F797">
        <v>23.76</v>
      </c>
      <c r="G797" t="s">
        <v>28</v>
      </c>
      <c r="H797" t="s">
        <v>96</v>
      </c>
      <c r="I797" t="s">
        <v>30</v>
      </c>
      <c r="J797" t="s">
        <v>111</v>
      </c>
      <c r="K797" t="s">
        <v>59</v>
      </c>
      <c r="L797" t="s">
        <v>1634</v>
      </c>
      <c r="M797">
        <v>0.57999999999999996</v>
      </c>
      <c r="N797" t="s">
        <v>34</v>
      </c>
      <c r="O797" t="s">
        <v>35</v>
      </c>
      <c r="P797" t="s">
        <v>390</v>
      </c>
      <c r="Q797" t="s">
        <v>829</v>
      </c>
      <c r="R797">
        <v>42003</v>
      </c>
      <c r="S797" s="1">
        <v>42077</v>
      </c>
      <c r="T797" s="1">
        <v>42078</v>
      </c>
      <c r="U797">
        <v>-132.42599999999999</v>
      </c>
      <c r="V797">
        <v>9</v>
      </c>
      <c r="W797">
        <v>1805.9</v>
      </c>
      <c r="X797">
        <v>89504</v>
      </c>
      <c r="Y797">
        <f>cleaneddata[[#This Row],[Unit Price]]-cleaneddata[[#This Row],[Discount]]</f>
        <v>200.91</v>
      </c>
      <c r="Z797" t="str">
        <f>_xlfn.IFS(cleaneddata[[#This Row],[Region]]="Central","Chris",cleaneddata[[#This Row],[Region]]="East","Erin",cleaneddata[[#This Row],[Region]]="South","Sam",cleaneddata[[#This Row],[Region]]="West","William")</f>
        <v>Sam</v>
      </c>
    </row>
    <row r="798" spans="1:26" x14ac:dyDescent="0.25">
      <c r="A798">
        <v>2345</v>
      </c>
      <c r="B798" t="s">
        <v>1633</v>
      </c>
      <c r="C798" t="s">
        <v>118</v>
      </c>
      <c r="D798">
        <v>0.02</v>
      </c>
      <c r="E798">
        <v>179.29</v>
      </c>
      <c r="F798">
        <v>29.21</v>
      </c>
      <c r="G798" t="s">
        <v>28</v>
      </c>
      <c r="H798" t="s">
        <v>96</v>
      </c>
      <c r="I798" t="s">
        <v>30</v>
      </c>
      <c r="J798" t="s">
        <v>31</v>
      </c>
      <c r="K798" t="s">
        <v>32</v>
      </c>
      <c r="L798" t="s">
        <v>545</v>
      </c>
      <c r="M798">
        <v>0.76</v>
      </c>
      <c r="N798" t="s">
        <v>34</v>
      </c>
      <c r="O798" t="s">
        <v>35</v>
      </c>
      <c r="P798" t="s">
        <v>390</v>
      </c>
      <c r="Q798" t="s">
        <v>829</v>
      </c>
      <c r="R798">
        <v>42003</v>
      </c>
      <c r="S798" s="1">
        <v>42077</v>
      </c>
      <c r="T798" s="1">
        <v>42077</v>
      </c>
      <c r="U798">
        <v>-411.23599999999999</v>
      </c>
      <c r="V798">
        <v>2</v>
      </c>
      <c r="W798">
        <v>311.41000000000003</v>
      </c>
      <c r="X798">
        <v>89504</v>
      </c>
      <c r="Y798">
        <f>cleaneddata[[#This Row],[Unit Price]]-cleaneddata[[#This Row],[Discount]]</f>
        <v>179.26999999999998</v>
      </c>
      <c r="Z798" t="str">
        <f>_xlfn.IFS(cleaneddata[[#This Row],[Region]]="Central","Chris",cleaneddata[[#This Row],[Region]]="East","Erin",cleaneddata[[#This Row],[Region]]="South","Sam",cleaneddata[[#This Row],[Region]]="West","William")</f>
        <v>Sam</v>
      </c>
    </row>
    <row r="799" spans="1:26" x14ac:dyDescent="0.25">
      <c r="A799">
        <v>2417</v>
      </c>
      <c r="B799" t="s">
        <v>1635</v>
      </c>
      <c r="C799" t="s">
        <v>118</v>
      </c>
      <c r="D799">
        <v>0</v>
      </c>
      <c r="E799">
        <v>65.989999999999995</v>
      </c>
      <c r="F799">
        <v>3.99</v>
      </c>
      <c r="G799" t="s">
        <v>40</v>
      </c>
      <c r="H799" t="s">
        <v>41</v>
      </c>
      <c r="I799" t="s">
        <v>42</v>
      </c>
      <c r="J799" t="s">
        <v>137</v>
      </c>
      <c r="K799" t="s">
        <v>75</v>
      </c>
      <c r="L799" t="s">
        <v>1636</v>
      </c>
      <c r="M799">
        <v>0.59</v>
      </c>
      <c r="N799" t="s">
        <v>34</v>
      </c>
      <c r="O799" t="s">
        <v>35</v>
      </c>
      <c r="P799" t="s">
        <v>244</v>
      </c>
      <c r="Q799" t="s">
        <v>1637</v>
      </c>
      <c r="R799">
        <v>22124</v>
      </c>
      <c r="S799" s="1">
        <v>42077</v>
      </c>
      <c r="T799" s="1">
        <v>42078</v>
      </c>
      <c r="U799">
        <v>-60.564</v>
      </c>
      <c r="V799">
        <v>13</v>
      </c>
      <c r="W799">
        <v>765.65</v>
      </c>
      <c r="X799">
        <v>86754</v>
      </c>
      <c r="Y799">
        <f>cleaneddata[[#This Row],[Unit Price]]-cleaneddata[[#This Row],[Discount]]</f>
        <v>65.989999999999995</v>
      </c>
      <c r="Z799" t="str">
        <f>_xlfn.IFS(cleaneddata[[#This Row],[Region]]="Central","Chris",cleaneddata[[#This Row],[Region]]="East","Erin",cleaneddata[[#This Row],[Region]]="South","Sam",cleaneddata[[#This Row],[Region]]="West","William")</f>
        <v>Sam</v>
      </c>
    </row>
    <row r="800" spans="1:26" x14ac:dyDescent="0.25">
      <c r="A800">
        <v>3279</v>
      </c>
      <c r="B800" t="s">
        <v>1638</v>
      </c>
      <c r="C800" t="s">
        <v>118</v>
      </c>
      <c r="D800">
        <v>0.01</v>
      </c>
      <c r="E800">
        <v>45.99</v>
      </c>
      <c r="F800">
        <v>4.99</v>
      </c>
      <c r="G800" t="s">
        <v>40</v>
      </c>
      <c r="H800" t="s">
        <v>73</v>
      </c>
      <c r="I800" t="s">
        <v>42</v>
      </c>
      <c r="J800" t="s">
        <v>137</v>
      </c>
      <c r="K800" t="s">
        <v>75</v>
      </c>
      <c r="L800" t="s">
        <v>1448</v>
      </c>
      <c r="M800">
        <v>0.56000000000000005</v>
      </c>
      <c r="N800" t="s">
        <v>34</v>
      </c>
      <c r="O800" t="s">
        <v>35</v>
      </c>
      <c r="P800" t="s">
        <v>273</v>
      </c>
      <c r="Q800" t="s">
        <v>1639</v>
      </c>
      <c r="R800">
        <v>29203</v>
      </c>
      <c r="S800" s="1">
        <v>42077</v>
      </c>
      <c r="T800" s="1">
        <v>42079</v>
      </c>
      <c r="U800">
        <v>24.018000000000001</v>
      </c>
      <c r="V800">
        <v>3</v>
      </c>
      <c r="W800">
        <v>125.19</v>
      </c>
      <c r="X800">
        <v>90767</v>
      </c>
      <c r="Y800">
        <f>cleaneddata[[#This Row],[Unit Price]]-cleaneddata[[#This Row],[Discount]]</f>
        <v>45.980000000000004</v>
      </c>
      <c r="Z800" t="str">
        <f>_xlfn.IFS(cleaneddata[[#This Row],[Region]]="Central","Chris",cleaneddata[[#This Row],[Region]]="East","Erin",cleaneddata[[#This Row],[Region]]="South","Sam",cleaneddata[[#This Row],[Region]]="West","William")</f>
        <v>Sam</v>
      </c>
    </row>
    <row r="801" spans="1:26" x14ac:dyDescent="0.25">
      <c r="A801">
        <v>373</v>
      </c>
      <c r="B801" t="s">
        <v>1640</v>
      </c>
      <c r="C801" t="s">
        <v>72</v>
      </c>
      <c r="D801">
        <v>0.02</v>
      </c>
      <c r="E801">
        <v>200.98</v>
      </c>
      <c r="F801">
        <v>55.96</v>
      </c>
      <c r="G801" t="s">
        <v>28</v>
      </c>
      <c r="H801" t="s">
        <v>29</v>
      </c>
      <c r="I801" t="s">
        <v>30</v>
      </c>
      <c r="J801" t="s">
        <v>119</v>
      </c>
      <c r="K801" t="s">
        <v>32</v>
      </c>
      <c r="L801" t="s">
        <v>1641</v>
      </c>
      <c r="M801">
        <v>0.75</v>
      </c>
      <c r="N801" t="s">
        <v>34</v>
      </c>
      <c r="O801" t="s">
        <v>54</v>
      </c>
      <c r="P801" t="s">
        <v>291</v>
      </c>
      <c r="Q801" t="s">
        <v>1165</v>
      </c>
      <c r="R801">
        <v>48234</v>
      </c>
      <c r="S801" s="1">
        <v>42077</v>
      </c>
      <c r="T801" s="1">
        <v>42079</v>
      </c>
      <c r="U801">
        <v>-163.63</v>
      </c>
      <c r="V801">
        <v>45</v>
      </c>
      <c r="W801">
        <v>9539.6</v>
      </c>
      <c r="X801">
        <v>24193</v>
      </c>
      <c r="Y801">
        <f>cleaneddata[[#This Row],[Unit Price]]-cleaneddata[[#This Row],[Discount]]</f>
        <v>200.95999999999998</v>
      </c>
      <c r="Z801" t="str">
        <f>_xlfn.IFS(cleaneddata[[#This Row],[Region]]="Central","Chris",cleaneddata[[#This Row],[Region]]="East","Erin",cleaneddata[[#This Row],[Region]]="South","Sam",cleaneddata[[#This Row],[Region]]="West","William")</f>
        <v>Chris</v>
      </c>
    </row>
    <row r="802" spans="1:26" x14ac:dyDescent="0.25">
      <c r="A802">
        <v>373</v>
      </c>
      <c r="B802" t="s">
        <v>1640</v>
      </c>
      <c r="C802" t="s">
        <v>72</v>
      </c>
      <c r="D802">
        <v>0.02</v>
      </c>
      <c r="E802">
        <v>4.28</v>
      </c>
      <c r="F802">
        <v>5.17</v>
      </c>
      <c r="G802" t="s">
        <v>40</v>
      </c>
      <c r="H802" t="s">
        <v>29</v>
      </c>
      <c r="I802" t="s">
        <v>50</v>
      </c>
      <c r="J802" t="s">
        <v>90</v>
      </c>
      <c r="K802" t="s">
        <v>75</v>
      </c>
      <c r="L802" t="s">
        <v>1256</v>
      </c>
      <c r="M802">
        <v>0.4</v>
      </c>
      <c r="N802" t="s">
        <v>34</v>
      </c>
      <c r="O802" t="s">
        <v>54</v>
      </c>
      <c r="P802" t="s">
        <v>291</v>
      </c>
      <c r="Q802" t="s">
        <v>1165</v>
      </c>
      <c r="R802">
        <v>48234</v>
      </c>
      <c r="S802" s="1">
        <v>42077</v>
      </c>
      <c r="T802" s="1">
        <v>42078</v>
      </c>
      <c r="U802">
        <v>-63.87</v>
      </c>
      <c r="V802">
        <v>24</v>
      </c>
      <c r="W802">
        <v>109.86</v>
      </c>
      <c r="X802">
        <v>24193</v>
      </c>
      <c r="Y802">
        <f>cleaneddata[[#This Row],[Unit Price]]-cleaneddata[[#This Row],[Discount]]</f>
        <v>4.2600000000000007</v>
      </c>
      <c r="Z802" t="str">
        <f>_xlfn.IFS(cleaneddata[[#This Row],[Region]]="Central","Chris",cleaneddata[[#This Row],[Region]]="East","Erin",cleaneddata[[#This Row],[Region]]="South","Sam",cleaneddata[[#This Row],[Region]]="West","William")</f>
        <v>Chris</v>
      </c>
    </row>
    <row r="803" spans="1:26" x14ac:dyDescent="0.25">
      <c r="A803">
        <v>373</v>
      </c>
      <c r="B803" t="s">
        <v>1640</v>
      </c>
      <c r="C803" t="s">
        <v>72</v>
      </c>
      <c r="D803">
        <v>0.04</v>
      </c>
      <c r="E803">
        <v>85.99</v>
      </c>
      <c r="F803">
        <v>0.99</v>
      </c>
      <c r="G803" t="s">
        <v>40</v>
      </c>
      <c r="H803" t="s">
        <v>29</v>
      </c>
      <c r="I803" t="s">
        <v>42</v>
      </c>
      <c r="J803" t="s">
        <v>137</v>
      </c>
      <c r="K803" t="s">
        <v>52</v>
      </c>
      <c r="L803" t="s">
        <v>1598</v>
      </c>
      <c r="M803">
        <v>0.85</v>
      </c>
      <c r="N803" t="s">
        <v>34</v>
      </c>
      <c r="O803" t="s">
        <v>54</v>
      </c>
      <c r="P803" t="s">
        <v>291</v>
      </c>
      <c r="Q803" t="s">
        <v>1165</v>
      </c>
      <c r="R803">
        <v>48234</v>
      </c>
      <c r="S803" s="1">
        <v>42077</v>
      </c>
      <c r="T803" s="1">
        <v>42079</v>
      </c>
      <c r="U803">
        <v>-175.17500000000001</v>
      </c>
      <c r="V803">
        <v>19</v>
      </c>
      <c r="W803">
        <v>1426.51</v>
      </c>
      <c r="X803">
        <v>24193</v>
      </c>
      <c r="Y803">
        <f>cleaneddata[[#This Row],[Unit Price]]-cleaneddata[[#This Row],[Discount]]</f>
        <v>85.949999999999989</v>
      </c>
      <c r="Z803" t="str">
        <f>_xlfn.IFS(cleaneddata[[#This Row],[Region]]="Central","Chris",cleaneddata[[#This Row],[Region]]="East","Erin",cleaneddata[[#This Row],[Region]]="South","Sam",cleaneddata[[#This Row],[Region]]="West","William")</f>
        <v>Chris</v>
      </c>
    </row>
    <row r="804" spans="1:26" x14ac:dyDescent="0.25">
      <c r="A804">
        <v>375</v>
      </c>
      <c r="B804" t="s">
        <v>1642</v>
      </c>
      <c r="C804" t="s">
        <v>72</v>
      </c>
      <c r="D804">
        <v>0.02</v>
      </c>
      <c r="E804">
        <v>200.98</v>
      </c>
      <c r="F804">
        <v>55.96</v>
      </c>
      <c r="G804" t="s">
        <v>28</v>
      </c>
      <c r="H804" t="s">
        <v>29</v>
      </c>
      <c r="I804" t="s">
        <v>30</v>
      </c>
      <c r="J804" t="s">
        <v>119</v>
      </c>
      <c r="K804" t="s">
        <v>32</v>
      </c>
      <c r="L804" t="s">
        <v>1641</v>
      </c>
      <c r="M804">
        <v>0.75</v>
      </c>
      <c r="N804" t="s">
        <v>34</v>
      </c>
      <c r="O804" t="s">
        <v>35</v>
      </c>
      <c r="P804" t="s">
        <v>402</v>
      </c>
      <c r="Q804" t="s">
        <v>1643</v>
      </c>
      <c r="R804">
        <v>37814</v>
      </c>
      <c r="S804" s="1">
        <v>42077</v>
      </c>
      <c r="T804" s="1">
        <v>42079</v>
      </c>
      <c r="U804">
        <v>-224.9478</v>
      </c>
      <c r="V804">
        <v>11</v>
      </c>
      <c r="W804">
        <v>2331.9</v>
      </c>
      <c r="X804">
        <v>90917</v>
      </c>
      <c r="Y804">
        <f>cleaneddata[[#This Row],[Unit Price]]-cleaneddata[[#This Row],[Discount]]</f>
        <v>200.95999999999998</v>
      </c>
      <c r="Z804" t="str">
        <f>_xlfn.IFS(cleaneddata[[#This Row],[Region]]="Central","Chris",cleaneddata[[#This Row],[Region]]="East","Erin",cleaneddata[[#This Row],[Region]]="South","Sam",cleaneddata[[#This Row],[Region]]="West","William")</f>
        <v>Sam</v>
      </c>
    </row>
    <row r="805" spans="1:26" x14ac:dyDescent="0.25">
      <c r="A805">
        <v>375</v>
      </c>
      <c r="B805" t="s">
        <v>1642</v>
      </c>
      <c r="C805" t="s">
        <v>72</v>
      </c>
      <c r="D805">
        <v>0.02</v>
      </c>
      <c r="E805">
        <v>4.28</v>
      </c>
      <c r="F805">
        <v>5.17</v>
      </c>
      <c r="G805" t="s">
        <v>40</v>
      </c>
      <c r="H805" t="s">
        <v>29</v>
      </c>
      <c r="I805" t="s">
        <v>50</v>
      </c>
      <c r="J805" t="s">
        <v>90</v>
      </c>
      <c r="K805" t="s">
        <v>75</v>
      </c>
      <c r="L805" t="s">
        <v>1256</v>
      </c>
      <c r="M805">
        <v>0.4</v>
      </c>
      <c r="N805" t="s">
        <v>34</v>
      </c>
      <c r="O805" t="s">
        <v>35</v>
      </c>
      <c r="P805" t="s">
        <v>402</v>
      </c>
      <c r="Q805" t="s">
        <v>1643</v>
      </c>
      <c r="R805">
        <v>37814</v>
      </c>
      <c r="S805" s="1">
        <v>42077</v>
      </c>
      <c r="T805" s="1">
        <v>42078</v>
      </c>
      <c r="U805">
        <v>196.8</v>
      </c>
      <c r="V805">
        <v>6</v>
      </c>
      <c r="W805">
        <v>27.47</v>
      </c>
      <c r="X805">
        <v>90917</v>
      </c>
      <c r="Y805">
        <f>cleaneddata[[#This Row],[Unit Price]]-cleaneddata[[#This Row],[Discount]]</f>
        <v>4.2600000000000007</v>
      </c>
      <c r="Z805" t="str">
        <f>_xlfn.IFS(cleaneddata[[#This Row],[Region]]="Central","Chris",cleaneddata[[#This Row],[Region]]="East","Erin",cleaneddata[[#This Row],[Region]]="South","Sam",cleaneddata[[#This Row],[Region]]="West","William")</f>
        <v>Sam</v>
      </c>
    </row>
    <row r="806" spans="1:26" x14ac:dyDescent="0.25">
      <c r="A806">
        <v>1682</v>
      </c>
      <c r="B806" t="s">
        <v>1188</v>
      </c>
      <c r="C806" t="s">
        <v>72</v>
      </c>
      <c r="D806">
        <v>0.08</v>
      </c>
      <c r="E806">
        <v>4.9800000000000004</v>
      </c>
      <c r="F806">
        <v>4.7</v>
      </c>
      <c r="G806" t="s">
        <v>40</v>
      </c>
      <c r="H806" t="s">
        <v>41</v>
      </c>
      <c r="I806" t="s">
        <v>50</v>
      </c>
      <c r="J806" t="s">
        <v>90</v>
      </c>
      <c r="K806" t="s">
        <v>75</v>
      </c>
      <c r="L806" t="s">
        <v>1336</v>
      </c>
      <c r="M806">
        <v>0.38</v>
      </c>
      <c r="N806" t="s">
        <v>34</v>
      </c>
      <c r="O806" t="s">
        <v>54</v>
      </c>
      <c r="P806" t="s">
        <v>105</v>
      </c>
      <c r="Q806" t="s">
        <v>535</v>
      </c>
      <c r="R806">
        <v>60611</v>
      </c>
      <c r="S806" s="1">
        <v>42077</v>
      </c>
      <c r="T806" s="1">
        <v>42078</v>
      </c>
      <c r="U806">
        <v>-56.35</v>
      </c>
      <c r="V806">
        <v>47</v>
      </c>
      <c r="W806">
        <v>225.98</v>
      </c>
      <c r="X806">
        <v>38080</v>
      </c>
      <c r="Y806">
        <f>cleaneddata[[#This Row],[Unit Price]]-cleaneddata[[#This Row],[Discount]]</f>
        <v>4.9000000000000004</v>
      </c>
      <c r="Z806" t="str">
        <f>_xlfn.IFS(cleaneddata[[#This Row],[Region]]="Central","Chris",cleaneddata[[#This Row],[Region]]="East","Erin",cleaneddata[[#This Row],[Region]]="South","Sam",cleaneddata[[#This Row],[Region]]="West","William")</f>
        <v>Chris</v>
      </c>
    </row>
    <row r="807" spans="1:26" x14ac:dyDescent="0.25">
      <c r="A807">
        <v>1683</v>
      </c>
      <c r="B807" t="s">
        <v>1189</v>
      </c>
      <c r="C807" t="s">
        <v>72</v>
      </c>
      <c r="D807">
        <v>0.08</v>
      </c>
      <c r="E807">
        <v>4.9800000000000004</v>
      </c>
      <c r="F807">
        <v>4.7</v>
      </c>
      <c r="G807" t="s">
        <v>40</v>
      </c>
      <c r="H807" t="s">
        <v>41</v>
      </c>
      <c r="I807" t="s">
        <v>50</v>
      </c>
      <c r="J807" t="s">
        <v>90</v>
      </c>
      <c r="K807" t="s">
        <v>75</v>
      </c>
      <c r="L807" t="s">
        <v>1336</v>
      </c>
      <c r="M807">
        <v>0.38</v>
      </c>
      <c r="N807" t="s">
        <v>34</v>
      </c>
      <c r="O807" t="s">
        <v>54</v>
      </c>
      <c r="P807" t="s">
        <v>189</v>
      </c>
      <c r="Q807" t="s">
        <v>1190</v>
      </c>
      <c r="R807">
        <v>77301</v>
      </c>
      <c r="S807" s="1">
        <v>42077</v>
      </c>
      <c r="T807" s="1">
        <v>42078</v>
      </c>
      <c r="U807">
        <v>-56.35</v>
      </c>
      <c r="V807">
        <v>12</v>
      </c>
      <c r="W807">
        <v>57.7</v>
      </c>
      <c r="X807">
        <v>90613</v>
      </c>
      <c r="Y807">
        <f>cleaneddata[[#This Row],[Unit Price]]-cleaneddata[[#This Row],[Discount]]</f>
        <v>4.9000000000000004</v>
      </c>
      <c r="Z807" t="str">
        <f>_xlfn.IFS(cleaneddata[[#This Row],[Region]]="Central","Chris",cleaneddata[[#This Row],[Region]]="East","Erin",cleaneddata[[#This Row],[Region]]="South","Sam",cleaneddata[[#This Row],[Region]]="West","William")</f>
        <v>Chris</v>
      </c>
    </row>
    <row r="808" spans="1:26" x14ac:dyDescent="0.25">
      <c r="A808">
        <v>3177</v>
      </c>
      <c r="B808" t="s">
        <v>1644</v>
      </c>
      <c r="C808" t="s">
        <v>72</v>
      </c>
      <c r="D808">
        <v>0.1</v>
      </c>
      <c r="E808">
        <v>62.18</v>
      </c>
      <c r="F808">
        <v>10.84</v>
      </c>
      <c r="G808" t="s">
        <v>40</v>
      </c>
      <c r="H808" t="s">
        <v>41</v>
      </c>
      <c r="I808" t="s">
        <v>30</v>
      </c>
      <c r="J808" t="s">
        <v>128</v>
      </c>
      <c r="K808" t="s">
        <v>146</v>
      </c>
      <c r="L808" t="s">
        <v>1233</v>
      </c>
      <c r="M808">
        <v>0.63</v>
      </c>
      <c r="N808" t="s">
        <v>34</v>
      </c>
      <c r="O808" t="s">
        <v>35</v>
      </c>
      <c r="P808" t="s">
        <v>125</v>
      </c>
      <c r="Q808" t="s">
        <v>1645</v>
      </c>
      <c r="R808">
        <v>33458</v>
      </c>
      <c r="S808" s="1">
        <v>42077</v>
      </c>
      <c r="T808" s="1">
        <v>42079</v>
      </c>
      <c r="U808">
        <v>-29.666</v>
      </c>
      <c r="V808">
        <v>9</v>
      </c>
      <c r="W808">
        <v>511.57</v>
      </c>
      <c r="X808">
        <v>90818</v>
      </c>
      <c r="Y808">
        <f>cleaneddata[[#This Row],[Unit Price]]-cleaneddata[[#This Row],[Discount]]</f>
        <v>62.08</v>
      </c>
      <c r="Z808" t="str">
        <f>_xlfn.IFS(cleaneddata[[#This Row],[Region]]="Central","Chris",cleaneddata[[#This Row],[Region]]="East","Erin",cleaneddata[[#This Row],[Region]]="South","Sam",cleaneddata[[#This Row],[Region]]="West","William")</f>
        <v>Sam</v>
      </c>
    </row>
    <row r="809" spans="1:26" x14ac:dyDescent="0.25">
      <c r="A809">
        <v>594</v>
      </c>
      <c r="B809" t="s">
        <v>1646</v>
      </c>
      <c r="C809" t="s">
        <v>27</v>
      </c>
      <c r="D809">
        <v>0.09</v>
      </c>
      <c r="E809">
        <v>13.79</v>
      </c>
      <c r="F809">
        <v>8.7799999999999994</v>
      </c>
      <c r="G809" t="s">
        <v>40</v>
      </c>
      <c r="H809" t="s">
        <v>41</v>
      </c>
      <c r="I809" t="s">
        <v>30</v>
      </c>
      <c r="J809" t="s">
        <v>128</v>
      </c>
      <c r="K809" t="s">
        <v>75</v>
      </c>
      <c r="L809" t="s">
        <v>1328</v>
      </c>
      <c r="M809">
        <v>0.43</v>
      </c>
      <c r="N809" t="s">
        <v>34</v>
      </c>
      <c r="O809" t="s">
        <v>54</v>
      </c>
      <c r="P809" t="s">
        <v>55</v>
      </c>
      <c r="Q809" t="s">
        <v>1647</v>
      </c>
      <c r="R809">
        <v>46016</v>
      </c>
      <c r="S809" s="1">
        <v>42078</v>
      </c>
      <c r="T809" s="1">
        <v>42080</v>
      </c>
      <c r="U809">
        <v>-22.12</v>
      </c>
      <c r="V809">
        <v>1</v>
      </c>
      <c r="W809">
        <v>17.440000000000001</v>
      </c>
      <c r="X809">
        <v>86309</v>
      </c>
      <c r="Y809">
        <f>cleaneddata[[#This Row],[Unit Price]]-cleaneddata[[#This Row],[Discount]]</f>
        <v>13.7</v>
      </c>
      <c r="Z809" t="str">
        <f>_xlfn.IFS(cleaneddata[[#This Row],[Region]]="Central","Chris",cleaneddata[[#This Row],[Region]]="East","Erin",cleaneddata[[#This Row],[Region]]="South","Sam",cleaneddata[[#This Row],[Region]]="West","William")</f>
        <v>Chris</v>
      </c>
    </row>
    <row r="810" spans="1:26" x14ac:dyDescent="0.25">
      <c r="A810">
        <v>83</v>
      </c>
      <c r="B810" t="s">
        <v>1648</v>
      </c>
      <c r="C810" t="s">
        <v>39</v>
      </c>
      <c r="D810">
        <v>0.04</v>
      </c>
      <c r="E810">
        <v>296.18</v>
      </c>
      <c r="F810">
        <v>54.12</v>
      </c>
      <c r="G810" t="s">
        <v>28</v>
      </c>
      <c r="H810" t="s">
        <v>96</v>
      </c>
      <c r="I810" t="s">
        <v>30</v>
      </c>
      <c r="J810" t="s">
        <v>31</v>
      </c>
      <c r="K810" t="s">
        <v>32</v>
      </c>
      <c r="L810" t="s">
        <v>1081</v>
      </c>
      <c r="M810">
        <v>0.76</v>
      </c>
      <c r="N810" t="s">
        <v>34</v>
      </c>
      <c r="O810" t="s">
        <v>113</v>
      </c>
      <c r="P810" t="s">
        <v>319</v>
      </c>
      <c r="Q810" t="s">
        <v>999</v>
      </c>
      <c r="R810">
        <v>44708</v>
      </c>
      <c r="S810" s="1">
        <v>42078</v>
      </c>
      <c r="T810" s="1">
        <v>42078</v>
      </c>
      <c r="U810">
        <v>-715.77820599999995</v>
      </c>
      <c r="V810">
        <v>6</v>
      </c>
      <c r="W810">
        <v>1821.89</v>
      </c>
      <c r="X810">
        <v>87365</v>
      </c>
      <c r="Y810">
        <f>cleaneddata[[#This Row],[Unit Price]]-cleaneddata[[#This Row],[Discount]]</f>
        <v>296.14</v>
      </c>
      <c r="Z810" t="str">
        <f>_xlfn.IFS(cleaneddata[[#This Row],[Region]]="Central","Chris",cleaneddata[[#This Row],[Region]]="East","Erin",cleaneddata[[#This Row],[Region]]="South","Sam",cleaneddata[[#This Row],[Region]]="West","William")</f>
        <v>Erin</v>
      </c>
    </row>
    <row r="811" spans="1:26" x14ac:dyDescent="0.25">
      <c r="A811">
        <v>1123</v>
      </c>
      <c r="B811" t="s">
        <v>1649</v>
      </c>
      <c r="C811" t="s">
        <v>39</v>
      </c>
      <c r="D811">
        <v>0.03</v>
      </c>
      <c r="E811">
        <v>7.3</v>
      </c>
      <c r="F811">
        <v>7.72</v>
      </c>
      <c r="G811" t="s">
        <v>40</v>
      </c>
      <c r="H811" t="s">
        <v>29</v>
      </c>
      <c r="I811" t="s">
        <v>50</v>
      </c>
      <c r="J811" t="s">
        <v>74</v>
      </c>
      <c r="K811" t="s">
        <v>75</v>
      </c>
      <c r="L811" t="s">
        <v>1650</v>
      </c>
      <c r="M811">
        <v>0.38</v>
      </c>
      <c r="N811" t="s">
        <v>34</v>
      </c>
      <c r="O811" t="s">
        <v>61</v>
      </c>
      <c r="P811" t="s">
        <v>92</v>
      </c>
      <c r="Q811" t="s">
        <v>1651</v>
      </c>
      <c r="R811">
        <v>95661</v>
      </c>
      <c r="S811" s="1">
        <v>42078</v>
      </c>
      <c r="T811" s="1">
        <v>42081</v>
      </c>
      <c r="U811">
        <v>-127.05200000000001</v>
      </c>
      <c r="V811">
        <v>14</v>
      </c>
      <c r="W811">
        <v>103.61</v>
      </c>
      <c r="X811">
        <v>87015</v>
      </c>
      <c r="Y811">
        <f>cleaneddata[[#This Row],[Unit Price]]-cleaneddata[[#This Row],[Discount]]</f>
        <v>7.27</v>
      </c>
      <c r="Z811" t="str">
        <f>_xlfn.IFS(cleaneddata[[#This Row],[Region]]="Central","Chris",cleaneddata[[#This Row],[Region]]="East","Erin",cleaneddata[[#This Row],[Region]]="South","Sam",cleaneddata[[#This Row],[Region]]="West","William")</f>
        <v>William</v>
      </c>
    </row>
    <row r="812" spans="1:26" x14ac:dyDescent="0.25">
      <c r="A812">
        <v>2426</v>
      </c>
      <c r="B812" t="s">
        <v>1652</v>
      </c>
      <c r="C812" t="s">
        <v>39</v>
      </c>
      <c r="D812">
        <v>0.08</v>
      </c>
      <c r="E812">
        <v>30.93</v>
      </c>
      <c r="F812">
        <v>3.92</v>
      </c>
      <c r="G812" t="s">
        <v>40</v>
      </c>
      <c r="H812" t="s">
        <v>29</v>
      </c>
      <c r="I812" t="s">
        <v>30</v>
      </c>
      <c r="J812" t="s">
        <v>128</v>
      </c>
      <c r="K812" t="s">
        <v>44</v>
      </c>
      <c r="L812" t="s">
        <v>1653</v>
      </c>
      <c r="M812">
        <v>0.44</v>
      </c>
      <c r="N812" t="s">
        <v>34</v>
      </c>
      <c r="O812" t="s">
        <v>54</v>
      </c>
      <c r="P812" t="s">
        <v>189</v>
      </c>
      <c r="Q812" t="s">
        <v>1654</v>
      </c>
      <c r="R812">
        <v>75061</v>
      </c>
      <c r="S812" s="1">
        <v>42078</v>
      </c>
      <c r="T812" s="1">
        <v>42079</v>
      </c>
      <c r="U812">
        <v>63.059100000000001</v>
      </c>
      <c r="V812">
        <v>3</v>
      </c>
      <c r="W812">
        <v>91.39</v>
      </c>
      <c r="X812">
        <v>90859</v>
      </c>
      <c r="Y812">
        <f>cleaneddata[[#This Row],[Unit Price]]-cleaneddata[[#This Row],[Discount]]</f>
        <v>30.85</v>
      </c>
      <c r="Z812" t="str">
        <f>_xlfn.IFS(cleaneddata[[#This Row],[Region]]="Central","Chris",cleaneddata[[#This Row],[Region]]="East","Erin",cleaneddata[[#This Row],[Region]]="South","Sam",cleaneddata[[#This Row],[Region]]="West","William")</f>
        <v>Chris</v>
      </c>
    </row>
    <row r="813" spans="1:26" x14ac:dyDescent="0.25">
      <c r="A813">
        <v>724</v>
      </c>
      <c r="B813" t="s">
        <v>1655</v>
      </c>
      <c r="C813" t="s">
        <v>118</v>
      </c>
      <c r="D813">
        <v>0.09</v>
      </c>
      <c r="E813">
        <v>125.99</v>
      </c>
      <c r="F813">
        <v>8.99</v>
      </c>
      <c r="G813" t="s">
        <v>40</v>
      </c>
      <c r="H813" t="s">
        <v>41</v>
      </c>
      <c r="I813" t="s">
        <v>42</v>
      </c>
      <c r="J813" t="s">
        <v>137</v>
      </c>
      <c r="K813" t="s">
        <v>75</v>
      </c>
      <c r="L813" t="s">
        <v>1656</v>
      </c>
      <c r="M813">
        <v>0.55000000000000004</v>
      </c>
      <c r="N813" t="s">
        <v>34</v>
      </c>
      <c r="O813" t="s">
        <v>113</v>
      </c>
      <c r="P813" t="s">
        <v>250</v>
      </c>
      <c r="Q813" t="s">
        <v>1657</v>
      </c>
      <c r="R813">
        <v>6614</v>
      </c>
      <c r="S813" s="1">
        <v>42078</v>
      </c>
      <c r="T813" s="1">
        <v>42079</v>
      </c>
      <c r="U813">
        <v>-605.37400000000002</v>
      </c>
      <c r="V813">
        <v>1</v>
      </c>
      <c r="W813">
        <v>100.38</v>
      </c>
      <c r="X813">
        <v>90359</v>
      </c>
      <c r="Y813">
        <f>cleaneddata[[#This Row],[Unit Price]]-cleaneddata[[#This Row],[Discount]]</f>
        <v>125.89999999999999</v>
      </c>
      <c r="Z813" t="str">
        <f>_xlfn.IFS(cleaneddata[[#This Row],[Region]]="Central","Chris",cleaneddata[[#This Row],[Region]]="East","Erin",cleaneddata[[#This Row],[Region]]="South","Sam",cleaneddata[[#This Row],[Region]]="West","William")</f>
        <v>Erin</v>
      </c>
    </row>
    <row r="814" spans="1:26" x14ac:dyDescent="0.25">
      <c r="A814">
        <v>727</v>
      </c>
      <c r="B814" t="s">
        <v>1658</v>
      </c>
      <c r="C814" t="s">
        <v>118</v>
      </c>
      <c r="D814">
        <v>0.1</v>
      </c>
      <c r="E814">
        <v>17.98</v>
      </c>
      <c r="F814">
        <v>4</v>
      </c>
      <c r="G814" t="s">
        <v>40</v>
      </c>
      <c r="H814" t="s">
        <v>41</v>
      </c>
      <c r="I814" t="s">
        <v>42</v>
      </c>
      <c r="J814" t="s">
        <v>43</v>
      </c>
      <c r="K814" t="s">
        <v>75</v>
      </c>
      <c r="L814" t="s">
        <v>1659</v>
      </c>
      <c r="M814">
        <v>0.79</v>
      </c>
      <c r="N814" t="s">
        <v>34</v>
      </c>
      <c r="O814" t="s">
        <v>113</v>
      </c>
      <c r="P814" t="s">
        <v>333</v>
      </c>
      <c r="Q814" t="s">
        <v>1660</v>
      </c>
      <c r="R814">
        <v>4240</v>
      </c>
      <c r="S814" s="1">
        <v>42078</v>
      </c>
      <c r="T814" s="1">
        <v>42079</v>
      </c>
      <c r="U814">
        <v>-99.55</v>
      </c>
      <c r="V814">
        <v>4</v>
      </c>
      <c r="W814">
        <v>66.319999999999993</v>
      </c>
      <c r="X814">
        <v>90359</v>
      </c>
      <c r="Y814">
        <f>cleaneddata[[#This Row],[Unit Price]]-cleaneddata[[#This Row],[Discount]]</f>
        <v>17.88</v>
      </c>
      <c r="Z814" t="str">
        <f>_xlfn.IFS(cleaneddata[[#This Row],[Region]]="Central","Chris",cleaneddata[[#This Row],[Region]]="East","Erin",cleaneddata[[#This Row],[Region]]="South","Sam",cleaneddata[[#This Row],[Region]]="West","William")</f>
        <v>Erin</v>
      </c>
    </row>
    <row r="815" spans="1:26" x14ac:dyDescent="0.25">
      <c r="A815">
        <v>2356</v>
      </c>
      <c r="B815" t="s">
        <v>1661</v>
      </c>
      <c r="C815" t="s">
        <v>118</v>
      </c>
      <c r="D815">
        <v>0</v>
      </c>
      <c r="E815">
        <v>29.34</v>
      </c>
      <c r="F815">
        <v>7.87</v>
      </c>
      <c r="G815" t="s">
        <v>40</v>
      </c>
      <c r="H815" t="s">
        <v>41</v>
      </c>
      <c r="I815" t="s">
        <v>30</v>
      </c>
      <c r="J815" t="s">
        <v>128</v>
      </c>
      <c r="K815" t="s">
        <v>75</v>
      </c>
      <c r="L815" t="s">
        <v>1662</v>
      </c>
      <c r="M815">
        <v>0.54</v>
      </c>
      <c r="N815" t="s">
        <v>34</v>
      </c>
      <c r="O815" t="s">
        <v>61</v>
      </c>
      <c r="P815" t="s">
        <v>1062</v>
      </c>
      <c r="Q815" t="s">
        <v>1663</v>
      </c>
      <c r="R815">
        <v>82901</v>
      </c>
      <c r="S815" s="1">
        <v>42078</v>
      </c>
      <c r="T815" s="1">
        <v>42080</v>
      </c>
      <c r="U815">
        <v>385.37</v>
      </c>
      <c r="V815">
        <v>22</v>
      </c>
      <c r="W815">
        <v>668.38</v>
      </c>
      <c r="X815">
        <v>91305</v>
      </c>
      <c r="Y815">
        <f>cleaneddata[[#This Row],[Unit Price]]-cleaneddata[[#This Row],[Discount]]</f>
        <v>29.34</v>
      </c>
      <c r="Z815" t="str">
        <f>_xlfn.IFS(cleaneddata[[#This Row],[Region]]="Central","Chris",cleaneddata[[#This Row],[Region]]="East","Erin",cleaneddata[[#This Row],[Region]]="South","Sam",cleaneddata[[#This Row],[Region]]="West","William")</f>
        <v>William</v>
      </c>
    </row>
    <row r="816" spans="1:26" x14ac:dyDescent="0.25">
      <c r="A816">
        <v>2372</v>
      </c>
      <c r="B816" t="s">
        <v>1664</v>
      </c>
      <c r="C816" t="s">
        <v>118</v>
      </c>
      <c r="D816">
        <v>0.01</v>
      </c>
      <c r="E816">
        <v>1.76</v>
      </c>
      <c r="F816">
        <v>0.7</v>
      </c>
      <c r="G816" t="s">
        <v>40</v>
      </c>
      <c r="H816" t="s">
        <v>96</v>
      </c>
      <c r="I816" t="s">
        <v>50</v>
      </c>
      <c r="J816" t="s">
        <v>51</v>
      </c>
      <c r="K816" t="s">
        <v>52</v>
      </c>
      <c r="L816" t="s">
        <v>1665</v>
      </c>
      <c r="M816">
        <v>0.56000000000000005</v>
      </c>
      <c r="N816" t="s">
        <v>34</v>
      </c>
      <c r="O816" t="s">
        <v>54</v>
      </c>
      <c r="P816" t="s">
        <v>86</v>
      </c>
      <c r="Q816" t="s">
        <v>1666</v>
      </c>
      <c r="R816">
        <v>55803</v>
      </c>
      <c r="S816" s="1">
        <v>42078</v>
      </c>
      <c r="T816" s="1">
        <v>42079</v>
      </c>
      <c r="U816">
        <v>-1.56</v>
      </c>
      <c r="V816">
        <v>4</v>
      </c>
      <c r="W816">
        <v>7.2</v>
      </c>
      <c r="X816">
        <v>90714</v>
      </c>
      <c r="Y816">
        <f>cleaneddata[[#This Row],[Unit Price]]-cleaneddata[[#This Row],[Discount]]</f>
        <v>1.75</v>
      </c>
      <c r="Z816" t="str">
        <f>_xlfn.IFS(cleaneddata[[#This Row],[Region]]="Central","Chris",cleaneddata[[#This Row],[Region]]="East","Erin",cleaneddata[[#This Row],[Region]]="South","Sam",cleaneddata[[#This Row],[Region]]="West","William")</f>
        <v>Chris</v>
      </c>
    </row>
    <row r="817" spans="1:26" x14ac:dyDescent="0.25">
      <c r="A817">
        <v>871</v>
      </c>
      <c r="B817" t="s">
        <v>1667</v>
      </c>
      <c r="C817" t="s">
        <v>72</v>
      </c>
      <c r="D817">
        <v>0.03</v>
      </c>
      <c r="E817">
        <v>14.2</v>
      </c>
      <c r="F817">
        <v>5.3</v>
      </c>
      <c r="G817" t="s">
        <v>40</v>
      </c>
      <c r="H817" t="s">
        <v>73</v>
      </c>
      <c r="I817" t="s">
        <v>30</v>
      </c>
      <c r="J817" t="s">
        <v>128</v>
      </c>
      <c r="K817" t="s">
        <v>52</v>
      </c>
      <c r="L817" t="s">
        <v>290</v>
      </c>
      <c r="M817">
        <v>0.46</v>
      </c>
      <c r="N817" t="s">
        <v>34</v>
      </c>
      <c r="O817" t="s">
        <v>61</v>
      </c>
      <c r="P817" t="s">
        <v>298</v>
      </c>
      <c r="Q817" t="s">
        <v>1668</v>
      </c>
      <c r="R817">
        <v>89502</v>
      </c>
      <c r="S817" s="1">
        <v>42078</v>
      </c>
      <c r="T817" s="1">
        <v>42080</v>
      </c>
      <c r="U817">
        <v>21.555599999999998</v>
      </c>
      <c r="V817">
        <v>2</v>
      </c>
      <c r="W817">
        <v>31.24</v>
      </c>
      <c r="X817">
        <v>90577</v>
      </c>
      <c r="Y817">
        <f>cleaneddata[[#This Row],[Unit Price]]-cleaneddata[[#This Row],[Discount]]</f>
        <v>14.17</v>
      </c>
      <c r="Z817" t="str">
        <f>_xlfn.IFS(cleaneddata[[#This Row],[Region]]="Central","Chris",cleaneddata[[#This Row],[Region]]="East","Erin",cleaneddata[[#This Row],[Region]]="South","Sam",cleaneddata[[#This Row],[Region]]="West","William")</f>
        <v>William</v>
      </c>
    </row>
    <row r="818" spans="1:26" x14ac:dyDescent="0.25">
      <c r="A818">
        <v>1646</v>
      </c>
      <c r="B818" t="s">
        <v>1669</v>
      </c>
      <c r="C818" t="s">
        <v>72</v>
      </c>
      <c r="D818">
        <v>0.06</v>
      </c>
      <c r="E818">
        <v>3.29</v>
      </c>
      <c r="F818">
        <v>1.35</v>
      </c>
      <c r="G818" t="s">
        <v>40</v>
      </c>
      <c r="H818" t="s">
        <v>29</v>
      </c>
      <c r="I818" t="s">
        <v>50</v>
      </c>
      <c r="J818" t="s">
        <v>178</v>
      </c>
      <c r="K818" t="s">
        <v>52</v>
      </c>
      <c r="L818" t="s">
        <v>1670</v>
      </c>
      <c r="M818">
        <v>0.4</v>
      </c>
      <c r="N818" t="s">
        <v>34</v>
      </c>
      <c r="O818" t="s">
        <v>113</v>
      </c>
      <c r="P818" t="s">
        <v>114</v>
      </c>
      <c r="Q818" t="s">
        <v>1671</v>
      </c>
      <c r="R818">
        <v>11714</v>
      </c>
      <c r="S818" s="1">
        <v>42078</v>
      </c>
      <c r="T818" s="1">
        <v>42080</v>
      </c>
      <c r="U818">
        <v>8.5299999999999994</v>
      </c>
      <c r="V818">
        <v>11</v>
      </c>
      <c r="W818">
        <v>35.97</v>
      </c>
      <c r="X818">
        <v>90932</v>
      </c>
      <c r="Y818">
        <f>cleaneddata[[#This Row],[Unit Price]]-cleaneddata[[#This Row],[Discount]]</f>
        <v>3.23</v>
      </c>
      <c r="Z818" t="str">
        <f>_xlfn.IFS(cleaneddata[[#This Row],[Region]]="Central","Chris",cleaneddata[[#This Row],[Region]]="East","Erin",cleaneddata[[#This Row],[Region]]="South","Sam",cleaneddata[[#This Row],[Region]]="West","William")</f>
        <v>Erin</v>
      </c>
    </row>
    <row r="819" spans="1:26" x14ac:dyDescent="0.25">
      <c r="A819">
        <v>853</v>
      </c>
      <c r="B819" t="s">
        <v>1672</v>
      </c>
      <c r="C819" t="s">
        <v>39</v>
      </c>
      <c r="D819">
        <v>0.05</v>
      </c>
      <c r="E819">
        <v>4.24</v>
      </c>
      <c r="F819">
        <v>5.41</v>
      </c>
      <c r="G819" t="s">
        <v>40</v>
      </c>
      <c r="H819" t="s">
        <v>29</v>
      </c>
      <c r="I819" t="s">
        <v>50</v>
      </c>
      <c r="J819" t="s">
        <v>74</v>
      </c>
      <c r="K819" t="s">
        <v>75</v>
      </c>
      <c r="L819" t="s">
        <v>1673</v>
      </c>
      <c r="M819">
        <v>0.35</v>
      </c>
      <c r="N819" t="s">
        <v>34</v>
      </c>
      <c r="O819" t="s">
        <v>61</v>
      </c>
      <c r="P819" t="s">
        <v>92</v>
      </c>
      <c r="Q819" t="s">
        <v>1674</v>
      </c>
      <c r="R819">
        <v>92345</v>
      </c>
      <c r="S819" s="1">
        <v>42079</v>
      </c>
      <c r="T819" s="1">
        <v>42081</v>
      </c>
      <c r="U819">
        <v>-89.216999999999999</v>
      </c>
      <c r="V819">
        <v>12</v>
      </c>
      <c r="W819">
        <v>50.83</v>
      </c>
      <c r="X819">
        <v>88570</v>
      </c>
      <c r="Y819">
        <f>cleaneddata[[#This Row],[Unit Price]]-cleaneddata[[#This Row],[Discount]]</f>
        <v>4.1900000000000004</v>
      </c>
      <c r="Z819" t="str">
        <f>_xlfn.IFS(cleaneddata[[#This Row],[Region]]="Central","Chris",cleaneddata[[#This Row],[Region]]="East","Erin",cleaneddata[[#This Row],[Region]]="South","Sam",cleaneddata[[#This Row],[Region]]="West","William")</f>
        <v>William</v>
      </c>
    </row>
    <row r="820" spans="1:26" x14ac:dyDescent="0.25">
      <c r="A820">
        <v>2272</v>
      </c>
      <c r="B820" t="s">
        <v>1675</v>
      </c>
      <c r="C820" t="s">
        <v>39</v>
      </c>
      <c r="D820">
        <v>0.08</v>
      </c>
      <c r="E820">
        <v>15.73</v>
      </c>
      <c r="F820">
        <v>7.42</v>
      </c>
      <c r="G820" t="s">
        <v>89</v>
      </c>
      <c r="H820" t="s">
        <v>96</v>
      </c>
      <c r="I820" t="s">
        <v>50</v>
      </c>
      <c r="J820" t="s">
        <v>570</v>
      </c>
      <c r="K820" t="s">
        <v>44</v>
      </c>
      <c r="L820" t="s">
        <v>957</v>
      </c>
      <c r="M820">
        <v>0.56000000000000005</v>
      </c>
      <c r="N820" t="s">
        <v>34</v>
      </c>
      <c r="O820" t="s">
        <v>54</v>
      </c>
      <c r="P820" t="s">
        <v>189</v>
      </c>
      <c r="Q820" t="s">
        <v>1676</v>
      </c>
      <c r="R820">
        <v>76543</v>
      </c>
      <c r="S820" s="1">
        <v>42079</v>
      </c>
      <c r="T820" s="1">
        <v>42081</v>
      </c>
      <c r="U820">
        <v>-37.6</v>
      </c>
      <c r="V820">
        <v>5</v>
      </c>
      <c r="W820">
        <v>78.08</v>
      </c>
      <c r="X820">
        <v>90110</v>
      </c>
      <c r="Y820">
        <f>cleaneddata[[#This Row],[Unit Price]]-cleaneddata[[#This Row],[Discount]]</f>
        <v>15.65</v>
      </c>
      <c r="Z820" t="str">
        <f>_xlfn.IFS(cleaneddata[[#This Row],[Region]]="Central","Chris",cleaneddata[[#This Row],[Region]]="East","Erin",cleaneddata[[#This Row],[Region]]="South","Sam",cleaneddata[[#This Row],[Region]]="West","William")</f>
        <v>Chris</v>
      </c>
    </row>
    <row r="821" spans="1:26" x14ac:dyDescent="0.25">
      <c r="A821">
        <v>2323</v>
      </c>
      <c r="B821" t="s">
        <v>1677</v>
      </c>
      <c r="C821" t="s">
        <v>39</v>
      </c>
      <c r="D821">
        <v>0.08</v>
      </c>
      <c r="E821">
        <v>68.81</v>
      </c>
      <c r="F821">
        <v>60</v>
      </c>
      <c r="G821" t="s">
        <v>28</v>
      </c>
      <c r="H821" t="s">
        <v>29</v>
      </c>
      <c r="I821" t="s">
        <v>50</v>
      </c>
      <c r="J821" t="s">
        <v>97</v>
      </c>
      <c r="K821" t="s">
        <v>59</v>
      </c>
      <c r="L821" t="s">
        <v>1678</v>
      </c>
      <c r="M821">
        <v>0.41</v>
      </c>
      <c r="N821" t="s">
        <v>34</v>
      </c>
      <c r="O821" t="s">
        <v>61</v>
      </c>
      <c r="P821" t="s">
        <v>92</v>
      </c>
      <c r="Q821" t="s">
        <v>1216</v>
      </c>
      <c r="R821">
        <v>92236</v>
      </c>
      <c r="S821" s="1">
        <v>42079</v>
      </c>
      <c r="T821" s="1">
        <v>42080</v>
      </c>
      <c r="U821">
        <v>-550.42999999999995</v>
      </c>
      <c r="V821">
        <v>5</v>
      </c>
      <c r="W821">
        <v>337.86</v>
      </c>
      <c r="X821">
        <v>88721</v>
      </c>
      <c r="Y821">
        <f>cleaneddata[[#This Row],[Unit Price]]-cleaneddata[[#This Row],[Discount]]</f>
        <v>68.73</v>
      </c>
      <c r="Z821" t="str">
        <f>_xlfn.IFS(cleaneddata[[#This Row],[Region]]="Central","Chris",cleaneddata[[#This Row],[Region]]="East","Erin",cleaneddata[[#This Row],[Region]]="South","Sam",cleaneddata[[#This Row],[Region]]="West","William")</f>
        <v>William</v>
      </c>
    </row>
    <row r="822" spans="1:26" x14ac:dyDescent="0.25">
      <c r="A822">
        <v>2323</v>
      </c>
      <c r="B822" t="s">
        <v>1677</v>
      </c>
      <c r="C822" t="s">
        <v>39</v>
      </c>
      <c r="D822">
        <v>0.04</v>
      </c>
      <c r="E822">
        <v>21.38</v>
      </c>
      <c r="F822">
        <v>8.99</v>
      </c>
      <c r="G822" t="s">
        <v>40</v>
      </c>
      <c r="H822" t="s">
        <v>29</v>
      </c>
      <c r="I822" t="s">
        <v>50</v>
      </c>
      <c r="J822" t="s">
        <v>51</v>
      </c>
      <c r="K822" t="s">
        <v>44</v>
      </c>
      <c r="L822" t="s">
        <v>1679</v>
      </c>
      <c r="M822">
        <v>0.59</v>
      </c>
      <c r="N822" t="s">
        <v>34</v>
      </c>
      <c r="O822" t="s">
        <v>61</v>
      </c>
      <c r="P822" t="s">
        <v>92</v>
      </c>
      <c r="Q822" t="s">
        <v>1216</v>
      </c>
      <c r="R822">
        <v>92236</v>
      </c>
      <c r="S822" s="1">
        <v>42079</v>
      </c>
      <c r="T822" s="1">
        <v>42081</v>
      </c>
      <c r="U822">
        <v>-52.12</v>
      </c>
      <c r="V822">
        <v>4</v>
      </c>
      <c r="W822">
        <v>84.21</v>
      </c>
      <c r="X822">
        <v>88721</v>
      </c>
      <c r="Y822">
        <f>cleaneddata[[#This Row],[Unit Price]]-cleaneddata[[#This Row],[Discount]]</f>
        <v>21.34</v>
      </c>
      <c r="Z822" t="str">
        <f>_xlfn.IFS(cleaneddata[[#This Row],[Region]]="Central","Chris",cleaneddata[[#This Row],[Region]]="East","Erin",cleaneddata[[#This Row],[Region]]="South","Sam",cleaneddata[[#This Row],[Region]]="West","William")</f>
        <v>William</v>
      </c>
    </row>
    <row r="823" spans="1:26" x14ac:dyDescent="0.25">
      <c r="A823">
        <v>145</v>
      </c>
      <c r="B823" t="s">
        <v>530</v>
      </c>
      <c r="C823" t="s">
        <v>49</v>
      </c>
      <c r="D823">
        <v>7.0000000000000007E-2</v>
      </c>
      <c r="E823">
        <v>154.13</v>
      </c>
      <c r="F823">
        <v>69</v>
      </c>
      <c r="G823" t="s">
        <v>89</v>
      </c>
      <c r="H823" t="s">
        <v>73</v>
      </c>
      <c r="I823" t="s">
        <v>30</v>
      </c>
      <c r="J823" t="s">
        <v>31</v>
      </c>
      <c r="K823" t="s">
        <v>66</v>
      </c>
      <c r="L823" t="s">
        <v>926</v>
      </c>
      <c r="M823">
        <v>0.68</v>
      </c>
      <c r="N823" t="s">
        <v>34</v>
      </c>
      <c r="O823" t="s">
        <v>113</v>
      </c>
      <c r="P823" t="s">
        <v>322</v>
      </c>
      <c r="Q823" t="s">
        <v>532</v>
      </c>
      <c r="R823">
        <v>15122</v>
      </c>
      <c r="S823" s="1">
        <v>42079</v>
      </c>
      <c r="T823" s="1">
        <v>42079</v>
      </c>
      <c r="U823">
        <v>-634.73410000000001</v>
      </c>
      <c r="V823">
        <v>3</v>
      </c>
      <c r="W823">
        <v>453.62</v>
      </c>
      <c r="X823">
        <v>91089</v>
      </c>
      <c r="Y823">
        <f>cleaneddata[[#This Row],[Unit Price]]-cleaneddata[[#This Row],[Discount]]</f>
        <v>154.06</v>
      </c>
      <c r="Z823" t="str">
        <f>_xlfn.IFS(cleaneddata[[#This Row],[Region]]="Central","Chris",cleaneddata[[#This Row],[Region]]="East","Erin",cleaneddata[[#This Row],[Region]]="South","Sam",cleaneddata[[#This Row],[Region]]="West","William")</f>
        <v>Erin</v>
      </c>
    </row>
    <row r="824" spans="1:26" x14ac:dyDescent="0.25">
      <c r="A824">
        <v>1068</v>
      </c>
      <c r="B824" t="s">
        <v>1680</v>
      </c>
      <c r="C824" t="s">
        <v>49</v>
      </c>
      <c r="D824">
        <v>0.04</v>
      </c>
      <c r="E824">
        <v>22.84</v>
      </c>
      <c r="F824">
        <v>16.87</v>
      </c>
      <c r="G824" t="s">
        <v>40</v>
      </c>
      <c r="H824" t="s">
        <v>73</v>
      </c>
      <c r="I824" t="s">
        <v>50</v>
      </c>
      <c r="J824" t="s">
        <v>90</v>
      </c>
      <c r="K824" t="s">
        <v>75</v>
      </c>
      <c r="L824" t="s">
        <v>1681</v>
      </c>
      <c r="M824">
        <v>0.39</v>
      </c>
      <c r="N824" t="s">
        <v>34</v>
      </c>
      <c r="O824" t="s">
        <v>54</v>
      </c>
      <c r="P824" t="s">
        <v>105</v>
      </c>
      <c r="Q824" t="s">
        <v>1682</v>
      </c>
      <c r="R824">
        <v>60409</v>
      </c>
      <c r="S824" s="1">
        <v>42079</v>
      </c>
      <c r="T824" s="1">
        <v>42079</v>
      </c>
      <c r="U824">
        <v>-97.28</v>
      </c>
      <c r="V824">
        <v>12</v>
      </c>
      <c r="W824">
        <v>286.39999999999998</v>
      </c>
      <c r="X824">
        <v>87109</v>
      </c>
      <c r="Y824">
        <f>cleaneddata[[#This Row],[Unit Price]]-cleaneddata[[#This Row],[Discount]]</f>
        <v>22.8</v>
      </c>
      <c r="Z824" t="str">
        <f>_xlfn.IFS(cleaneddata[[#This Row],[Region]]="Central","Chris",cleaneddata[[#This Row],[Region]]="East","Erin",cleaneddata[[#This Row],[Region]]="South","Sam",cleaneddata[[#This Row],[Region]]="West","William")</f>
        <v>Chris</v>
      </c>
    </row>
    <row r="825" spans="1:26" x14ac:dyDescent="0.25">
      <c r="A825">
        <v>2157</v>
      </c>
      <c r="B825" t="s">
        <v>1683</v>
      </c>
      <c r="C825" t="s">
        <v>49</v>
      </c>
      <c r="D825">
        <v>0.05</v>
      </c>
      <c r="E825">
        <v>55.5</v>
      </c>
      <c r="F825">
        <v>52.2</v>
      </c>
      <c r="G825" t="s">
        <v>40</v>
      </c>
      <c r="H825" t="s">
        <v>73</v>
      </c>
      <c r="I825" t="s">
        <v>30</v>
      </c>
      <c r="J825" t="s">
        <v>128</v>
      </c>
      <c r="K825" t="s">
        <v>146</v>
      </c>
      <c r="L825" t="s">
        <v>1684</v>
      </c>
      <c r="M825">
        <v>0.72</v>
      </c>
      <c r="N825" t="s">
        <v>34</v>
      </c>
      <c r="O825" t="s">
        <v>54</v>
      </c>
      <c r="P825" t="s">
        <v>291</v>
      </c>
      <c r="Q825" t="s">
        <v>1685</v>
      </c>
      <c r="R825">
        <v>48093</v>
      </c>
      <c r="S825" s="1">
        <v>42079</v>
      </c>
      <c r="T825" s="1">
        <v>42079</v>
      </c>
      <c r="U825">
        <v>-118.54</v>
      </c>
      <c r="V825">
        <v>4</v>
      </c>
      <c r="W825">
        <v>253.87</v>
      </c>
      <c r="X825">
        <v>90385</v>
      </c>
      <c r="Y825">
        <f>cleaneddata[[#This Row],[Unit Price]]-cleaneddata[[#This Row],[Discount]]</f>
        <v>55.45</v>
      </c>
      <c r="Z825" t="str">
        <f>_xlfn.IFS(cleaneddata[[#This Row],[Region]]="Central","Chris",cleaneddata[[#This Row],[Region]]="East","Erin",cleaneddata[[#This Row],[Region]]="South","Sam",cleaneddata[[#This Row],[Region]]="West","William")</f>
        <v>Chris</v>
      </c>
    </row>
    <row r="826" spans="1:26" x14ac:dyDescent="0.25">
      <c r="A826">
        <v>2157</v>
      </c>
      <c r="B826" t="s">
        <v>1683</v>
      </c>
      <c r="C826" t="s">
        <v>49</v>
      </c>
      <c r="D826">
        <v>0.05</v>
      </c>
      <c r="E826">
        <v>442.14</v>
      </c>
      <c r="F826">
        <v>14.7</v>
      </c>
      <c r="G826" t="s">
        <v>28</v>
      </c>
      <c r="H826" t="s">
        <v>73</v>
      </c>
      <c r="I826" t="s">
        <v>42</v>
      </c>
      <c r="J826" t="s">
        <v>58</v>
      </c>
      <c r="K826" t="s">
        <v>59</v>
      </c>
      <c r="L826" t="s">
        <v>1314</v>
      </c>
      <c r="M826">
        <v>0.56000000000000005</v>
      </c>
      <c r="N826" t="s">
        <v>34</v>
      </c>
      <c r="O826" t="s">
        <v>54</v>
      </c>
      <c r="P826" t="s">
        <v>291</v>
      </c>
      <c r="Q826" t="s">
        <v>1685</v>
      </c>
      <c r="R826">
        <v>48093</v>
      </c>
      <c r="S826" s="1">
        <v>42079</v>
      </c>
      <c r="T826" s="1">
        <v>42088</v>
      </c>
      <c r="U826">
        <v>2963.48</v>
      </c>
      <c r="V826">
        <v>14</v>
      </c>
      <c r="W826">
        <v>5880.46</v>
      </c>
      <c r="X826">
        <v>90385</v>
      </c>
      <c r="Y826">
        <f>cleaneddata[[#This Row],[Unit Price]]-cleaneddata[[#This Row],[Discount]]</f>
        <v>442.09</v>
      </c>
      <c r="Z826" t="str">
        <f>_xlfn.IFS(cleaneddata[[#This Row],[Region]]="Central","Chris",cleaneddata[[#This Row],[Region]]="East","Erin",cleaneddata[[#This Row],[Region]]="South","Sam",cleaneddata[[#This Row],[Region]]="West","William")</f>
        <v>Chris</v>
      </c>
    </row>
    <row r="827" spans="1:26" x14ac:dyDescent="0.25">
      <c r="A827">
        <v>1241</v>
      </c>
      <c r="B827" t="s">
        <v>1686</v>
      </c>
      <c r="C827" t="s">
        <v>72</v>
      </c>
      <c r="D827">
        <v>0</v>
      </c>
      <c r="E827">
        <v>387.99</v>
      </c>
      <c r="F827">
        <v>19.989999999999998</v>
      </c>
      <c r="G827" t="s">
        <v>40</v>
      </c>
      <c r="H827" t="s">
        <v>96</v>
      </c>
      <c r="I827" t="s">
        <v>50</v>
      </c>
      <c r="J827" t="s">
        <v>74</v>
      </c>
      <c r="K827" t="s">
        <v>75</v>
      </c>
      <c r="L827" t="s">
        <v>1687</v>
      </c>
      <c r="M827">
        <v>0.38</v>
      </c>
      <c r="N827" t="s">
        <v>34</v>
      </c>
      <c r="O827" t="s">
        <v>35</v>
      </c>
      <c r="P827" t="s">
        <v>166</v>
      </c>
      <c r="Q827" t="s">
        <v>1206</v>
      </c>
      <c r="R827">
        <v>36830</v>
      </c>
      <c r="S827" s="1">
        <v>42079</v>
      </c>
      <c r="T827" s="1">
        <v>42080</v>
      </c>
      <c r="U827">
        <v>-70.14</v>
      </c>
      <c r="V827">
        <v>23</v>
      </c>
      <c r="W827">
        <v>9280.7199999999993</v>
      </c>
      <c r="X827">
        <v>90880</v>
      </c>
      <c r="Y827">
        <f>cleaneddata[[#This Row],[Unit Price]]-cleaneddata[[#This Row],[Discount]]</f>
        <v>387.99</v>
      </c>
      <c r="Z827" t="str">
        <f>_xlfn.IFS(cleaneddata[[#This Row],[Region]]="Central","Chris",cleaneddata[[#This Row],[Region]]="East","Erin",cleaneddata[[#This Row],[Region]]="South","Sam",cleaneddata[[#This Row],[Region]]="West","William")</f>
        <v>Sam</v>
      </c>
    </row>
    <row r="828" spans="1:26" x14ac:dyDescent="0.25">
      <c r="A828">
        <v>1711</v>
      </c>
      <c r="B828" t="s">
        <v>1688</v>
      </c>
      <c r="C828" t="s">
        <v>72</v>
      </c>
      <c r="D828">
        <v>7.0000000000000007E-2</v>
      </c>
      <c r="E828">
        <v>7.59</v>
      </c>
      <c r="F828">
        <v>4</v>
      </c>
      <c r="G828" t="s">
        <v>40</v>
      </c>
      <c r="H828" t="s">
        <v>96</v>
      </c>
      <c r="I828" t="s">
        <v>30</v>
      </c>
      <c r="J828" t="s">
        <v>128</v>
      </c>
      <c r="K828" t="s">
        <v>52</v>
      </c>
      <c r="L828" t="s">
        <v>1689</v>
      </c>
      <c r="M828">
        <v>0.42</v>
      </c>
      <c r="N828" t="s">
        <v>34</v>
      </c>
      <c r="O828" t="s">
        <v>35</v>
      </c>
      <c r="P828" t="s">
        <v>77</v>
      </c>
      <c r="Q828" t="s">
        <v>1690</v>
      </c>
      <c r="R828">
        <v>30062</v>
      </c>
      <c r="S828" s="1">
        <v>42079</v>
      </c>
      <c r="T828" s="1">
        <v>42081</v>
      </c>
      <c r="U828">
        <v>-167.048</v>
      </c>
      <c r="V828">
        <v>3</v>
      </c>
      <c r="W828">
        <v>22.48</v>
      </c>
      <c r="X828">
        <v>87747</v>
      </c>
      <c r="Y828">
        <f>cleaneddata[[#This Row],[Unit Price]]-cleaneddata[[#This Row],[Discount]]</f>
        <v>7.52</v>
      </c>
      <c r="Z828" t="str">
        <f>_xlfn.IFS(cleaneddata[[#This Row],[Region]]="Central","Chris",cleaneddata[[#This Row],[Region]]="East","Erin",cleaneddata[[#This Row],[Region]]="South","Sam",cleaneddata[[#This Row],[Region]]="West","William")</f>
        <v>Sam</v>
      </c>
    </row>
    <row r="829" spans="1:26" x14ac:dyDescent="0.25">
      <c r="A829">
        <v>2030</v>
      </c>
      <c r="B829" t="s">
        <v>1691</v>
      </c>
      <c r="C829" t="s">
        <v>27</v>
      </c>
      <c r="D829">
        <v>0.04</v>
      </c>
      <c r="E829">
        <v>120.97</v>
      </c>
      <c r="F829">
        <v>7.11</v>
      </c>
      <c r="G829" t="s">
        <v>40</v>
      </c>
      <c r="H829" t="s">
        <v>96</v>
      </c>
      <c r="I829" t="s">
        <v>42</v>
      </c>
      <c r="J829" t="s">
        <v>58</v>
      </c>
      <c r="K829" t="s">
        <v>146</v>
      </c>
      <c r="L829" t="s">
        <v>1692</v>
      </c>
      <c r="M829">
        <v>0.36</v>
      </c>
      <c r="N829" t="s">
        <v>34</v>
      </c>
      <c r="O829" t="s">
        <v>54</v>
      </c>
      <c r="P829" t="s">
        <v>189</v>
      </c>
      <c r="Q829" t="s">
        <v>1029</v>
      </c>
      <c r="R829">
        <v>75401</v>
      </c>
      <c r="S829" s="1">
        <v>42080</v>
      </c>
      <c r="T829" s="1">
        <v>42080</v>
      </c>
      <c r="U829">
        <v>1320.5496000000001</v>
      </c>
      <c r="V829">
        <v>16</v>
      </c>
      <c r="W829">
        <v>1913.84</v>
      </c>
      <c r="X829">
        <v>91059</v>
      </c>
      <c r="Y829">
        <f>cleaneddata[[#This Row],[Unit Price]]-cleaneddata[[#This Row],[Discount]]</f>
        <v>120.92999999999999</v>
      </c>
      <c r="Z829" t="str">
        <f>_xlfn.IFS(cleaneddata[[#This Row],[Region]]="Central","Chris",cleaneddata[[#This Row],[Region]]="East","Erin",cleaneddata[[#This Row],[Region]]="South","Sam",cleaneddata[[#This Row],[Region]]="West","William")</f>
        <v>Chris</v>
      </c>
    </row>
    <row r="830" spans="1:26" x14ac:dyDescent="0.25">
      <c r="A830">
        <v>2030</v>
      </c>
      <c r="B830" t="s">
        <v>1691</v>
      </c>
      <c r="C830" t="s">
        <v>27</v>
      </c>
      <c r="D830">
        <v>0</v>
      </c>
      <c r="E830">
        <v>195.99</v>
      </c>
      <c r="F830">
        <v>4.2</v>
      </c>
      <c r="G830" t="s">
        <v>40</v>
      </c>
      <c r="H830" t="s">
        <v>96</v>
      </c>
      <c r="I830" t="s">
        <v>42</v>
      </c>
      <c r="J830" t="s">
        <v>137</v>
      </c>
      <c r="K830" t="s">
        <v>75</v>
      </c>
      <c r="L830" t="s">
        <v>1693</v>
      </c>
      <c r="M830">
        <v>0.6</v>
      </c>
      <c r="N830" t="s">
        <v>34</v>
      </c>
      <c r="O830" t="s">
        <v>54</v>
      </c>
      <c r="P830" t="s">
        <v>189</v>
      </c>
      <c r="Q830" t="s">
        <v>1029</v>
      </c>
      <c r="R830">
        <v>75401</v>
      </c>
      <c r="S830" s="1">
        <v>42080</v>
      </c>
      <c r="T830" s="1">
        <v>42082</v>
      </c>
      <c r="U830">
        <v>1585.5029999999999</v>
      </c>
      <c r="V830">
        <v>16</v>
      </c>
      <c r="W830">
        <v>2692.12</v>
      </c>
      <c r="X830">
        <v>91059</v>
      </c>
      <c r="Y830">
        <f>cleaneddata[[#This Row],[Unit Price]]-cleaneddata[[#This Row],[Discount]]</f>
        <v>195.99</v>
      </c>
      <c r="Z830" t="str">
        <f>_xlfn.IFS(cleaneddata[[#This Row],[Region]]="Central","Chris",cleaneddata[[#This Row],[Region]]="East","Erin",cleaneddata[[#This Row],[Region]]="South","Sam",cleaneddata[[#This Row],[Region]]="West","William")</f>
        <v>Chris</v>
      </c>
    </row>
    <row r="831" spans="1:26" x14ac:dyDescent="0.25">
      <c r="A831">
        <v>2647</v>
      </c>
      <c r="B831" t="s">
        <v>1694</v>
      </c>
      <c r="C831" t="s">
        <v>49</v>
      </c>
      <c r="D831">
        <v>0.1</v>
      </c>
      <c r="E831">
        <v>10.98</v>
      </c>
      <c r="F831">
        <v>3.99</v>
      </c>
      <c r="G831" t="s">
        <v>40</v>
      </c>
      <c r="H831" t="s">
        <v>96</v>
      </c>
      <c r="I831" t="s">
        <v>50</v>
      </c>
      <c r="J831" t="s">
        <v>97</v>
      </c>
      <c r="K831" t="s">
        <v>75</v>
      </c>
      <c r="L831" t="s">
        <v>1695</v>
      </c>
      <c r="M831">
        <v>0.57999999999999996</v>
      </c>
      <c r="N831" t="s">
        <v>34</v>
      </c>
      <c r="O831" t="s">
        <v>61</v>
      </c>
      <c r="P831" t="s">
        <v>92</v>
      </c>
      <c r="Q831" t="s">
        <v>1696</v>
      </c>
      <c r="R831">
        <v>93309</v>
      </c>
      <c r="S831" s="1">
        <v>42080</v>
      </c>
      <c r="T831" s="1">
        <v>42087</v>
      </c>
      <c r="U831">
        <v>-21.03</v>
      </c>
      <c r="V831">
        <v>5</v>
      </c>
      <c r="W831">
        <v>52.21</v>
      </c>
      <c r="X831">
        <v>91386</v>
      </c>
      <c r="Y831">
        <f>cleaneddata[[#This Row],[Unit Price]]-cleaneddata[[#This Row],[Discount]]</f>
        <v>10.88</v>
      </c>
      <c r="Z831" t="str">
        <f>_xlfn.IFS(cleaneddata[[#This Row],[Region]]="Central","Chris",cleaneddata[[#This Row],[Region]]="East","Erin",cleaneddata[[#This Row],[Region]]="South","Sam",cleaneddata[[#This Row],[Region]]="West","William")</f>
        <v>William</v>
      </c>
    </row>
    <row r="832" spans="1:26" x14ac:dyDescent="0.25">
      <c r="A832">
        <v>2647</v>
      </c>
      <c r="B832" t="s">
        <v>1694</v>
      </c>
      <c r="C832" t="s">
        <v>49</v>
      </c>
      <c r="D832">
        <v>0.01</v>
      </c>
      <c r="E832">
        <v>39.979999999999997</v>
      </c>
      <c r="F832">
        <v>9.1999999999999993</v>
      </c>
      <c r="G832" t="s">
        <v>40</v>
      </c>
      <c r="H832" t="s">
        <v>96</v>
      </c>
      <c r="I832" t="s">
        <v>30</v>
      </c>
      <c r="J832" t="s">
        <v>128</v>
      </c>
      <c r="K832" t="s">
        <v>52</v>
      </c>
      <c r="L832" t="s">
        <v>1697</v>
      </c>
      <c r="M832">
        <v>0.65</v>
      </c>
      <c r="N832" t="s">
        <v>34</v>
      </c>
      <c r="O832" t="s">
        <v>61</v>
      </c>
      <c r="P832" t="s">
        <v>92</v>
      </c>
      <c r="Q832" t="s">
        <v>1696</v>
      </c>
      <c r="R832">
        <v>93309</v>
      </c>
      <c r="S832" s="1">
        <v>42080</v>
      </c>
      <c r="T832" s="1">
        <v>42082</v>
      </c>
      <c r="U832">
        <v>117.52079999999999</v>
      </c>
      <c r="V832">
        <v>4</v>
      </c>
      <c r="W832">
        <v>170.32</v>
      </c>
      <c r="X832">
        <v>91386</v>
      </c>
      <c r="Y832">
        <f>cleaneddata[[#This Row],[Unit Price]]-cleaneddata[[#This Row],[Discount]]</f>
        <v>39.97</v>
      </c>
      <c r="Z832" t="str">
        <f>_xlfn.IFS(cleaneddata[[#This Row],[Region]]="Central","Chris",cleaneddata[[#This Row],[Region]]="East","Erin",cleaneddata[[#This Row],[Region]]="South","Sam",cleaneddata[[#This Row],[Region]]="West","William")</f>
        <v>William</v>
      </c>
    </row>
    <row r="833" spans="1:26" x14ac:dyDescent="0.25">
      <c r="A833">
        <v>339</v>
      </c>
      <c r="B833" t="s">
        <v>1698</v>
      </c>
      <c r="C833" t="s">
        <v>118</v>
      </c>
      <c r="D833">
        <v>0.08</v>
      </c>
      <c r="E833">
        <v>7.77</v>
      </c>
      <c r="F833">
        <v>9.23</v>
      </c>
      <c r="G833" t="s">
        <v>40</v>
      </c>
      <c r="H833" t="s">
        <v>96</v>
      </c>
      <c r="I833" t="s">
        <v>50</v>
      </c>
      <c r="J833" t="s">
        <v>97</v>
      </c>
      <c r="K833" t="s">
        <v>75</v>
      </c>
      <c r="L833" t="s">
        <v>479</v>
      </c>
      <c r="M833">
        <v>0.57999999999999996</v>
      </c>
      <c r="N833" t="s">
        <v>34</v>
      </c>
      <c r="O833" t="s">
        <v>113</v>
      </c>
      <c r="P833" t="s">
        <v>319</v>
      </c>
      <c r="Q833" t="s">
        <v>1485</v>
      </c>
      <c r="R833">
        <v>43229</v>
      </c>
      <c r="S833" s="1">
        <v>42080</v>
      </c>
      <c r="T833" s="1">
        <v>42081</v>
      </c>
      <c r="U833">
        <v>-83.65</v>
      </c>
      <c r="V833">
        <v>5</v>
      </c>
      <c r="W833">
        <v>40.299999999999997</v>
      </c>
      <c r="X833">
        <v>90583</v>
      </c>
      <c r="Y833">
        <f>cleaneddata[[#This Row],[Unit Price]]-cleaneddata[[#This Row],[Discount]]</f>
        <v>7.6899999999999995</v>
      </c>
      <c r="Z833" t="str">
        <f>_xlfn.IFS(cleaneddata[[#This Row],[Region]]="Central","Chris",cleaneddata[[#This Row],[Region]]="East","Erin",cleaneddata[[#This Row],[Region]]="South","Sam",cleaneddata[[#This Row],[Region]]="West","William")</f>
        <v>Erin</v>
      </c>
    </row>
    <row r="834" spans="1:26" x14ac:dyDescent="0.25">
      <c r="A834">
        <v>339</v>
      </c>
      <c r="B834" t="s">
        <v>1698</v>
      </c>
      <c r="C834" t="s">
        <v>118</v>
      </c>
      <c r="D834">
        <v>7.0000000000000007E-2</v>
      </c>
      <c r="E834">
        <v>7.59</v>
      </c>
      <c r="F834">
        <v>4</v>
      </c>
      <c r="G834" t="s">
        <v>40</v>
      </c>
      <c r="H834" t="s">
        <v>96</v>
      </c>
      <c r="I834" t="s">
        <v>30</v>
      </c>
      <c r="J834" t="s">
        <v>128</v>
      </c>
      <c r="K834" t="s">
        <v>52</v>
      </c>
      <c r="L834" t="s">
        <v>1689</v>
      </c>
      <c r="M834">
        <v>0.42</v>
      </c>
      <c r="N834" t="s">
        <v>34</v>
      </c>
      <c r="O834" t="s">
        <v>113</v>
      </c>
      <c r="P834" t="s">
        <v>319</v>
      </c>
      <c r="Q834" t="s">
        <v>1485</v>
      </c>
      <c r="R834">
        <v>43229</v>
      </c>
      <c r="S834" s="1">
        <v>42080</v>
      </c>
      <c r="T834" s="1">
        <v>42082</v>
      </c>
      <c r="U834">
        <v>24.39</v>
      </c>
      <c r="V834">
        <v>15</v>
      </c>
      <c r="W834">
        <v>111.88</v>
      </c>
      <c r="X834">
        <v>90583</v>
      </c>
      <c r="Y834">
        <f>cleaneddata[[#This Row],[Unit Price]]-cleaneddata[[#This Row],[Discount]]</f>
        <v>7.52</v>
      </c>
      <c r="Z834" t="str">
        <f>_xlfn.IFS(cleaneddata[[#This Row],[Region]]="Central","Chris",cleaneddata[[#This Row],[Region]]="East","Erin",cleaneddata[[#This Row],[Region]]="South","Sam",cleaneddata[[#This Row],[Region]]="West","William")</f>
        <v>Erin</v>
      </c>
    </row>
    <row r="835" spans="1:26" x14ac:dyDescent="0.25">
      <c r="A835">
        <v>1808</v>
      </c>
      <c r="B835" t="s">
        <v>1699</v>
      </c>
      <c r="C835" t="s">
        <v>118</v>
      </c>
      <c r="D835">
        <v>0.01</v>
      </c>
      <c r="E835">
        <v>8.1199999999999992</v>
      </c>
      <c r="F835">
        <v>2.83</v>
      </c>
      <c r="G835" t="s">
        <v>89</v>
      </c>
      <c r="H835" t="s">
        <v>73</v>
      </c>
      <c r="I835" t="s">
        <v>42</v>
      </c>
      <c r="J835" t="s">
        <v>43</v>
      </c>
      <c r="K835" t="s">
        <v>44</v>
      </c>
      <c r="L835" t="s">
        <v>1700</v>
      </c>
      <c r="M835">
        <v>0.77</v>
      </c>
      <c r="N835" t="s">
        <v>34</v>
      </c>
      <c r="O835" t="s">
        <v>113</v>
      </c>
      <c r="P835" t="s">
        <v>905</v>
      </c>
      <c r="Q835" t="s">
        <v>1701</v>
      </c>
      <c r="R835">
        <v>26101</v>
      </c>
      <c r="S835" s="1">
        <v>42080</v>
      </c>
      <c r="T835" s="1">
        <v>42081</v>
      </c>
      <c r="U835">
        <v>-40.76</v>
      </c>
      <c r="V835">
        <v>10</v>
      </c>
      <c r="W835">
        <v>88.64</v>
      </c>
      <c r="X835">
        <v>89251</v>
      </c>
      <c r="Y835">
        <f>cleaneddata[[#This Row],[Unit Price]]-cleaneddata[[#This Row],[Discount]]</f>
        <v>8.11</v>
      </c>
      <c r="Z835" t="str">
        <f>_xlfn.IFS(cleaneddata[[#This Row],[Region]]="Central","Chris",cleaneddata[[#This Row],[Region]]="East","Erin",cleaneddata[[#This Row],[Region]]="South","Sam",cleaneddata[[#This Row],[Region]]="West","William")</f>
        <v>Erin</v>
      </c>
    </row>
    <row r="836" spans="1:26" x14ac:dyDescent="0.25">
      <c r="A836">
        <v>1364</v>
      </c>
      <c r="B836" t="s">
        <v>1702</v>
      </c>
      <c r="C836" t="s">
        <v>72</v>
      </c>
      <c r="D836">
        <v>0.1</v>
      </c>
      <c r="E836">
        <v>5.98</v>
      </c>
      <c r="F836">
        <v>5.35</v>
      </c>
      <c r="G836" t="s">
        <v>40</v>
      </c>
      <c r="H836" t="s">
        <v>73</v>
      </c>
      <c r="I836" t="s">
        <v>50</v>
      </c>
      <c r="J836" t="s">
        <v>90</v>
      </c>
      <c r="K836" t="s">
        <v>75</v>
      </c>
      <c r="L836" t="s">
        <v>811</v>
      </c>
      <c r="M836">
        <v>0.4</v>
      </c>
      <c r="N836" t="s">
        <v>34</v>
      </c>
      <c r="O836" t="s">
        <v>113</v>
      </c>
      <c r="P836" t="s">
        <v>420</v>
      </c>
      <c r="Q836" t="s">
        <v>1703</v>
      </c>
      <c r="R836">
        <v>20746</v>
      </c>
      <c r="S836" s="1">
        <v>42080</v>
      </c>
      <c r="T836" s="1">
        <v>42080</v>
      </c>
      <c r="U836">
        <v>-90.26</v>
      </c>
      <c r="V836">
        <v>10</v>
      </c>
      <c r="W836">
        <v>57.34</v>
      </c>
      <c r="X836">
        <v>89994</v>
      </c>
      <c r="Y836">
        <f>cleaneddata[[#This Row],[Unit Price]]-cleaneddata[[#This Row],[Discount]]</f>
        <v>5.8800000000000008</v>
      </c>
      <c r="Z836" t="str">
        <f>_xlfn.IFS(cleaneddata[[#This Row],[Region]]="Central","Chris",cleaneddata[[#This Row],[Region]]="East","Erin",cleaneddata[[#This Row],[Region]]="South","Sam",cleaneddata[[#This Row],[Region]]="West","William")</f>
        <v>Erin</v>
      </c>
    </row>
    <row r="837" spans="1:26" x14ac:dyDescent="0.25">
      <c r="A837">
        <v>3001</v>
      </c>
      <c r="B837" t="s">
        <v>1704</v>
      </c>
      <c r="C837" t="s">
        <v>72</v>
      </c>
      <c r="D837">
        <v>0.03</v>
      </c>
      <c r="E837">
        <v>5.4</v>
      </c>
      <c r="F837">
        <v>7.78</v>
      </c>
      <c r="G837" t="s">
        <v>40</v>
      </c>
      <c r="H837" t="s">
        <v>41</v>
      </c>
      <c r="I837" t="s">
        <v>50</v>
      </c>
      <c r="J837" t="s">
        <v>74</v>
      </c>
      <c r="K837" t="s">
        <v>75</v>
      </c>
      <c r="L837" t="s">
        <v>1486</v>
      </c>
      <c r="M837">
        <v>0.37</v>
      </c>
      <c r="N837" t="s">
        <v>34</v>
      </c>
      <c r="O837" t="s">
        <v>54</v>
      </c>
      <c r="P837" t="s">
        <v>291</v>
      </c>
      <c r="Q837" t="s">
        <v>1538</v>
      </c>
      <c r="R837">
        <v>48060</v>
      </c>
      <c r="S837" s="1">
        <v>42080</v>
      </c>
      <c r="T837" s="1">
        <v>42082</v>
      </c>
      <c r="U837">
        <v>-237.54400000000001</v>
      </c>
      <c r="V837">
        <v>21</v>
      </c>
      <c r="W837">
        <v>117.87</v>
      </c>
      <c r="X837">
        <v>87043</v>
      </c>
      <c r="Y837">
        <f>cleaneddata[[#This Row],[Unit Price]]-cleaneddata[[#This Row],[Discount]]</f>
        <v>5.37</v>
      </c>
      <c r="Z837" t="str">
        <f>_xlfn.IFS(cleaneddata[[#This Row],[Region]]="Central","Chris",cleaneddata[[#This Row],[Region]]="East","Erin",cleaneddata[[#This Row],[Region]]="South","Sam",cleaneddata[[#This Row],[Region]]="West","William")</f>
        <v>Chris</v>
      </c>
    </row>
    <row r="838" spans="1:26" x14ac:dyDescent="0.25">
      <c r="A838">
        <v>2127</v>
      </c>
      <c r="B838" t="s">
        <v>1705</v>
      </c>
      <c r="C838" t="s">
        <v>27</v>
      </c>
      <c r="D838">
        <v>0.1</v>
      </c>
      <c r="E838">
        <v>5.98</v>
      </c>
      <c r="F838">
        <v>5.14</v>
      </c>
      <c r="G838" t="s">
        <v>40</v>
      </c>
      <c r="H838" t="s">
        <v>73</v>
      </c>
      <c r="I838" t="s">
        <v>50</v>
      </c>
      <c r="J838" t="s">
        <v>90</v>
      </c>
      <c r="K838" t="s">
        <v>75</v>
      </c>
      <c r="L838" t="s">
        <v>1706</v>
      </c>
      <c r="M838">
        <v>0.36</v>
      </c>
      <c r="N838" t="s">
        <v>34</v>
      </c>
      <c r="O838" t="s">
        <v>54</v>
      </c>
      <c r="P838" t="s">
        <v>291</v>
      </c>
      <c r="Q838" t="s">
        <v>1707</v>
      </c>
      <c r="R838">
        <v>48310</v>
      </c>
      <c r="S838" s="1">
        <v>42081</v>
      </c>
      <c r="T838" s="1">
        <v>42083</v>
      </c>
      <c r="U838">
        <v>-49.53</v>
      </c>
      <c r="V838">
        <v>6</v>
      </c>
      <c r="W838">
        <v>33.950000000000003</v>
      </c>
      <c r="X838">
        <v>88418</v>
      </c>
      <c r="Y838">
        <f>cleaneddata[[#This Row],[Unit Price]]-cleaneddata[[#This Row],[Discount]]</f>
        <v>5.8800000000000008</v>
      </c>
      <c r="Z838" t="str">
        <f>_xlfn.IFS(cleaneddata[[#This Row],[Region]]="Central","Chris",cleaneddata[[#This Row],[Region]]="East","Erin",cleaneddata[[#This Row],[Region]]="South","Sam",cleaneddata[[#This Row],[Region]]="West","William")</f>
        <v>Chris</v>
      </c>
    </row>
    <row r="839" spans="1:26" x14ac:dyDescent="0.25">
      <c r="A839">
        <v>3191</v>
      </c>
      <c r="B839" t="s">
        <v>1708</v>
      </c>
      <c r="C839" t="s">
        <v>27</v>
      </c>
      <c r="D839">
        <v>0.01</v>
      </c>
      <c r="E839">
        <v>20.99</v>
      </c>
      <c r="F839">
        <v>4.8099999999999996</v>
      </c>
      <c r="G839" t="s">
        <v>40</v>
      </c>
      <c r="H839" t="s">
        <v>96</v>
      </c>
      <c r="I839" t="s">
        <v>42</v>
      </c>
      <c r="J839" t="s">
        <v>137</v>
      </c>
      <c r="K839" t="s">
        <v>146</v>
      </c>
      <c r="L839" t="s">
        <v>1433</v>
      </c>
      <c r="M839">
        <v>0.57999999999999996</v>
      </c>
      <c r="N839" t="s">
        <v>34</v>
      </c>
      <c r="O839" t="s">
        <v>54</v>
      </c>
      <c r="P839" t="s">
        <v>359</v>
      </c>
      <c r="Q839" t="s">
        <v>1709</v>
      </c>
      <c r="R839">
        <v>54481</v>
      </c>
      <c r="S839" s="1">
        <v>42081</v>
      </c>
      <c r="T839" s="1">
        <v>42081</v>
      </c>
      <c r="U839">
        <v>-9.1080000000000005</v>
      </c>
      <c r="V839">
        <v>5</v>
      </c>
      <c r="W839">
        <v>93.81</v>
      </c>
      <c r="X839">
        <v>86447</v>
      </c>
      <c r="Y839">
        <f>cleaneddata[[#This Row],[Unit Price]]-cleaneddata[[#This Row],[Discount]]</f>
        <v>20.979999999999997</v>
      </c>
      <c r="Z839" t="str">
        <f>_xlfn.IFS(cleaneddata[[#This Row],[Region]]="Central","Chris",cleaneddata[[#This Row],[Region]]="East","Erin",cleaneddata[[#This Row],[Region]]="South","Sam",cleaneddata[[#This Row],[Region]]="West","William")</f>
        <v>Chris</v>
      </c>
    </row>
    <row r="840" spans="1:26" x14ac:dyDescent="0.25">
      <c r="A840">
        <v>1197</v>
      </c>
      <c r="B840" t="s">
        <v>1710</v>
      </c>
      <c r="C840" t="s">
        <v>39</v>
      </c>
      <c r="D840">
        <v>0.08</v>
      </c>
      <c r="E840">
        <v>355.98</v>
      </c>
      <c r="F840">
        <v>58.92</v>
      </c>
      <c r="G840" t="s">
        <v>28</v>
      </c>
      <c r="H840" t="s">
        <v>29</v>
      </c>
      <c r="I840" t="s">
        <v>30</v>
      </c>
      <c r="J840" t="s">
        <v>111</v>
      </c>
      <c r="K840" t="s">
        <v>59</v>
      </c>
      <c r="L840" t="s">
        <v>696</v>
      </c>
      <c r="M840">
        <v>0.64</v>
      </c>
      <c r="N840" t="s">
        <v>34</v>
      </c>
      <c r="O840" t="s">
        <v>113</v>
      </c>
      <c r="P840" t="s">
        <v>405</v>
      </c>
      <c r="Q840" t="s">
        <v>1711</v>
      </c>
      <c r="R840">
        <v>1776</v>
      </c>
      <c r="S840" s="1">
        <v>42081</v>
      </c>
      <c r="T840" s="1">
        <v>42083</v>
      </c>
      <c r="U840">
        <v>103.83</v>
      </c>
      <c r="V840">
        <v>4</v>
      </c>
      <c r="W840">
        <v>1350.94</v>
      </c>
      <c r="X840">
        <v>87583</v>
      </c>
      <c r="Y840">
        <f>cleaneddata[[#This Row],[Unit Price]]-cleaneddata[[#This Row],[Discount]]</f>
        <v>355.90000000000003</v>
      </c>
      <c r="Z840" t="str">
        <f>_xlfn.IFS(cleaneddata[[#This Row],[Region]]="Central","Chris",cleaneddata[[#This Row],[Region]]="East","Erin",cleaneddata[[#This Row],[Region]]="South","Sam",cleaneddata[[#This Row],[Region]]="West","William")</f>
        <v>Erin</v>
      </c>
    </row>
    <row r="841" spans="1:26" x14ac:dyDescent="0.25">
      <c r="A841">
        <v>1894</v>
      </c>
      <c r="B841" t="s">
        <v>1341</v>
      </c>
      <c r="C841" t="s">
        <v>39</v>
      </c>
      <c r="D841">
        <v>0.01</v>
      </c>
      <c r="E841">
        <v>26.17</v>
      </c>
      <c r="F841">
        <v>1.39</v>
      </c>
      <c r="G841" t="s">
        <v>40</v>
      </c>
      <c r="H841" t="s">
        <v>41</v>
      </c>
      <c r="I841" t="s">
        <v>50</v>
      </c>
      <c r="J841" t="s">
        <v>347</v>
      </c>
      <c r="K841" t="s">
        <v>75</v>
      </c>
      <c r="L841" t="s">
        <v>1712</v>
      </c>
      <c r="M841">
        <v>0.38</v>
      </c>
      <c r="N841" t="s">
        <v>34</v>
      </c>
      <c r="O841" t="s">
        <v>54</v>
      </c>
      <c r="P841" t="s">
        <v>359</v>
      </c>
      <c r="Q841" t="s">
        <v>1343</v>
      </c>
      <c r="R841">
        <v>54915</v>
      </c>
      <c r="S841" s="1">
        <v>42081</v>
      </c>
      <c r="T841" s="1">
        <v>42082</v>
      </c>
      <c r="U841">
        <v>237.04259999999999</v>
      </c>
      <c r="V841">
        <v>13</v>
      </c>
      <c r="W841">
        <v>343.54</v>
      </c>
      <c r="X841">
        <v>91263</v>
      </c>
      <c r="Y841">
        <f>cleaneddata[[#This Row],[Unit Price]]-cleaneddata[[#This Row],[Discount]]</f>
        <v>26.16</v>
      </c>
      <c r="Z841" t="str">
        <f>_xlfn.IFS(cleaneddata[[#This Row],[Region]]="Central","Chris",cleaneddata[[#This Row],[Region]]="East","Erin",cleaneddata[[#This Row],[Region]]="South","Sam",cleaneddata[[#This Row],[Region]]="West","William")</f>
        <v>Chris</v>
      </c>
    </row>
    <row r="842" spans="1:26" x14ac:dyDescent="0.25">
      <c r="A842">
        <v>1015</v>
      </c>
      <c r="B842" t="s">
        <v>1713</v>
      </c>
      <c r="C842" t="s">
        <v>118</v>
      </c>
      <c r="D842">
        <v>0</v>
      </c>
      <c r="E842">
        <v>43.98</v>
      </c>
      <c r="F842">
        <v>8.99</v>
      </c>
      <c r="G842" t="s">
        <v>40</v>
      </c>
      <c r="H842" t="s">
        <v>73</v>
      </c>
      <c r="I842" t="s">
        <v>50</v>
      </c>
      <c r="J842" t="s">
        <v>51</v>
      </c>
      <c r="K842" t="s">
        <v>44</v>
      </c>
      <c r="L842" t="s">
        <v>824</v>
      </c>
      <c r="M842">
        <v>0.57999999999999996</v>
      </c>
      <c r="N842" t="s">
        <v>34</v>
      </c>
      <c r="O842" t="s">
        <v>35</v>
      </c>
      <c r="P842" t="s">
        <v>99</v>
      </c>
      <c r="Q842" t="s">
        <v>1714</v>
      </c>
      <c r="R842">
        <v>27502</v>
      </c>
      <c r="S842" s="1">
        <v>42081</v>
      </c>
      <c r="T842" s="1">
        <v>42081</v>
      </c>
      <c r="U842">
        <v>829.46699999999998</v>
      </c>
      <c r="V842">
        <v>14</v>
      </c>
      <c r="W842">
        <v>650.70000000000005</v>
      </c>
      <c r="X842">
        <v>88390</v>
      </c>
      <c r="Y842">
        <f>cleaneddata[[#This Row],[Unit Price]]-cleaneddata[[#This Row],[Discount]]</f>
        <v>43.98</v>
      </c>
      <c r="Z842" t="str">
        <f>_xlfn.IFS(cleaneddata[[#This Row],[Region]]="Central","Chris",cleaneddata[[#This Row],[Region]]="East","Erin",cleaneddata[[#This Row],[Region]]="South","Sam",cleaneddata[[#This Row],[Region]]="West","William")</f>
        <v>Sam</v>
      </c>
    </row>
    <row r="843" spans="1:26" x14ac:dyDescent="0.25">
      <c r="A843">
        <v>1967</v>
      </c>
      <c r="B843" t="s">
        <v>1715</v>
      </c>
      <c r="C843" t="s">
        <v>118</v>
      </c>
      <c r="D843">
        <v>0.01</v>
      </c>
      <c r="E843">
        <v>78.650000000000006</v>
      </c>
      <c r="F843">
        <v>13.99</v>
      </c>
      <c r="G843" t="s">
        <v>89</v>
      </c>
      <c r="H843" t="s">
        <v>29</v>
      </c>
      <c r="I843" t="s">
        <v>50</v>
      </c>
      <c r="J843" t="s">
        <v>97</v>
      </c>
      <c r="K843" t="s">
        <v>146</v>
      </c>
      <c r="L843" t="s">
        <v>1716</v>
      </c>
      <c r="M843">
        <v>0.52</v>
      </c>
      <c r="N843" t="s">
        <v>34</v>
      </c>
      <c r="O843" t="s">
        <v>54</v>
      </c>
      <c r="P843" t="s">
        <v>215</v>
      </c>
      <c r="Q843" t="s">
        <v>37</v>
      </c>
      <c r="R843">
        <v>52732</v>
      </c>
      <c r="S843" s="1">
        <v>42081</v>
      </c>
      <c r="T843" s="1">
        <v>42082</v>
      </c>
      <c r="U843">
        <v>442.36590000000001</v>
      </c>
      <c r="V843">
        <v>8</v>
      </c>
      <c r="W843">
        <v>641.11</v>
      </c>
      <c r="X843">
        <v>89456</v>
      </c>
      <c r="Y843">
        <f>cleaneddata[[#This Row],[Unit Price]]-cleaneddata[[#This Row],[Discount]]</f>
        <v>78.64</v>
      </c>
      <c r="Z843" t="str">
        <f>_xlfn.IFS(cleaneddata[[#This Row],[Region]]="Central","Chris",cleaneddata[[#This Row],[Region]]="East","Erin",cleaneddata[[#This Row],[Region]]="South","Sam",cleaneddata[[#This Row],[Region]]="West","William")</f>
        <v>Chris</v>
      </c>
    </row>
    <row r="844" spans="1:26" x14ac:dyDescent="0.25">
      <c r="A844">
        <v>2030</v>
      </c>
      <c r="B844" t="s">
        <v>1691</v>
      </c>
      <c r="C844" t="s">
        <v>118</v>
      </c>
      <c r="D844">
        <v>0.03</v>
      </c>
      <c r="E844">
        <v>55.98</v>
      </c>
      <c r="F844">
        <v>4.8600000000000003</v>
      </c>
      <c r="G844" t="s">
        <v>40</v>
      </c>
      <c r="H844" t="s">
        <v>96</v>
      </c>
      <c r="I844" t="s">
        <v>50</v>
      </c>
      <c r="J844" t="s">
        <v>90</v>
      </c>
      <c r="K844" t="s">
        <v>75</v>
      </c>
      <c r="L844" t="s">
        <v>1717</v>
      </c>
      <c r="M844">
        <v>0.36</v>
      </c>
      <c r="N844" t="s">
        <v>34</v>
      </c>
      <c r="O844" t="s">
        <v>54</v>
      </c>
      <c r="P844" t="s">
        <v>189</v>
      </c>
      <c r="Q844" t="s">
        <v>1029</v>
      </c>
      <c r="R844">
        <v>75401</v>
      </c>
      <c r="S844" s="1">
        <v>42081</v>
      </c>
      <c r="T844" s="1">
        <v>42083</v>
      </c>
      <c r="U844">
        <v>526.04219999999998</v>
      </c>
      <c r="V844">
        <v>13</v>
      </c>
      <c r="W844">
        <v>762.38</v>
      </c>
      <c r="X844">
        <v>91060</v>
      </c>
      <c r="Y844">
        <f>cleaneddata[[#This Row],[Unit Price]]-cleaneddata[[#This Row],[Discount]]</f>
        <v>55.949999999999996</v>
      </c>
      <c r="Z844" t="str">
        <f>_xlfn.IFS(cleaneddata[[#This Row],[Region]]="Central","Chris",cleaneddata[[#This Row],[Region]]="East","Erin",cleaneddata[[#This Row],[Region]]="South","Sam",cleaneddata[[#This Row],[Region]]="West","William")</f>
        <v>Chris</v>
      </c>
    </row>
    <row r="845" spans="1:26" x14ac:dyDescent="0.25">
      <c r="A845">
        <v>2745</v>
      </c>
      <c r="B845" t="s">
        <v>1718</v>
      </c>
      <c r="C845" t="s">
        <v>118</v>
      </c>
      <c r="D845">
        <v>0.01</v>
      </c>
      <c r="E845">
        <v>220.98</v>
      </c>
      <c r="F845">
        <v>64.66</v>
      </c>
      <c r="G845" t="s">
        <v>28</v>
      </c>
      <c r="H845" t="s">
        <v>96</v>
      </c>
      <c r="I845" t="s">
        <v>30</v>
      </c>
      <c r="J845" t="s">
        <v>119</v>
      </c>
      <c r="K845" t="s">
        <v>32</v>
      </c>
      <c r="L845" t="s">
        <v>1719</v>
      </c>
      <c r="M845">
        <v>0.62</v>
      </c>
      <c r="N845" t="s">
        <v>34</v>
      </c>
      <c r="O845" t="s">
        <v>61</v>
      </c>
      <c r="P845" t="s">
        <v>590</v>
      </c>
      <c r="Q845" t="s">
        <v>1720</v>
      </c>
      <c r="R845">
        <v>85224</v>
      </c>
      <c r="S845" s="1">
        <v>42081</v>
      </c>
      <c r="T845" s="1">
        <v>42082</v>
      </c>
      <c r="U845">
        <v>1049.03</v>
      </c>
      <c r="V845">
        <v>11</v>
      </c>
      <c r="W845">
        <v>2591.09</v>
      </c>
      <c r="X845">
        <v>86184</v>
      </c>
      <c r="Y845">
        <f>cleaneddata[[#This Row],[Unit Price]]-cleaneddata[[#This Row],[Discount]]</f>
        <v>220.97</v>
      </c>
      <c r="Z845" t="str">
        <f>_xlfn.IFS(cleaneddata[[#This Row],[Region]]="Central","Chris",cleaneddata[[#This Row],[Region]]="East","Erin",cleaneddata[[#This Row],[Region]]="South","Sam",cleaneddata[[#This Row],[Region]]="West","William")</f>
        <v>William</v>
      </c>
    </row>
    <row r="846" spans="1:26" x14ac:dyDescent="0.25">
      <c r="A846">
        <v>2747</v>
      </c>
      <c r="B846" t="s">
        <v>1008</v>
      </c>
      <c r="C846" t="s">
        <v>118</v>
      </c>
      <c r="D846">
        <v>0.01</v>
      </c>
      <c r="E846">
        <v>220.98</v>
      </c>
      <c r="F846">
        <v>64.66</v>
      </c>
      <c r="G846" t="s">
        <v>28</v>
      </c>
      <c r="H846" t="s">
        <v>96</v>
      </c>
      <c r="I846" t="s">
        <v>30</v>
      </c>
      <c r="J846" t="s">
        <v>119</v>
      </c>
      <c r="K846" t="s">
        <v>32</v>
      </c>
      <c r="L846" t="s">
        <v>1719</v>
      </c>
      <c r="M846">
        <v>0.62</v>
      </c>
      <c r="N846" t="s">
        <v>34</v>
      </c>
      <c r="O846" t="s">
        <v>113</v>
      </c>
      <c r="P846" t="s">
        <v>114</v>
      </c>
      <c r="Q846" t="s">
        <v>115</v>
      </c>
      <c r="R846">
        <v>10115</v>
      </c>
      <c r="S846" s="1">
        <v>42081</v>
      </c>
      <c r="T846" s="1">
        <v>42082</v>
      </c>
      <c r="U846">
        <v>1049.03</v>
      </c>
      <c r="V846">
        <v>44</v>
      </c>
      <c r="W846">
        <v>10364.36</v>
      </c>
      <c r="X846">
        <v>23751</v>
      </c>
      <c r="Y846">
        <f>cleaneddata[[#This Row],[Unit Price]]-cleaneddata[[#This Row],[Discount]]</f>
        <v>220.97</v>
      </c>
      <c r="Z846" t="str">
        <f>_xlfn.IFS(cleaneddata[[#This Row],[Region]]="Central","Chris",cleaneddata[[#This Row],[Region]]="East","Erin",cleaneddata[[#This Row],[Region]]="South","Sam",cleaneddata[[#This Row],[Region]]="West","William")</f>
        <v>Erin</v>
      </c>
    </row>
    <row r="847" spans="1:26" x14ac:dyDescent="0.25">
      <c r="A847">
        <v>485</v>
      </c>
      <c r="B847" t="s">
        <v>1721</v>
      </c>
      <c r="C847" t="s">
        <v>72</v>
      </c>
      <c r="D847">
        <v>0.05</v>
      </c>
      <c r="E847">
        <v>2.88</v>
      </c>
      <c r="F847">
        <v>0.5</v>
      </c>
      <c r="G847" t="s">
        <v>40</v>
      </c>
      <c r="H847" t="s">
        <v>96</v>
      </c>
      <c r="I847" t="s">
        <v>50</v>
      </c>
      <c r="J847" t="s">
        <v>154</v>
      </c>
      <c r="K847" t="s">
        <v>75</v>
      </c>
      <c r="L847" t="s">
        <v>1722</v>
      </c>
      <c r="M847">
        <v>0.36</v>
      </c>
      <c r="N847" t="s">
        <v>34</v>
      </c>
      <c r="O847" t="s">
        <v>61</v>
      </c>
      <c r="P847" t="s">
        <v>92</v>
      </c>
      <c r="Q847" t="s">
        <v>1723</v>
      </c>
      <c r="R847">
        <v>93727</v>
      </c>
      <c r="S847" s="1">
        <v>42081</v>
      </c>
      <c r="T847" s="1">
        <v>42083</v>
      </c>
      <c r="U847">
        <v>6.0513000000000003</v>
      </c>
      <c r="V847">
        <v>3</v>
      </c>
      <c r="W847">
        <v>8.77</v>
      </c>
      <c r="X847">
        <v>91062</v>
      </c>
      <c r="Y847">
        <f>cleaneddata[[#This Row],[Unit Price]]-cleaneddata[[#This Row],[Discount]]</f>
        <v>2.83</v>
      </c>
      <c r="Z847" t="str">
        <f>_xlfn.IFS(cleaneddata[[#This Row],[Region]]="Central","Chris",cleaneddata[[#This Row],[Region]]="East","Erin",cleaneddata[[#This Row],[Region]]="South","Sam",cleaneddata[[#This Row],[Region]]="West","William")</f>
        <v>William</v>
      </c>
    </row>
    <row r="848" spans="1:26" x14ac:dyDescent="0.25">
      <c r="A848">
        <v>383</v>
      </c>
      <c r="B848" t="s">
        <v>1724</v>
      </c>
      <c r="C848" t="s">
        <v>27</v>
      </c>
      <c r="D848">
        <v>0.06</v>
      </c>
      <c r="E848">
        <v>5.34</v>
      </c>
      <c r="F848">
        <v>5.63</v>
      </c>
      <c r="G848" t="s">
        <v>40</v>
      </c>
      <c r="H848" t="s">
        <v>96</v>
      </c>
      <c r="I848" t="s">
        <v>50</v>
      </c>
      <c r="J848" t="s">
        <v>74</v>
      </c>
      <c r="K848" t="s">
        <v>75</v>
      </c>
      <c r="L848" t="s">
        <v>1725</v>
      </c>
      <c r="M848">
        <v>0.39</v>
      </c>
      <c r="N848" t="s">
        <v>34</v>
      </c>
      <c r="O848" t="s">
        <v>113</v>
      </c>
      <c r="P848" t="s">
        <v>322</v>
      </c>
      <c r="Q848" t="s">
        <v>1726</v>
      </c>
      <c r="R848">
        <v>19026</v>
      </c>
      <c r="S848" s="1">
        <v>42082</v>
      </c>
      <c r="T848" s="1">
        <v>42082</v>
      </c>
      <c r="U848">
        <v>-82.822999999999993</v>
      </c>
      <c r="V848">
        <v>7</v>
      </c>
      <c r="W848">
        <v>38.65</v>
      </c>
      <c r="X848">
        <v>88928</v>
      </c>
      <c r="Y848">
        <f>cleaneddata[[#This Row],[Unit Price]]-cleaneddata[[#This Row],[Discount]]</f>
        <v>5.28</v>
      </c>
      <c r="Z848" t="str">
        <f>_xlfn.IFS(cleaneddata[[#This Row],[Region]]="Central","Chris",cleaneddata[[#This Row],[Region]]="East","Erin",cleaneddata[[#This Row],[Region]]="South","Sam",cleaneddata[[#This Row],[Region]]="West","William")</f>
        <v>Erin</v>
      </c>
    </row>
    <row r="849" spans="1:26" x14ac:dyDescent="0.25">
      <c r="A849">
        <v>383</v>
      </c>
      <c r="B849" t="s">
        <v>1724</v>
      </c>
      <c r="C849" t="s">
        <v>27</v>
      </c>
      <c r="D849">
        <v>7.0000000000000007E-2</v>
      </c>
      <c r="E849">
        <v>65.989999999999995</v>
      </c>
      <c r="F849">
        <v>5.26</v>
      </c>
      <c r="G849" t="s">
        <v>89</v>
      </c>
      <c r="H849" t="s">
        <v>96</v>
      </c>
      <c r="I849" t="s">
        <v>42</v>
      </c>
      <c r="J849" t="s">
        <v>137</v>
      </c>
      <c r="K849" t="s">
        <v>75</v>
      </c>
      <c r="L849" t="s">
        <v>1727</v>
      </c>
      <c r="M849">
        <v>0.56000000000000005</v>
      </c>
      <c r="N849" t="s">
        <v>34</v>
      </c>
      <c r="O849" t="s">
        <v>113</v>
      </c>
      <c r="P849" t="s">
        <v>322</v>
      </c>
      <c r="Q849" t="s">
        <v>1726</v>
      </c>
      <c r="R849">
        <v>19026</v>
      </c>
      <c r="S849" s="1">
        <v>42082</v>
      </c>
      <c r="T849" s="1">
        <v>42084</v>
      </c>
      <c r="U849">
        <v>107.08199999999999</v>
      </c>
      <c r="V849">
        <v>5</v>
      </c>
      <c r="W849">
        <v>279.83</v>
      </c>
      <c r="X849">
        <v>88928</v>
      </c>
      <c r="Y849">
        <f>cleaneddata[[#This Row],[Unit Price]]-cleaneddata[[#This Row],[Discount]]</f>
        <v>65.92</v>
      </c>
      <c r="Z849" t="str">
        <f>_xlfn.IFS(cleaneddata[[#This Row],[Region]]="Central","Chris",cleaneddata[[#This Row],[Region]]="East","Erin",cleaneddata[[#This Row],[Region]]="South","Sam",cleaneddata[[#This Row],[Region]]="West","William")</f>
        <v>Erin</v>
      </c>
    </row>
    <row r="850" spans="1:26" x14ac:dyDescent="0.25">
      <c r="A850">
        <v>770</v>
      </c>
      <c r="B850" t="s">
        <v>1728</v>
      </c>
      <c r="C850" t="s">
        <v>27</v>
      </c>
      <c r="D850">
        <v>0.08</v>
      </c>
      <c r="E850">
        <v>30.73</v>
      </c>
      <c r="F850">
        <v>4</v>
      </c>
      <c r="G850" t="s">
        <v>40</v>
      </c>
      <c r="H850" t="s">
        <v>29</v>
      </c>
      <c r="I850" t="s">
        <v>42</v>
      </c>
      <c r="J850" t="s">
        <v>43</v>
      </c>
      <c r="K850" t="s">
        <v>75</v>
      </c>
      <c r="L850" t="s">
        <v>676</v>
      </c>
      <c r="M850">
        <v>0.75</v>
      </c>
      <c r="N850" t="s">
        <v>34</v>
      </c>
      <c r="O850" t="s">
        <v>61</v>
      </c>
      <c r="P850" t="s">
        <v>141</v>
      </c>
      <c r="Q850" t="s">
        <v>1116</v>
      </c>
      <c r="R850">
        <v>97062</v>
      </c>
      <c r="S850" s="1">
        <v>42082</v>
      </c>
      <c r="T850" s="1">
        <v>42082</v>
      </c>
      <c r="U850">
        <v>-45.07</v>
      </c>
      <c r="V850">
        <v>14</v>
      </c>
      <c r="W850">
        <v>429.33</v>
      </c>
      <c r="X850">
        <v>88667</v>
      </c>
      <c r="Y850">
        <f>cleaneddata[[#This Row],[Unit Price]]-cleaneddata[[#This Row],[Discount]]</f>
        <v>30.650000000000002</v>
      </c>
      <c r="Z850" t="str">
        <f>_xlfn.IFS(cleaneddata[[#This Row],[Region]]="Central","Chris",cleaneddata[[#This Row],[Region]]="East","Erin",cleaneddata[[#This Row],[Region]]="South","Sam",cleaneddata[[#This Row],[Region]]="West","William")</f>
        <v>William</v>
      </c>
    </row>
    <row r="851" spans="1:26" x14ac:dyDescent="0.25">
      <c r="A851">
        <v>771</v>
      </c>
      <c r="B851" t="s">
        <v>1729</v>
      </c>
      <c r="C851" t="s">
        <v>27</v>
      </c>
      <c r="D851">
        <v>0.05</v>
      </c>
      <c r="E851">
        <v>14.56</v>
      </c>
      <c r="F851">
        <v>3.5</v>
      </c>
      <c r="G851" t="s">
        <v>40</v>
      </c>
      <c r="H851" t="s">
        <v>29</v>
      </c>
      <c r="I851" t="s">
        <v>50</v>
      </c>
      <c r="J851" t="s">
        <v>97</v>
      </c>
      <c r="K851" t="s">
        <v>75</v>
      </c>
      <c r="L851" t="s">
        <v>336</v>
      </c>
      <c r="M851">
        <v>0.57999999999999996</v>
      </c>
      <c r="N851" t="s">
        <v>34</v>
      </c>
      <c r="O851" t="s">
        <v>61</v>
      </c>
      <c r="P851" t="s">
        <v>141</v>
      </c>
      <c r="Q851" t="s">
        <v>1730</v>
      </c>
      <c r="R851">
        <v>97068</v>
      </c>
      <c r="S851" s="1">
        <v>42082</v>
      </c>
      <c r="T851" s="1">
        <v>42084</v>
      </c>
      <c r="U851">
        <v>-8.5299999999999994</v>
      </c>
      <c r="V851">
        <v>3</v>
      </c>
      <c r="W851">
        <v>44.66</v>
      </c>
      <c r="X851">
        <v>88667</v>
      </c>
      <c r="Y851">
        <f>cleaneddata[[#This Row],[Unit Price]]-cleaneddata[[#This Row],[Discount]]</f>
        <v>14.51</v>
      </c>
      <c r="Z851" t="str">
        <f>_xlfn.IFS(cleaneddata[[#This Row],[Region]]="Central","Chris",cleaneddata[[#This Row],[Region]]="East","Erin",cleaneddata[[#This Row],[Region]]="South","Sam",cleaneddata[[#This Row],[Region]]="West","William")</f>
        <v>William</v>
      </c>
    </row>
    <row r="852" spans="1:26" x14ac:dyDescent="0.25">
      <c r="A852">
        <v>771</v>
      </c>
      <c r="B852" t="s">
        <v>1729</v>
      </c>
      <c r="C852" t="s">
        <v>27</v>
      </c>
      <c r="D852">
        <v>0</v>
      </c>
      <c r="E852">
        <v>299.99</v>
      </c>
      <c r="F852">
        <v>11.64</v>
      </c>
      <c r="G852" t="s">
        <v>40</v>
      </c>
      <c r="H852" t="s">
        <v>29</v>
      </c>
      <c r="I852" t="s">
        <v>42</v>
      </c>
      <c r="J852" t="s">
        <v>65</v>
      </c>
      <c r="K852" t="s">
        <v>66</v>
      </c>
      <c r="L852" t="s">
        <v>1731</v>
      </c>
      <c r="M852">
        <v>0.5</v>
      </c>
      <c r="N852" t="s">
        <v>34</v>
      </c>
      <c r="O852" t="s">
        <v>61</v>
      </c>
      <c r="P852" t="s">
        <v>141</v>
      </c>
      <c r="Q852" t="s">
        <v>1730</v>
      </c>
      <c r="R852">
        <v>97068</v>
      </c>
      <c r="S852" s="1">
        <v>42082</v>
      </c>
      <c r="T852" s="1">
        <v>42084</v>
      </c>
      <c r="U852">
        <v>285.95</v>
      </c>
      <c r="V852">
        <v>5</v>
      </c>
      <c r="W852">
        <v>1619.95</v>
      </c>
      <c r="X852">
        <v>88667</v>
      </c>
      <c r="Y852">
        <f>cleaneddata[[#This Row],[Unit Price]]-cleaneddata[[#This Row],[Discount]]</f>
        <v>299.99</v>
      </c>
      <c r="Z852" t="str">
        <f>_xlfn.IFS(cleaneddata[[#This Row],[Region]]="Central","Chris",cleaneddata[[#This Row],[Region]]="East","Erin",cleaneddata[[#This Row],[Region]]="South","Sam",cleaneddata[[#This Row],[Region]]="West","William")</f>
        <v>William</v>
      </c>
    </row>
    <row r="853" spans="1:26" x14ac:dyDescent="0.25">
      <c r="A853">
        <v>2502</v>
      </c>
      <c r="B853" t="s">
        <v>1732</v>
      </c>
      <c r="C853" t="s">
        <v>39</v>
      </c>
      <c r="D853">
        <v>0.1</v>
      </c>
      <c r="E853">
        <v>24.92</v>
      </c>
      <c r="F853">
        <v>12.98</v>
      </c>
      <c r="G853" t="s">
        <v>40</v>
      </c>
      <c r="H853" t="s">
        <v>73</v>
      </c>
      <c r="I853" t="s">
        <v>50</v>
      </c>
      <c r="J853" t="s">
        <v>74</v>
      </c>
      <c r="K853" t="s">
        <v>75</v>
      </c>
      <c r="L853" t="s">
        <v>1733</v>
      </c>
      <c r="M853">
        <v>0.39</v>
      </c>
      <c r="N853" t="s">
        <v>34</v>
      </c>
      <c r="O853" t="s">
        <v>54</v>
      </c>
      <c r="P853" t="s">
        <v>55</v>
      </c>
      <c r="Q853" t="s">
        <v>1734</v>
      </c>
      <c r="R853">
        <v>46321</v>
      </c>
      <c r="S853" s="1">
        <v>42082</v>
      </c>
      <c r="T853" s="1">
        <v>42082</v>
      </c>
      <c r="U853">
        <v>-45.816000000000003</v>
      </c>
      <c r="V853">
        <v>3</v>
      </c>
      <c r="W853">
        <v>70.819999999999993</v>
      </c>
      <c r="X853">
        <v>91310</v>
      </c>
      <c r="Y853">
        <f>cleaneddata[[#This Row],[Unit Price]]-cleaneddata[[#This Row],[Discount]]</f>
        <v>24.82</v>
      </c>
      <c r="Z853" t="str">
        <f>_xlfn.IFS(cleaneddata[[#This Row],[Region]]="Central","Chris",cleaneddata[[#This Row],[Region]]="East","Erin",cleaneddata[[#This Row],[Region]]="South","Sam",cleaneddata[[#This Row],[Region]]="West","William")</f>
        <v>Chris</v>
      </c>
    </row>
    <row r="854" spans="1:26" x14ac:dyDescent="0.25">
      <c r="A854">
        <v>2502</v>
      </c>
      <c r="B854" t="s">
        <v>1732</v>
      </c>
      <c r="C854" t="s">
        <v>39</v>
      </c>
      <c r="D854">
        <v>0</v>
      </c>
      <c r="E854">
        <v>12.28</v>
      </c>
      <c r="F854">
        <v>6.35</v>
      </c>
      <c r="G854" t="s">
        <v>89</v>
      </c>
      <c r="H854" t="s">
        <v>73</v>
      </c>
      <c r="I854" t="s">
        <v>50</v>
      </c>
      <c r="J854" t="s">
        <v>90</v>
      </c>
      <c r="K854" t="s">
        <v>75</v>
      </c>
      <c r="L854" t="s">
        <v>1735</v>
      </c>
      <c r="M854">
        <v>0.38</v>
      </c>
      <c r="N854" t="s">
        <v>34</v>
      </c>
      <c r="O854" t="s">
        <v>54</v>
      </c>
      <c r="P854" t="s">
        <v>55</v>
      </c>
      <c r="Q854" t="s">
        <v>1734</v>
      </c>
      <c r="R854">
        <v>46321</v>
      </c>
      <c r="S854" s="1">
        <v>42082</v>
      </c>
      <c r="T854" s="1">
        <v>42083</v>
      </c>
      <c r="U854">
        <v>30.63</v>
      </c>
      <c r="V854">
        <v>7</v>
      </c>
      <c r="W854">
        <v>90.44</v>
      </c>
      <c r="X854">
        <v>91310</v>
      </c>
      <c r="Y854">
        <f>cleaneddata[[#This Row],[Unit Price]]-cleaneddata[[#This Row],[Discount]]</f>
        <v>12.28</v>
      </c>
      <c r="Z854" t="str">
        <f>_xlfn.IFS(cleaneddata[[#This Row],[Region]]="Central","Chris",cleaneddata[[#This Row],[Region]]="East","Erin",cleaneddata[[#This Row],[Region]]="South","Sam",cleaneddata[[#This Row],[Region]]="West","William")</f>
        <v>Chris</v>
      </c>
    </row>
    <row r="855" spans="1:26" x14ac:dyDescent="0.25">
      <c r="A855">
        <v>2621</v>
      </c>
      <c r="B855" t="s">
        <v>1736</v>
      </c>
      <c r="C855" t="s">
        <v>39</v>
      </c>
      <c r="D855">
        <v>0.03</v>
      </c>
      <c r="E855">
        <v>40.97</v>
      </c>
      <c r="F855">
        <v>8.99</v>
      </c>
      <c r="G855" t="s">
        <v>89</v>
      </c>
      <c r="H855" t="s">
        <v>96</v>
      </c>
      <c r="I855" t="s">
        <v>50</v>
      </c>
      <c r="J855" t="s">
        <v>51</v>
      </c>
      <c r="K855" t="s">
        <v>44</v>
      </c>
      <c r="L855" t="s">
        <v>1737</v>
      </c>
      <c r="M855">
        <v>0.59</v>
      </c>
      <c r="N855" t="s">
        <v>34</v>
      </c>
      <c r="O855" t="s">
        <v>35</v>
      </c>
      <c r="P855" t="s">
        <v>402</v>
      </c>
      <c r="Q855" t="s">
        <v>1738</v>
      </c>
      <c r="R855">
        <v>37027</v>
      </c>
      <c r="S855" s="1">
        <v>42082</v>
      </c>
      <c r="T855" s="1">
        <v>42083</v>
      </c>
      <c r="U855">
        <v>-177.05799999999999</v>
      </c>
      <c r="V855">
        <v>5</v>
      </c>
      <c r="W855">
        <v>207.22</v>
      </c>
      <c r="X855">
        <v>88016</v>
      </c>
      <c r="Y855">
        <f>cleaneddata[[#This Row],[Unit Price]]-cleaneddata[[#This Row],[Discount]]</f>
        <v>40.94</v>
      </c>
      <c r="Z855" t="str">
        <f>_xlfn.IFS(cleaneddata[[#This Row],[Region]]="Central","Chris",cleaneddata[[#This Row],[Region]]="East","Erin",cleaneddata[[#This Row],[Region]]="South","Sam",cleaneddata[[#This Row],[Region]]="West","William")</f>
        <v>Sam</v>
      </c>
    </row>
    <row r="856" spans="1:26" x14ac:dyDescent="0.25">
      <c r="A856">
        <v>2840</v>
      </c>
      <c r="B856" t="s">
        <v>1739</v>
      </c>
      <c r="C856" t="s">
        <v>39</v>
      </c>
      <c r="D856">
        <v>0</v>
      </c>
      <c r="E856">
        <v>21.98</v>
      </c>
      <c r="F856">
        <v>2.87</v>
      </c>
      <c r="G856" t="s">
        <v>40</v>
      </c>
      <c r="H856" t="s">
        <v>96</v>
      </c>
      <c r="I856" t="s">
        <v>50</v>
      </c>
      <c r="J856" t="s">
        <v>51</v>
      </c>
      <c r="K856" t="s">
        <v>44</v>
      </c>
      <c r="L856" t="s">
        <v>1740</v>
      </c>
      <c r="M856">
        <v>0.55000000000000004</v>
      </c>
      <c r="N856" t="s">
        <v>34</v>
      </c>
      <c r="O856" t="s">
        <v>35</v>
      </c>
      <c r="P856" t="s">
        <v>125</v>
      </c>
      <c r="Q856" t="s">
        <v>1741</v>
      </c>
      <c r="R856">
        <v>33161</v>
      </c>
      <c r="S856" s="1">
        <v>42082</v>
      </c>
      <c r="T856" s="1">
        <v>42083</v>
      </c>
      <c r="U856">
        <v>21.096</v>
      </c>
      <c r="V856">
        <v>16</v>
      </c>
      <c r="W856">
        <v>360.03</v>
      </c>
      <c r="X856">
        <v>87884</v>
      </c>
      <c r="Y856">
        <f>cleaneddata[[#This Row],[Unit Price]]-cleaneddata[[#This Row],[Discount]]</f>
        <v>21.98</v>
      </c>
      <c r="Z856" t="str">
        <f>_xlfn.IFS(cleaneddata[[#This Row],[Region]]="Central","Chris",cleaneddata[[#This Row],[Region]]="East","Erin",cleaneddata[[#This Row],[Region]]="South","Sam",cleaneddata[[#This Row],[Region]]="West","William")</f>
        <v>Sam</v>
      </c>
    </row>
    <row r="857" spans="1:26" x14ac:dyDescent="0.25">
      <c r="A857">
        <v>2882</v>
      </c>
      <c r="B857" t="s">
        <v>673</v>
      </c>
      <c r="C857" t="s">
        <v>39</v>
      </c>
      <c r="D857">
        <v>7.0000000000000007E-2</v>
      </c>
      <c r="E857">
        <v>28.99</v>
      </c>
      <c r="F857">
        <v>8.59</v>
      </c>
      <c r="G857" t="s">
        <v>40</v>
      </c>
      <c r="H857" t="s">
        <v>41</v>
      </c>
      <c r="I857" t="s">
        <v>42</v>
      </c>
      <c r="J857" t="s">
        <v>137</v>
      </c>
      <c r="K857" t="s">
        <v>146</v>
      </c>
      <c r="L857" t="s">
        <v>1031</v>
      </c>
      <c r="M857">
        <v>0.56000000000000005</v>
      </c>
      <c r="N857" t="s">
        <v>34</v>
      </c>
      <c r="O857" t="s">
        <v>35</v>
      </c>
      <c r="P857" t="s">
        <v>99</v>
      </c>
      <c r="Q857" t="s">
        <v>675</v>
      </c>
      <c r="R857">
        <v>28206</v>
      </c>
      <c r="S857" s="1">
        <v>42082</v>
      </c>
      <c r="T857" s="1">
        <v>42082</v>
      </c>
      <c r="U857">
        <v>-16.063739999999999</v>
      </c>
      <c r="V857">
        <v>39</v>
      </c>
      <c r="W857">
        <v>936.8</v>
      </c>
      <c r="X857">
        <v>16676</v>
      </c>
      <c r="Y857">
        <f>cleaneddata[[#This Row],[Unit Price]]-cleaneddata[[#This Row],[Discount]]</f>
        <v>28.919999999999998</v>
      </c>
      <c r="Z857" t="str">
        <f>_xlfn.IFS(cleaneddata[[#This Row],[Region]]="Central","Chris",cleaneddata[[#This Row],[Region]]="East","Erin",cleaneddata[[#This Row],[Region]]="South","Sam",cleaneddata[[#This Row],[Region]]="West","William")</f>
        <v>Sam</v>
      </c>
    </row>
    <row r="858" spans="1:26" x14ac:dyDescent="0.25">
      <c r="A858">
        <v>2884</v>
      </c>
      <c r="B858" t="s">
        <v>1742</v>
      </c>
      <c r="C858" t="s">
        <v>39</v>
      </c>
      <c r="D858">
        <v>7.0000000000000007E-2</v>
      </c>
      <c r="E858">
        <v>28.99</v>
      </c>
      <c r="F858">
        <v>8.59</v>
      </c>
      <c r="G858" t="s">
        <v>40</v>
      </c>
      <c r="H858" t="s">
        <v>41</v>
      </c>
      <c r="I858" t="s">
        <v>42</v>
      </c>
      <c r="J858" t="s">
        <v>137</v>
      </c>
      <c r="K858" t="s">
        <v>146</v>
      </c>
      <c r="L858" t="s">
        <v>1031</v>
      </c>
      <c r="M858">
        <v>0.56000000000000005</v>
      </c>
      <c r="N858" t="s">
        <v>34</v>
      </c>
      <c r="O858" t="s">
        <v>113</v>
      </c>
      <c r="P858" t="s">
        <v>319</v>
      </c>
      <c r="Q858" t="s">
        <v>1743</v>
      </c>
      <c r="R858">
        <v>44039</v>
      </c>
      <c r="S858" s="1">
        <v>42082</v>
      </c>
      <c r="T858" s="1">
        <v>42082</v>
      </c>
      <c r="U858">
        <v>-12.077999999999999</v>
      </c>
      <c r="V858">
        <v>10</v>
      </c>
      <c r="W858">
        <v>240.21</v>
      </c>
      <c r="X858">
        <v>87631</v>
      </c>
      <c r="Y858">
        <f>cleaneddata[[#This Row],[Unit Price]]-cleaneddata[[#This Row],[Discount]]</f>
        <v>28.919999999999998</v>
      </c>
      <c r="Z858" t="str">
        <f>_xlfn.IFS(cleaneddata[[#This Row],[Region]]="Central","Chris",cleaneddata[[#This Row],[Region]]="East","Erin",cleaneddata[[#This Row],[Region]]="South","Sam",cleaneddata[[#This Row],[Region]]="West","William")</f>
        <v>Erin</v>
      </c>
    </row>
    <row r="859" spans="1:26" x14ac:dyDescent="0.25">
      <c r="A859">
        <v>3222</v>
      </c>
      <c r="B859" t="s">
        <v>1744</v>
      </c>
      <c r="C859" t="s">
        <v>39</v>
      </c>
      <c r="D859">
        <v>0.04</v>
      </c>
      <c r="E859">
        <v>39.479999999999997</v>
      </c>
      <c r="F859">
        <v>1.99</v>
      </c>
      <c r="G859" t="s">
        <v>89</v>
      </c>
      <c r="H859" t="s">
        <v>96</v>
      </c>
      <c r="I859" t="s">
        <v>42</v>
      </c>
      <c r="J859" t="s">
        <v>43</v>
      </c>
      <c r="K859" t="s">
        <v>44</v>
      </c>
      <c r="L859" t="s">
        <v>1259</v>
      </c>
      <c r="M859">
        <v>0.54</v>
      </c>
      <c r="N859" t="s">
        <v>34</v>
      </c>
      <c r="O859" t="s">
        <v>35</v>
      </c>
      <c r="P859" t="s">
        <v>125</v>
      </c>
      <c r="Q859" t="s">
        <v>1745</v>
      </c>
      <c r="R859">
        <v>32303</v>
      </c>
      <c r="S859" s="1">
        <v>42082</v>
      </c>
      <c r="T859" s="1">
        <v>42082</v>
      </c>
      <c r="U859">
        <v>-1535.4864</v>
      </c>
      <c r="V859">
        <v>8</v>
      </c>
      <c r="W859">
        <v>332.16</v>
      </c>
      <c r="X859">
        <v>90814</v>
      </c>
      <c r="Y859">
        <f>cleaneddata[[#This Row],[Unit Price]]-cleaneddata[[#This Row],[Discount]]</f>
        <v>39.44</v>
      </c>
      <c r="Z859" t="str">
        <f>_xlfn.IFS(cleaneddata[[#This Row],[Region]]="Central","Chris",cleaneddata[[#This Row],[Region]]="East","Erin",cleaneddata[[#This Row],[Region]]="South","Sam",cleaneddata[[#This Row],[Region]]="West","William")</f>
        <v>Sam</v>
      </c>
    </row>
    <row r="860" spans="1:26" x14ac:dyDescent="0.25">
      <c r="A860">
        <v>3222</v>
      </c>
      <c r="B860" t="s">
        <v>1744</v>
      </c>
      <c r="C860" t="s">
        <v>39</v>
      </c>
      <c r="D860">
        <v>0</v>
      </c>
      <c r="E860">
        <v>8.1199999999999992</v>
      </c>
      <c r="F860">
        <v>2.83</v>
      </c>
      <c r="G860" t="s">
        <v>40</v>
      </c>
      <c r="H860" t="s">
        <v>96</v>
      </c>
      <c r="I860" t="s">
        <v>42</v>
      </c>
      <c r="J860" t="s">
        <v>43</v>
      </c>
      <c r="K860" t="s">
        <v>44</v>
      </c>
      <c r="L860" t="s">
        <v>1700</v>
      </c>
      <c r="M860">
        <v>0.77</v>
      </c>
      <c r="N860" t="s">
        <v>34</v>
      </c>
      <c r="O860" t="s">
        <v>35</v>
      </c>
      <c r="P860" t="s">
        <v>125</v>
      </c>
      <c r="Q860" t="s">
        <v>1745</v>
      </c>
      <c r="R860">
        <v>32303</v>
      </c>
      <c r="S860" s="1">
        <v>42082</v>
      </c>
      <c r="T860" s="1">
        <v>42083</v>
      </c>
      <c r="U860">
        <v>-159.32</v>
      </c>
      <c r="V860">
        <v>17</v>
      </c>
      <c r="W860">
        <v>147.62</v>
      </c>
      <c r="X860">
        <v>90814</v>
      </c>
      <c r="Y860">
        <f>cleaneddata[[#This Row],[Unit Price]]-cleaneddata[[#This Row],[Discount]]</f>
        <v>8.1199999999999992</v>
      </c>
      <c r="Z860" t="str">
        <f>_xlfn.IFS(cleaneddata[[#This Row],[Region]]="Central","Chris",cleaneddata[[#This Row],[Region]]="East","Erin",cleaneddata[[#This Row],[Region]]="South","Sam",cleaneddata[[#This Row],[Region]]="West","William")</f>
        <v>Sam</v>
      </c>
    </row>
    <row r="861" spans="1:26" x14ac:dyDescent="0.25">
      <c r="A861">
        <v>1852</v>
      </c>
      <c r="B861" t="s">
        <v>1746</v>
      </c>
      <c r="C861" t="s">
        <v>72</v>
      </c>
      <c r="D861">
        <v>0.06</v>
      </c>
      <c r="E861">
        <v>6.48</v>
      </c>
      <c r="F861">
        <v>5.14</v>
      </c>
      <c r="G861" t="s">
        <v>89</v>
      </c>
      <c r="H861" t="s">
        <v>73</v>
      </c>
      <c r="I861" t="s">
        <v>50</v>
      </c>
      <c r="J861" t="s">
        <v>90</v>
      </c>
      <c r="K861" t="s">
        <v>75</v>
      </c>
      <c r="L861" t="s">
        <v>1747</v>
      </c>
      <c r="M861">
        <v>0.37</v>
      </c>
      <c r="N861" t="s">
        <v>34</v>
      </c>
      <c r="O861" t="s">
        <v>61</v>
      </c>
      <c r="P861" t="s">
        <v>92</v>
      </c>
      <c r="Q861" t="s">
        <v>1748</v>
      </c>
      <c r="R861">
        <v>92008</v>
      </c>
      <c r="S861" s="1">
        <v>42082</v>
      </c>
      <c r="T861" s="1">
        <v>42084</v>
      </c>
      <c r="U861">
        <v>-28.45</v>
      </c>
      <c r="V861">
        <v>10</v>
      </c>
      <c r="W861">
        <v>68.34</v>
      </c>
      <c r="X861">
        <v>86847</v>
      </c>
      <c r="Y861">
        <f>cleaneddata[[#This Row],[Unit Price]]-cleaneddata[[#This Row],[Discount]]</f>
        <v>6.4200000000000008</v>
      </c>
      <c r="Z861" t="str">
        <f>_xlfn.IFS(cleaneddata[[#This Row],[Region]]="Central","Chris",cleaneddata[[#This Row],[Region]]="East","Erin",cleaneddata[[#This Row],[Region]]="South","Sam",cleaneddata[[#This Row],[Region]]="West","William")</f>
        <v>William</v>
      </c>
    </row>
    <row r="862" spans="1:26" x14ac:dyDescent="0.25">
      <c r="A862">
        <v>1854</v>
      </c>
      <c r="B862" t="s">
        <v>1749</v>
      </c>
      <c r="C862" t="s">
        <v>72</v>
      </c>
      <c r="D862">
        <v>0.02</v>
      </c>
      <c r="E862">
        <v>30.73</v>
      </c>
      <c r="F862">
        <v>4</v>
      </c>
      <c r="G862" t="s">
        <v>40</v>
      </c>
      <c r="H862" t="s">
        <v>73</v>
      </c>
      <c r="I862" t="s">
        <v>42</v>
      </c>
      <c r="J862" t="s">
        <v>43</v>
      </c>
      <c r="K862" t="s">
        <v>75</v>
      </c>
      <c r="L862" t="s">
        <v>676</v>
      </c>
      <c r="M862">
        <v>0.75</v>
      </c>
      <c r="N862" t="s">
        <v>34</v>
      </c>
      <c r="O862" t="s">
        <v>113</v>
      </c>
      <c r="P862" t="s">
        <v>250</v>
      </c>
      <c r="Q862" t="s">
        <v>1750</v>
      </c>
      <c r="R862">
        <v>6478</v>
      </c>
      <c r="S862" s="1">
        <v>42082</v>
      </c>
      <c r="T862" s="1">
        <v>42085</v>
      </c>
      <c r="U862">
        <v>72.78</v>
      </c>
      <c r="V862">
        <v>16</v>
      </c>
      <c r="W862">
        <v>522.22</v>
      </c>
      <c r="X862">
        <v>86847</v>
      </c>
      <c r="Y862">
        <f>cleaneddata[[#This Row],[Unit Price]]-cleaneddata[[#This Row],[Discount]]</f>
        <v>30.71</v>
      </c>
      <c r="Z862" t="str">
        <f>_xlfn.IFS(cleaneddata[[#This Row],[Region]]="Central","Chris",cleaneddata[[#This Row],[Region]]="East","Erin",cleaneddata[[#This Row],[Region]]="South","Sam",cleaneddata[[#This Row],[Region]]="West","William")</f>
        <v>Erin</v>
      </c>
    </row>
    <row r="863" spans="1:26" x14ac:dyDescent="0.25">
      <c r="A863">
        <v>2639</v>
      </c>
      <c r="B863" t="s">
        <v>1751</v>
      </c>
      <c r="C863" t="s">
        <v>72</v>
      </c>
      <c r="D863">
        <v>0.05</v>
      </c>
      <c r="E863">
        <v>4.9800000000000004</v>
      </c>
      <c r="F863">
        <v>0.49</v>
      </c>
      <c r="G863" t="s">
        <v>40</v>
      </c>
      <c r="H863" t="s">
        <v>41</v>
      </c>
      <c r="I863" t="s">
        <v>50</v>
      </c>
      <c r="J863" t="s">
        <v>154</v>
      </c>
      <c r="K863" t="s">
        <v>75</v>
      </c>
      <c r="L863" t="s">
        <v>1105</v>
      </c>
      <c r="M863">
        <v>0.39</v>
      </c>
      <c r="N863" t="s">
        <v>34</v>
      </c>
      <c r="O863" t="s">
        <v>61</v>
      </c>
      <c r="P863" t="s">
        <v>642</v>
      </c>
      <c r="Q863" t="s">
        <v>197</v>
      </c>
      <c r="R863">
        <v>88201</v>
      </c>
      <c r="S863" s="1">
        <v>42082</v>
      </c>
      <c r="T863" s="1">
        <v>42082</v>
      </c>
      <c r="U863">
        <v>3.84</v>
      </c>
      <c r="V863">
        <v>3</v>
      </c>
      <c r="W863">
        <v>14.2</v>
      </c>
      <c r="X863">
        <v>90952</v>
      </c>
      <c r="Y863">
        <f>cleaneddata[[#This Row],[Unit Price]]-cleaneddata[[#This Row],[Discount]]</f>
        <v>4.9300000000000006</v>
      </c>
      <c r="Z863" t="str">
        <f>_xlfn.IFS(cleaneddata[[#This Row],[Region]]="Central","Chris",cleaneddata[[#This Row],[Region]]="East","Erin",cleaneddata[[#This Row],[Region]]="South","Sam",cleaneddata[[#This Row],[Region]]="West","William")</f>
        <v>William</v>
      </c>
    </row>
    <row r="864" spans="1:26" x14ac:dyDescent="0.25">
      <c r="A864">
        <v>3105</v>
      </c>
      <c r="B864" t="s">
        <v>1752</v>
      </c>
      <c r="C864" t="s">
        <v>27</v>
      </c>
      <c r="D864">
        <v>0.04</v>
      </c>
      <c r="E864">
        <v>3.08</v>
      </c>
      <c r="F864">
        <v>0.99</v>
      </c>
      <c r="G864" t="s">
        <v>40</v>
      </c>
      <c r="H864" t="s">
        <v>73</v>
      </c>
      <c r="I864" t="s">
        <v>50</v>
      </c>
      <c r="J864" t="s">
        <v>154</v>
      </c>
      <c r="K864" t="s">
        <v>75</v>
      </c>
      <c r="L864" t="s">
        <v>660</v>
      </c>
      <c r="M864">
        <v>0.37</v>
      </c>
      <c r="N864" t="s">
        <v>34</v>
      </c>
      <c r="O864" t="s">
        <v>35</v>
      </c>
      <c r="P864" t="s">
        <v>390</v>
      </c>
      <c r="Q864" t="s">
        <v>951</v>
      </c>
      <c r="R864">
        <v>42071</v>
      </c>
      <c r="S864" s="1">
        <v>42083</v>
      </c>
      <c r="T864" s="1">
        <v>42084</v>
      </c>
      <c r="U864">
        <v>13.8</v>
      </c>
      <c r="V864">
        <v>19</v>
      </c>
      <c r="W864">
        <v>60.01</v>
      </c>
      <c r="X864">
        <v>86327</v>
      </c>
      <c r="Y864">
        <f>cleaneddata[[#This Row],[Unit Price]]-cleaneddata[[#This Row],[Discount]]</f>
        <v>3.04</v>
      </c>
      <c r="Z864" t="str">
        <f>_xlfn.IFS(cleaneddata[[#This Row],[Region]]="Central","Chris",cleaneddata[[#This Row],[Region]]="East","Erin",cleaneddata[[#This Row],[Region]]="South","Sam",cleaneddata[[#This Row],[Region]]="West","William")</f>
        <v>Sam</v>
      </c>
    </row>
    <row r="865" spans="1:26" x14ac:dyDescent="0.25">
      <c r="A865">
        <v>3105</v>
      </c>
      <c r="B865" t="s">
        <v>1752</v>
      </c>
      <c r="C865" t="s">
        <v>27</v>
      </c>
      <c r="D865">
        <v>0.02</v>
      </c>
      <c r="E865">
        <v>6.48</v>
      </c>
      <c r="F865">
        <v>5.9</v>
      </c>
      <c r="G865" t="s">
        <v>40</v>
      </c>
      <c r="H865" t="s">
        <v>73</v>
      </c>
      <c r="I865" t="s">
        <v>50</v>
      </c>
      <c r="J865" t="s">
        <v>90</v>
      </c>
      <c r="K865" t="s">
        <v>75</v>
      </c>
      <c r="L865" t="s">
        <v>1753</v>
      </c>
      <c r="M865">
        <v>0.37</v>
      </c>
      <c r="N865" t="s">
        <v>34</v>
      </c>
      <c r="O865" t="s">
        <v>35</v>
      </c>
      <c r="P865" t="s">
        <v>390</v>
      </c>
      <c r="Q865" t="s">
        <v>951</v>
      </c>
      <c r="R865">
        <v>42071</v>
      </c>
      <c r="S865" s="1">
        <v>42083</v>
      </c>
      <c r="T865" s="1">
        <v>42084</v>
      </c>
      <c r="U865">
        <v>4.3920000000000003</v>
      </c>
      <c r="V865">
        <v>13</v>
      </c>
      <c r="W865">
        <v>90.98</v>
      </c>
      <c r="X865">
        <v>86327</v>
      </c>
      <c r="Y865">
        <f>cleaneddata[[#This Row],[Unit Price]]-cleaneddata[[#This Row],[Discount]]</f>
        <v>6.4600000000000009</v>
      </c>
      <c r="Z865" t="str">
        <f>_xlfn.IFS(cleaneddata[[#This Row],[Region]]="Central","Chris",cleaneddata[[#This Row],[Region]]="East","Erin",cleaneddata[[#This Row],[Region]]="South","Sam",cleaneddata[[#This Row],[Region]]="West","William")</f>
        <v>Sam</v>
      </c>
    </row>
    <row r="866" spans="1:26" x14ac:dyDescent="0.25">
      <c r="A866">
        <v>3105</v>
      </c>
      <c r="B866" t="s">
        <v>1752</v>
      </c>
      <c r="C866" t="s">
        <v>27</v>
      </c>
      <c r="D866">
        <v>0.04</v>
      </c>
      <c r="E866">
        <v>125.99</v>
      </c>
      <c r="F866">
        <v>4.2</v>
      </c>
      <c r="G866" t="s">
        <v>40</v>
      </c>
      <c r="H866" t="s">
        <v>73</v>
      </c>
      <c r="I866" t="s">
        <v>42</v>
      </c>
      <c r="J866" t="s">
        <v>137</v>
      </c>
      <c r="K866" t="s">
        <v>75</v>
      </c>
      <c r="L866" t="s">
        <v>1428</v>
      </c>
      <c r="M866">
        <v>0.59</v>
      </c>
      <c r="N866" t="s">
        <v>34</v>
      </c>
      <c r="O866" t="s">
        <v>35</v>
      </c>
      <c r="P866" t="s">
        <v>390</v>
      </c>
      <c r="Q866" t="s">
        <v>951</v>
      </c>
      <c r="R866">
        <v>42071</v>
      </c>
      <c r="S866" s="1">
        <v>42083</v>
      </c>
      <c r="T866" s="1">
        <v>42085</v>
      </c>
      <c r="U866">
        <v>-236.25</v>
      </c>
      <c r="V866">
        <v>12</v>
      </c>
      <c r="W866">
        <v>1270.7</v>
      </c>
      <c r="X866">
        <v>86327</v>
      </c>
      <c r="Y866">
        <f>cleaneddata[[#This Row],[Unit Price]]-cleaneddata[[#This Row],[Discount]]</f>
        <v>125.94999999999999</v>
      </c>
      <c r="Z866" t="str">
        <f>_xlfn.IFS(cleaneddata[[#This Row],[Region]]="Central","Chris",cleaneddata[[#This Row],[Region]]="East","Erin",cleaneddata[[#This Row],[Region]]="South","Sam",cleaneddata[[#This Row],[Region]]="West","William")</f>
        <v>Sam</v>
      </c>
    </row>
    <row r="867" spans="1:26" x14ac:dyDescent="0.25">
      <c r="A867">
        <v>3106</v>
      </c>
      <c r="B867" t="s">
        <v>1754</v>
      </c>
      <c r="C867" t="s">
        <v>27</v>
      </c>
      <c r="D867">
        <v>0.04</v>
      </c>
      <c r="E867">
        <v>3.08</v>
      </c>
      <c r="F867">
        <v>0.99</v>
      </c>
      <c r="G867" t="s">
        <v>40</v>
      </c>
      <c r="H867" t="s">
        <v>73</v>
      </c>
      <c r="I867" t="s">
        <v>50</v>
      </c>
      <c r="J867" t="s">
        <v>154</v>
      </c>
      <c r="K867" t="s">
        <v>75</v>
      </c>
      <c r="L867" t="s">
        <v>660</v>
      </c>
      <c r="M867">
        <v>0.37</v>
      </c>
      <c r="N867" t="s">
        <v>34</v>
      </c>
      <c r="O867" t="s">
        <v>54</v>
      </c>
      <c r="P867" t="s">
        <v>189</v>
      </c>
      <c r="Q867" t="s">
        <v>1755</v>
      </c>
      <c r="R867">
        <v>77041</v>
      </c>
      <c r="S867" s="1">
        <v>42083</v>
      </c>
      <c r="T867" s="1">
        <v>42084</v>
      </c>
      <c r="U867">
        <v>36.020000000000003</v>
      </c>
      <c r="V867">
        <v>75</v>
      </c>
      <c r="W867">
        <v>236.87</v>
      </c>
      <c r="X867">
        <v>548</v>
      </c>
      <c r="Y867">
        <f>cleaneddata[[#This Row],[Unit Price]]-cleaneddata[[#This Row],[Discount]]</f>
        <v>3.04</v>
      </c>
      <c r="Z867" t="str">
        <f>_xlfn.IFS(cleaneddata[[#This Row],[Region]]="Central","Chris",cleaneddata[[#This Row],[Region]]="East","Erin",cleaneddata[[#This Row],[Region]]="South","Sam",cleaneddata[[#This Row],[Region]]="West","William")</f>
        <v>Chris</v>
      </c>
    </row>
    <row r="868" spans="1:26" x14ac:dyDescent="0.25">
      <c r="A868">
        <v>3106</v>
      </c>
      <c r="B868" t="s">
        <v>1754</v>
      </c>
      <c r="C868" t="s">
        <v>27</v>
      </c>
      <c r="D868">
        <v>0.02</v>
      </c>
      <c r="E868">
        <v>6.48</v>
      </c>
      <c r="F868">
        <v>5.9</v>
      </c>
      <c r="G868" t="s">
        <v>40</v>
      </c>
      <c r="H868" t="s">
        <v>73</v>
      </c>
      <c r="I868" t="s">
        <v>50</v>
      </c>
      <c r="J868" t="s">
        <v>90</v>
      </c>
      <c r="K868" t="s">
        <v>75</v>
      </c>
      <c r="L868" t="s">
        <v>1753</v>
      </c>
      <c r="M868">
        <v>0.37</v>
      </c>
      <c r="N868" t="s">
        <v>34</v>
      </c>
      <c r="O868" t="s">
        <v>54</v>
      </c>
      <c r="P868" t="s">
        <v>189</v>
      </c>
      <c r="Q868" t="s">
        <v>1755</v>
      </c>
      <c r="R868">
        <v>77041</v>
      </c>
      <c r="S868" s="1">
        <v>42083</v>
      </c>
      <c r="T868" s="1">
        <v>42084</v>
      </c>
      <c r="U868">
        <v>-50.64</v>
      </c>
      <c r="V868">
        <v>53</v>
      </c>
      <c r="W868">
        <v>370.91</v>
      </c>
      <c r="X868">
        <v>548</v>
      </c>
      <c r="Y868">
        <f>cleaneddata[[#This Row],[Unit Price]]-cleaneddata[[#This Row],[Discount]]</f>
        <v>6.4600000000000009</v>
      </c>
      <c r="Z868" t="str">
        <f>_xlfn.IFS(cleaneddata[[#This Row],[Region]]="Central","Chris",cleaneddata[[#This Row],[Region]]="East","Erin",cleaneddata[[#This Row],[Region]]="South","Sam",cleaneddata[[#This Row],[Region]]="West","William")</f>
        <v>Chris</v>
      </c>
    </row>
    <row r="869" spans="1:26" x14ac:dyDescent="0.25">
      <c r="A869">
        <v>3106</v>
      </c>
      <c r="B869" t="s">
        <v>1754</v>
      </c>
      <c r="C869" t="s">
        <v>27</v>
      </c>
      <c r="D869">
        <v>0.04</v>
      </c>
      <c r="E869">
        <v>125.99</v>
      </c>
      <c r="F869">
        <v>4.2</v>
      </c>
      <c r="G869" t="s">
        <v>40</v>
      </c>
      <c r="H869" t="s">
        <v>73</v>
      </c>
      <c r="I869" t="s">
        <v>42</v>
      </c>
      <c r="J869" t="s">
        <v>137</v>
      </c>
      <c r="K869" t="s">
        <v>75</v>
      </c>
      <c r="L869" t="s">
        <v>1428</v>
      </c>
      <c r="M869">
        <v>0.59</v>
      </c>
      <c r="N869" t="s">
        <v>34</v>
      </c>
      <c r="O869" t="s">
        <v>54</v>
      </c>
      <c r="P869" t="s">
        <v>189</v>
      </c>
      <c r="Q869" t="s">
        <v>1755</v>
      </c>
      <c r="R869">
        <v>77041</v>
      </c>
      <c r="S869" s="1">
        <v>42083</v>
      </c>
      <c r="T869" s="1">
        <v>42085</v>
      </c>
      <c r="U869">
        <v>510.48899999999998</v>
      </c>
      <c r="V869">
        <v>47</v>
      </c>
      <c r="W869">
        <v>4976.92</v>
      </c>
      <c r="X869">
        <v>548</v>
      </c>
      <c r="Y869">
        <f>cleaneddata[[#This Row],[Unit Price]]-cleaneddata[[#This Row],[Discount]]</f>
        <v>125.94999999999999</v>
      </c>
      <c r="Z869" t="str">
        <f>_xlfn.IFS(cleaneddata[[#This Row],[Region]]="Central","Chris",cleaneddata[[#This Row],[Region]]="East","Erin",cleaneddata[[#This Row],[Region]]="South","Sam",cleaneddata[[#This Row],[Region]]="West","William")</f>
        <v>Chris</v>
      </c>
    </row>
    <row r="870" spans="1:26" x14ac:dyDescent="0.25">
      <c r="A870">
        <v>637</v>
      </c>
      <c r="B870" t="s">
        <v>1756</v>
      </c>
      <c r="C870" t="s">
        <v>49</v>
      </c>
      <c r="D870">
        <v>0.06</v>
      </c>
      <c r="E870">
        <v>160.97999999999999</v>
      </c>
      <c r="F870">
        <v>35.020000000000003</v>
      </c>
      <c r="G870" t="s">
        <v>28</v>
      </c>
      <c r="H870" t="s">
        <v>41</v>
      </c>
      <c r="I870" t="s">
        <v>30</v>
      </c>
      <c r="J870" t="s">
        <v>119</v>
      </c>
      <c r="K870" t="s">
        <v>32</v>
      </c>
      <c r="L870" t="s">
        <v>1757</v>
      </c>
      <c r="M870">
        <v>0.72</v>
      </c>
      <c r="N870" t="s">
        <v>34</v>
      </c>
      <c r="O870" t="s">
        <v>61</v>
      </c>
      <c r="P870" t="s">
        <v>92</v>
      </c>
      <c r="Q870" t="s">
        <v>1758</v>
      </c>
      <c r="R870">
        <v>95051</v>
      </c>
      <c r="S870" s="1">
        <v>42083</v>
      </c>
      <c r="T870" s="1">
        <v>42087</v>
      </c>
      <c r="U870">
        <v>-229.68</v>
      </c>
      <c r="V870">
        <v>8</v>
      </c>
      <c r="W870">
        <v>1232.01</v>
      </c>
      <c r="X870">
        <v>87953</v>
      </c>
      <c r="Y870">
        <f>cleaneddata[[#This Row],[Unit Price]]-cleaneddata[[#This Row],[Discount]]</f>
        <v>160.91999999999999</v>
      </c>
      <c r="Z870" t="str">
        <f>_xlfn.IFS(cleaneddata[[#This Row],[Region]]="Central","Chris",cleaneddata[[#This Row],[Region]]="East","Erin",cleaneddata[[#This Row],[Region]]="South","Sam",cleaneddata[[#This Row],[Region]]="West","William")</f>
        <v>William</v>
      </c>
    </row>
    <row r="871" spans="1:26" x14ac:dyDescent="0.25">
      <c r="A871">
        <v>640</v>
      </c>
      <c r="B871" t="s">
        <v>1187</v>
      </c>
      <c r="C871" t="s">
        <v>49</v>
      </c>
      <c r="D871">
        <v>0.06</v>
      </c>
      <c r="E871">
        <v>160.97999999999999</v>
      </c>
      <c r="F871">
        <v>35.020000000000003</v>
      </c>
      <c r="G871" t="s">
        <v>28</v>
      </c>
      <c r="H871" t="s">
        <v>41</v>
      </c>
      <c r="I871" t="s">
        <v>30</v>
      </c>
      <c r="J871" t="s">
        <v>119</v>
      </c>
      <c r="K871" t="s">
        <v>32</v>
      </c>
      <c r="L871" t="s">
        <v>1757</v>
      </c>
      <c r="M871">
        <v>0.72</v>
      </c>
      <c r="N871" t="s">
        <v>34</v>
      </c>
      <c r="O871" t="s">
        <v>61</v>
      </c>
      <c r="P871" t="s">
        <v>68</v>
      </c>
      <c r="Q871" t="s">
        <v>144</v>
      </c>
      <c r="R871">
        <v>98119</v>
      </c>
      <c r="S871" s="1">
        <v>42083</v>
      </c>
      <c r="T871" s="1">
        <v>42087</v>
      </c>
      <c r="U871">
        <v>-229.68</v>
      </c>
      <c r="V871">
        <v>30</v>
      </c>
      <c r="W871">
        <v>4620.05</v>
      </c>
      <c r="X871">
        <v>11077</v>
      </c>
      <c r="Y871">
        <f>cleaneddata[[#This Row],[Unit Price]]-cleaneddata[[#This Row],[Discount]]</f>
        <v>160.91999999999999</v>
      </c>
      <c r="Z871" t="str">
        <f>_xlfn.IFS(cleaneddata[[#This Row],[Region]]="Central","Chris",cleaneddata[[#This Row],[Region]]="East","Erin",cleaneddata[[#This Row],[Region]]="South","Sam",cleaneddata[[#This Row],[Region]]="West","William")</f>
        <v>William</v>
      </c>
    </row>
    <row r="872" spans="1:26" x14ac:dyDescent="0.25">
      <c r="A872">
        <v>314</v>
      </c>
      <c r="B872" t="s">
        <v>1759</v>
      </c>
      <c r="C872" t="s">
        <v>118</v>
      </c>
      <c r="D872">
        <v>0.04</v>
      </c>
      <c r="E872">
        <v>1637.53</v>
      </c>
      <c r="F872">
        <v>24.49</v>
      </c>
      <c r="G872" t="s">
        <v>40</v>
      </c>
      <c r="H872" t="s">
        <v>96</v>
      </c>
      <c r="I872" t="s">
        <v>50</v>
      </c>
      <c r="J872" t="s">
        <v>570</v>
      </c>
      <c r="K872" t="s">
        <v>146</v>
      </c>
      <c r="L872" t="s">
        <v>1760</v>
      </c>
      <c r="M872">
        <v>0.81</v>
      </c>
      <c r="N872" t="s">
        <v>34</v>
      </c>
      <c r="O872" t="s">
        <v>54</v>
      </c>
      <c r="P872" t="s">
        <v>105</v>
      </c>
      <c r="Q872" t="s">
        <v>1761</v>
      </c>
      <c r="R872">
        <v>60130</v>
      </c>
      <c r="S872" s="1">
        <v>42083</v>
      </c>
      <c r="T872" s="1">
        <v>42085</v>
      </c>
      <c r="U872">
        <v>-1759.58</v>
      </c>
      <c r="V872">
        <v>2</v>
      </c>
      <c r="W872">
        <v>3206.94</v>
      </c>
      <c r="X872">
        <v>89166</v>
      </c>
      <c r="Y872">
        <f>cleaneddata[[#This Row],[Unit Price]]-cleaneddata[[#This Row],[Discount]]</f>
        <v>1637.49</v>
      </c>
      <c r="Z872" t="str">
        <f>_xlfn.IFS(cleaneddata[[#This Row],[Region]]="Central","Chris",cleaneddata[[#This Row],[Region]]="East","Erin",cleaneddata[[#This Row],[Region]]="South","Sam",cleaneddata[[#This Row],[Region]]="West","William")</f>
        <v>Chris</v>
      </c>
    </row>
    <row r="873" spans="1:26" x14ac:dyDescent="0.25">
      <c r="A873">
        <v>315</v>
      </c>
      <c r="B873" t="s">
        <v>1762</v>
      </c>
      <c r="C873" t="s">
        <v>118</v>
      </c>
      <c r="D873">
        <v>0.01</v>
      </c>
      <c r="E873">
        <v>19.98</v>
      </c>
      <c r="F873">
        <v>4</v>
      </c>
      <c r="G873" t="s">
        <v>40</v>
      </c>
      <c r="H873" t="s">
        <v>96</v>
      </c>
      <c r="I873" t="s">
        <v>42</v>
      </c>
      <c r="J873" t="s">
        <v>43</v>
      </c>
      <c r="K873" t="s">
        <v>75</v>
      </c>
      <c r="L873" t="s">
        <v>1763</v>
      </c>
      <c r="M873">
        <v>0.68</v>
      </c>
      <c r="N873" t="s">
        <v>34</v>
      </c>
      <c r="O873" t="s">
        <v>113</v>
      </c>
      <c r="P873" t="s">
        <v>405</v>
      </c>
      <c r="Q873" t="s">
        <v>1764</v>
      </c>
      <c r="R873">
        <v>1007</v>
      </c>
      <c r="S873" s="1">
        <v>42083</v>
      </c>
      <c r="T873" s="1">
        <v>42083</v>
      </c>
      <c r="U873">
        <v>-72.23</v>
      </c>
      <c r="V873">
        <v>2</v>
      </c>
      <c r="W873">
        <v>43.08</v>
      </c>
      <c r="X873">
        <v>89166</v>
      </c>
      <c r="Y873">
        <f>cleaneddata[[#This Row],[Unit Price]]-cleaneddata[[#This Row],[Discount]]</f>
        <v>19.97</v>
      </c>
      <c r="Z873" t="str">
        <f>_xlfn.IFS(cleaneddata[[#This Row],[Region]]="Central","Chris",cleaneddata[[#This Row],[Region]]="East","Erin",cleaneddata[[#This Row],[Region]]="South","Sam",cleaneddata[[#This Row],[Region]]="West","William")</f>
        <v>Erin</v>
      </c>
    </row>
    <row r="874" spans="1:26" x14ac:dyDescent="0.25">
      <c r="A874">
        <v>669</v>
      </c>
      <c r="B874" t="s">
        <v>1765</v>
      </c>
      <c r="C874" t="s">
        <v>118</v>
      </c>
      <c r="D874">
        <v>0.09</v>
      </c>
      <c r="E874">
        <v>2.89</v>
      </c>
      <c r="F874">
        <v>0.5</v>
      </c>
      <c r="G874" t="s">
        <v>40</v>
      </c>
      <c r="H874" t="s">
        <v>73</v>
      </c>
      <c r="I874" t="s">
        <v>50</v>
      </c>
      <c r="J874" t="s">
        <v>154</v>
      </c>
      <c r="K874" t="s">
        <v>75</v>
      </c>
      <c r="L874" t="s">
        <v>731</v>
      </c>
      <c r="M874">
        <v>0.38</v>
      </c>
      <c r="N874" t="s">
        <v>34</v>
      </c>
      <c r="O874" t="s">
        <v>54</v>
      </c>
      <c r="P874" t="s">
        <v>215</v>
      </c>
      <c r="Q874" t="s">
        <v>1766</v>
      </c>
      <c r="R874">
        <v>52501</v>
      </c>
      <c r="S874" s="1">
        <v>42083</v>
      </c>
      <c r="T874" s="1">
        <v>42085</v>
      </c>
      <c r="U874">
        <v>40.482300000000002</v>
      </c>
      <c r="V874">
        <v>22</v>
      </c>
      <c r="W874">
        <v>58.67</v>
      </c>
      <c r="X874">
        <v>88475</v>
      </c>
      <c r="Y874">
        <f>cleaneddata[[#This Row],[Unit Price]]-cleaneddata[[#This Row],[Discount]]</f>
        <v>2.8000000000000003</v>
      </c>
      <c r="Z874" t="str">
        <f>_xlfn.IFS(cleaneddata[[#This Row],[Region]]="Central","Chris",cleaneddata[[#This Row],[Region]]="East","Erin",cleaneddata[[#This Row],[Region]]="South","Sam",cleaneddata[[#This Row],[Region]]="West","William")</f>
        <v>Chris</v>
      </c>
    </row>
    <row r="875" spans="1:26" x14ac:dyDescent="0.25">
      <c r="A875">
        <v>669</v>
      </c>
      <c r="B875" t="s">
        <v>1765</v>
      </c>
      <c r="C875" t="s">
        <v>118</v>
      </c>
      <c r="D875">
        <v>0.02</v>
      </c>
      <c r="E875">
        <v>48.91</v>
      </c>
      <c r="F875">
        <v>5.81</v>
      </c>
      <c r="G875" t="s">
        <v>40</v>
      </c>
      <c r="H875" t="s">
        <v>73</v>
      </c>
      <c r="I875" t="s">
        <v>50</v>
      </c>
      <c r="J875" t="s">
        <v>90</v>
      </c>
      <c r="K875" t="s">
        <v>75</v>
      </c>
      <c r="L875" t="s">
        <v>1767</v>
      </c>
      <c r="M875">
        <v>0.38</v>
      </c>
      <c r="N875" t="s">
        <v>34</v>
      </c>
      <c r="O875" t="s">
        <v>54</v>
      </c>
      <c r="P875" t="s">
        <v>215</v>
      </c>
      <c r="Q875" t="s">
        <v>1766</v>
      </c>
      <c r="R875">
        <v>52501</v>
      </c>
      <c r="S875" s="1">
        <v>42083</v>
      </c>
      <c r="T875" s="1">
        <v>42084</v>
      </c>
      <c r="U875">
        <v>32.86</v>
      </c>
      <c r="V875">
        <v>2</v>
      </c>
      <c r="W875">
        <v>101.06</v>
      </c>
      <c r="X875">
        <v>88475</v>
      </c>
      <c r="Y875">
        <f>cleaneddata[[#This Row],[Unit Price]]-cleaneddata[[#This Row],[Discount]]</f>
        <v>48.889999999999993</v>
      </c>
      <c r="Z875" t="str">
        <f>_xlfn.IFS(cleaneddata[[#This Row],[Region]]="Central","Chris",cleaneddata[[#This Row],[Region]]="East","Erin",cleaneddata[[#This Row],[Region]]="South","Sam",cleaneddata[[#This Row],[Region]]="West","William")</f>
        <v>Chris</v>
      </c>
    </row>
    <row r="876" spans="1:26" x14ac:dyDescent="0.25">
      <c r="A876">
        <v>1679</v>
      </c>
      <c r="B876" t="s">
        <v>1768</v>
      </c>
      <c r="C876" t="s">
        <v>118</v>
      </c>
      <c r="D876">
        <v>7.0000000000000007E-2</v>
      </c>
      <c r="E876">
        <v>13.73</v>
      </c>
      <c r="F876">
        <v>6.85</v>
      </c>
      <c r="G876" t="s">
        <v>40</v>
      </c>
      <c r="H876" t="s">
        <v>41</v>
      </c>
      <c r="I876" t="s">
        <v>30</v>
      </c>
      <c r="J876" t="s">
        <v>128</v>
      </c>
      <c r="K876" t="s">
        <v>52</v>
      </c>
      <c r="L876" t="s">
        <v>1769</v>
      </c>
      <c r="M876">
        <v>0.54</v>
      </c>
      <c r="N876" t="s">
        <v>34</v>
      </c>
      <c r="O876" t="s">
        <v>113</v>
      </c>
      <c r="P876" t="s">
        <v>319</v>
      </c>
      <c r="Q876" t="s">
        <v>1770</v>
      </c>
      <c r="R876">
        <v>45324</v>
      </c>
      <c r="S876" s="1">
        <v>42083</v>
      </c>
      <c r="T876" s="1">
        <v>42084</v>
      </c>
      <c r="U876">
        <v>-22.72</v>
      </c>
      <c r="V876">
        <v>21</v>
      </c>
      <c r="W876">
        <v>276.64</v>
      </c>
      <c r="X876">
        <v>86646</v>
      </c>
      <c r="Y876">
        <f>cleaneddata[[#This Row],[Unit Price]]-cleaneddata[[#This Row],[Discount]]</f>
        <v>13.66</v>
      </c>
      <c r="Z876" t="str">
        <f>_xlfn.IFS(cleaneddata[[#This Row],[Region]]="Central","Chris",cleaneddata[[#This Row],[Region]]="East","Erin",cleaneddata[[#This Row],[Region]]="South","Sam",cleaneddata[[#This Row],[Region]]="West","William")</f>
        <v>Erin</v>
      </c>
    </row>
    <row r="877" spans="1:26" x14ac:dyDescent="0.25">
      <c r="A877">
        <v>2794</v>
      </c>
      <c r="B877" t="s">
        <v>1771</v>
      </c>
      <c r="C877" t="s">
        <v>118</v>
      </c>
      <c r="D877">
        <v>0.06</v>
      </c>
      <c r="E877">
        <v>2.61</v>
      </c>
      <c r="F877">
        <v>0.5</v>
      </c>
      <c r="G877" t="s">
        <v>40</v>
      </c>
      <c r="H877" t="s">
        <v>96</v>
      </c>
      <c r="I877" t="s">
        <v>50</v>
      </c>
      <c r="J877" t="s">
        <v>154</v>
      </c>
      <c r="K877" t="s">
        <v>75</v>
      </c>
      <c r="L877" t="s">
        <v>1571</v>
      </c>
      <c r="M877">
        <v>0.39</v>
      </c>
      <c r="N877" t="s">
        <v>34</v>
      </c>
      <c r="O877" t="s">
        <v>54</v>
      </c>
      <c r="P877" t="s">
        <v>215</v>
      </c>
      <c r="Q877" t="s">
        <v>1772</v>
      </c>
      <c r="R877">
        <v>50158</v>
      </c>
      <c r="S877" s="1">
        <v>42083</v>
      </c>
      <c r="T877" s="1">
        <v>42085</v>
      </c>
      <c r="U877">
        <v>3.5949</v>
      </c>
      <c r="V877">
        <v>2</v>
      </c>
      <c r="W877">
        <v>5.21</v>
      </c>
      <c r="X877">
        <v>87554</v>
      </c>
      <c r="Y877">
        <f>cleaneddata[[#This Row],[Unit Price]]-cleaneddata[[#This Row],[Discount]]</f>
        <v>2.5499999999999998</v>
      </c>
      <c r="Z877" t="str">
        <f>_xlfn.IFS(cleaneddata[[#This Row],[Region]]="Central","Chris",cleaneddata[[#This Row],[Region]]="East","Erin",cleaneddata[[#This Row],[Region]]="South","Sam",cleaneddata[[#This Row],[Region]]="West","William")</f>
        <v>Chris</v>
      </c>
    </row>
    <row r="878" spans="1:26" x14ac:dyDescent="0.25">
      <c r="A878">
        <v>3360</v>
      </c>
      <c r="B878" t="s">
        <v>1773</v>
      </c>
      <c r="C878" t="s">
        <v>72</v>
      </c>
      <c r="D878">
        <v>0.02</v>
      </c>
      <c r="E878">
        <v>9.11</v>
      </c>
      <c r="F878">
        <v>2.15</v>
      </c>
      <c r="G878" t="s">
        <v>40</v>
      </c>
      <c r="H878" t="s">
        <v>73</v>
      </c>
      <c r="I878" t="s">
        <v>50</v>
      </c>
      <c r="J878" t="s">
        <v>90</v>
      </c>
      <c r="K878" t="s">
        <v>52</v>
      </c>
      <c r="L878" t="s">
        <v>91</v>
      </c>
      <c r="M878">
        <v>0.4</v>
      </c>
      <c r="N878" t="s">
        <v>34</v>
      </c>
      <c r="O878" t="s">
        <v>54</v>
      </c>
      <c r="P878" t="s">
        <v>359</v>
      </c>
      <c r="Q878" t="s">
        <v>1774</v>
      </c>
      <c r="R878">
        <v>53214</v>
      </c>
      <c r="S878" s="1">
        <v>42083</v>
      </c>
      <c r="T878" s="1">
        <v>42085</v>
      </c>
      <c r="U878">
        <v>18.41</v>
      </c>
      <c r="V878">
        <v>3</v>
      </c>
      <c r="W878">
        <v>27.37</v>
      </c>
      <c r="X878">
        <v>91435</v>
      </c>
      <c r="Y878">
        <f>cleaneddata[[#This Row],[Unit Price]]-cleaneddata[[#This Row],[Discount]]</f>
        <v>9.09</v>
      </c>
      <c r="Z878" t="str">
        <f>_xlfn.IFS(cleaneddata[[#This Row],[Region]]="Central","Chris",cleaneddata[[#This Row],[Region]]="East","Erin",cleaneddata[[#This Row],[Region]]="South","Sam",cleaneddata[[#This Row],[Region]]="West","William")</f>
        <v>Chris</v>
      </c>
    </row>
    <row r="879" spans="1:26" x14ac:dyDescent="0.25">
      <c r="A879">
        <v>3361</v>
      </c>
      <c r="B879" t="s">
        <v>812</v>
      </c>
      <c r="C879" t="s">
        <v>72</v>
      </c>
      <c r="D879">
        <v>0.06</v>
      </c>
      <c r="E879">
        <v>12.64</v>
      </c>
      <c r="F879">
        <v>4.9800000000000004</v>
      </c>
      <c r="G879" t="s">
        <v>40</v>
      </c>
      <c r="H879" t="s">
        <v>73</v>
      </c>
      <c r="I879" t="s">
        <v>30</v>
      </c>
      <c r="J879" t="s">
        <v>128</v>
      </c>
      <c r="K879" t="s">
        <v>44</v>
      </c>
      <c r="L879" t="s">
        <v>1775</v>
      </c>
      <c r="M879">
        <v>0.48</v>
      </c>
      <c r="N879" t="s">
        <v>34</v>
      </c>
      <c r="O879" t="s">
        <v>54</v>
      </c>
      <c r="P879" t="s">
        <v>359</v>
      </c>
      <c r="Q879" t="s">
        <v>814</v>
      </c>
      <c r="R879">
        <v>53095</v>
      </c>
      <c r="S879" s="1">
        <v>42083</v>
      </c>
      <c r="T879" s="1">
        <v>42085</v>
      </c>
      <c r="U879">
        <v>65.63</v>
      </c>
      <c r="V879">
        <v>8</v>
      </c>
      <c r="W879">
        <v>98.16</v>
      </c>
      <c r="X879">
        <v>91435</v>
      </c>
      <c r="Y879">
        <f>cleaneddata[[#This Row],[Unit Price]]-cleaneddata[[#This Row],[Discount]]</f>
        <v>12.58</v>
      </c>
      <c r="Z879" t="str">
        <f>_xlfn.IFS(cleaneddata[[#This Row],[Region]]="Central","Chris",cleaneddata[[#This Row],[Region]]="East","Erin",cleaneddata[[#This Row],[Region]]="South","Sam",cleaneddata[[#This Row],[Region]]="West","William")</f>
        <v>Chris</v>
      </c>
    </row>
    <row r="880" spans="1:26" x14ac:dyDescent="0.25">
      <c r="A880">
        <v>691</v>
      </c>
      <c r="B880" t="s">
        <v>1776</v>
      </c>
      <c r="C880" t="s">
        <v>39</v>
      </c>
      <c r="D880">
        <v>0.09</v>
      </c>
      <c r="E880">
        <v>6.48</v>
      </c>
      <c r="F880">
        <v>6.35</v>
      </c>
      <c r="G880" t="s">
        <v>40</v>
      </c>
      <c r="H880" t="s">
        <v>73</v>
      </c>
      <c r="I880" t="s">
        <v>50</v>
      </c>
      <c r="J880" t="s">
        <v>90</v>
      </c>
      <c r="K880" t="s">
        <v>75</v>
      </c>
      <c r="L880" t="s">
        <v>1777</v>
      </c>
      <c r="M880">
        <v>0.37</v>
      </c>
      <c r="N880" t="s">
        <v>34</v>
      </c>
      <c r="O880" t="s">
        <v>61</v>
      </c>
      <c r="P880" t="s">
        <v>68</v>
      </c>
      <c r="Q880" t="s">
        <v>1778</v>
      </c>
      <c r="R880">
        <v>98408</v>
      </c>
      <c r="S880" s="1">
        <v>42084</v>
      </c>
      <c r="T880" s="1">
        <v>42085</v>
      </c>
      <c r="U880">
        <v>-88.6</v>
      </c>
      <c r="V880">
        <v>8</v>
      </c>
      <c r="W880">
        <v>49.81</v>
      </c>
      <c r="X880">
        <v>89915</v>
      </c>
      <c r="Y880">
        <f>cleaneddata[[#This Row],[Unit Price]]-cleaneddata[[#This Row],[Discount]]</f>
        <v>6.3900000000000006</v>
      </c>
      <c r="Z880" t="str">
        <f>_xlfn.IFS(cleaneddata[[#This Row],[Region]]="Central","Chris",cleaneddata[[#This Row],[Region]]="East","Erin",cleaneddata[[#This Row],[Region]]="South","Sam",cleaneddata[[#This Row],[Region]]="West","William")</f>
        <v>William</v>
      </c>
    </row>
    <row r="881" spans="1:26" x14ac:dyDescent="0.25">
      <c r="A881">
        <v>1471</v>
      </c>
      <c r="B881" t="s">
        <v>1779</v>
      </c>
      <c r="C881" t="s">
        <v>39</v>
      </c>
      <c r="D881">
        <v>0.03</v>
      </c>
      <c r="E881">
        <v>420.98</v>
      </c>
      <c r="F881">
        <v>19.989999999999998</v>
      </c>
      <c r="G881" t="s">
        <v>40</v>
      </c>
      <c r="H881" t="s">
        <v>73</v>
      </c>
      <c r="I881" t="s">
        <v>50</v>
      </c>
      <c r="J881" t="s">
        <v>74</v>
      </c>
      <c r="K881" t="s">
        <v>75</v>
      </c>
      <c r="L881" t="s">
        <v>869</v>
      </c>
      <c r="M881">
        <v>0.35</v>
      </c>
      <c r="N881" t="s">
        <v>34</v>
      </c>
      <c r="O881" t="s">
        <v>113</v>
      </c>
      <c r="P881" t="s">
        <v>319</v>
      </c>
      <c r="Q881" t="s">
        <v>1140</v>
      </c>
      <c r="R881">
        <v>43081</v>
      </c>
      <c r="S881" s="1">
        <v>42084</v>
      </c>
      <c r="T881" s="1">
        <v>42085</v>
      </c>
      <c r="U881">
        <v>3043.0311000000002</v>
      </c>
      <c r="V881">
        <v>10</v>
      </c>
      <c r="W881">
        <v>4410.1899999999996</v>
      </c>
      <c r="X881">
        <v>87077</v>
      </c>
      <c r="Y881">
        <f>cleaneddata[[#This Row],[Unit Price]]-cleaneddata[[#This Row],[Discount]]</f>
        <v>420.95000000000005</v>
      </c>
      <c r="Z881" t="str">
        <f>_xlfn.IFS(cleaneddata[[#This Row],[Region]]="Central","Chris",cleaneddata[[#This Row],[Region]]="East","Erin",cleaneddata[[#This Row],[Region]]="South","Sam",cleaneddata[[#This Row],[Region]]="West","William")</f>
        <v>Erin</v>
      </c>
    </row>
    <row r="882" spans="1:26" x14ac:dyDescent="0.25">
      <c r="A882">
        <v>2601</v>
      </c>
      <c r="B882" t="s">
        <v>1780</v>
      </c>
      <c r="C882" t="s">
        <v>49</v>
      </c>
      <c r="D882">
        <v>0.05</v>
      </c>
      <c r="E882">
        <v>5.74</v>
      </c>
      <c r="F882">
        <v>5.3</v>
      </c>
      <c r="G882" t="s">
        <v>40</v>
      </c>
      <c r="H882" t="s">
        <v>96</v>
      </c>
      <c r="I882" t="s">
        <v>50</v>
      </c>
      <c r="J882" t="s">
        <v>570</v>
      </c>
      <c r="K882" t="s">
        <v>44</v>
      </c>
      <c r="L882" t="s">
        <v>1781</v>
      </c>
      <c r="M882">
        <v>0.55000000000000004</v>
      </c>
      <c r="N882" t="s">
        <v>34</v>
      </c>
      <c r="O882" t="s">
        <v>113</v>
      </c>
      <c r="P882" t="s">
        <v>1358</v>
      </c>
      <c r="Q882" t="s">
        <v>1782</v>
      </c>
      <c r="R882">
        <v>3054</v>
      </c>
      <c r="S882" s="1">
        <v>42084</v>
      </c>
      <c r="T882" s="1">
        <v>42089</v>
      </c>
      <c r="U882">
        <v>-50.75</v>
      </c>
      <c r="V882">
        <v>7</v>
      </c>
      <c r="W882">
        <v>42.02</v>
      </c>
      <c r="X882">
        <v>87382</v>
      </c>
      <c r="Y882">
        <f>cleaneddata[[#This Row],[Unit Price]]-cleaneddata[[#This Row],[Discount]]</f>
        <v>5.69</v>
      </c>
      <c r="Z882" t="str">
        <f>_xlfn.IFS(cleaneddata[[#This Row],[Region]]="Central","Chris",cleaneddata[[#This Row],[Region]]="East","Erin",cleaneddata[[#This Row],[Region]]="South","Sam",cleaneddata[[#This Row],[Region]]="West","William")</f>
        <v>Erin</v>
      </c>
    </row>
    <row r="883" spans="1:26" x14ac:dyDescent="0.25">
      <c r="A883">
        <v>3275</v>
      </c>
      <c r="B883" t="s">
        <v>64</v>
      </c>
      <c r="C883" t="s">
        <v>49</v>
      </c>
      <c r="D883">
        <v>0.02</v>
      </c>
      <c r="E883">
        <v>13.48</v>
      </c>
      <c r="F883">
        <v>4.51</v>
      </c>
      <c r="G883" t="s">
        <v>40</v>
      </c>
      <c r="H883" t="s">
        <v>73</v>
      </c>
      <c r="I883" t="s">
        <v>50</v>
      </c>
      <c r="J883" t="s">
        <v>80</v>
      </c>
      <c r="K883" t="s">
        <v>75</v>
      </c>
      <c r="L883" t="s">
        <v>1783</v>
      </c>
      <c r="M883">
        <v>0.59</v>
      </c>
      <c r="N883" t="s">
        <v>34</v>
      </c>
      <c r="O883" t="s">
        <v>61</v>
      </c>
      <c r="P883" t="s">
        <v>68</v>
      </c>
      <c r="Q883" t="s">
        <v>69</v>
      </c>
      <c r="R883">
        <v>98273</v>
      </c>
      <c r="S883" s="1">
        <v>42084</v>
      </c>
      <c r="T883" s="1">
        <v>42086</v>
      </c>
      <c r="U883">
        <v>34.520000000000003</v>
      </c>
      <c r="V883">
        <v>9</v>
      </c>
      <c r="W883">
        <v>127.12</v>
      </c>
      <c r="X883">
        <v>86233</v>
      </c>
      <c r="Y883">
        <f>cleaneddata[[#This Row],[Unit Price]]-cleaneddata[[#This Row],[Discount]]</f>
        <v>13.46</v>
      </c>
      <c r="Z883" t="str">
        <f>_xlfn.IFS(cleaneddata[[#This Row],[Region]]="Central","Chris",cleaneddata[[#This Row],[Region]]="East","Erin",cleaneddata[[#This Row],[Region]]="South","Sam",cleaneddata[[#This Row],[Region]]="West","William")</f>
        <v>William</v>
      </c>
    </row>
    <row r="884" spans="1:26" x14ac:dyDescent="0.25">
      <c r="A884">
        <v>247</v>
      </c>
      <c r="B884" t="s">
        <v>1337</v>
      </c>
      <c r="C884" t="s">
        <v>118</v>
      </c>
      <c r="D884">
        <v>0.09</v>
      </c>
      <c r="E884">
        <v>2.88</v>
      </c>
      <c r="F884">
        <v>0.99</v>
      </c>
      <c r="G884" t="s">
        <v>40</v>
      </c>
      <c r="H884" t="s">
        <v>96</v>
      </c>
      <c r="I884" t="s">
        <v>50</v>
      </c>
      <c r="J884" t="s">
        <v>154</v>
      </c>
      <c r="K884" t="s">
        <v>75</v>
      </c>
      <c r="L884" t="s">
        <v>224</v>
      </c>
      <c r="M884">
        <v>0.36</v>
      </c>
      <c r="N884" t="s">
        <v>34</v>
      </c>
      <c r="O884" t="s">
        <v>35</v>
      </c>
      <c r="P884" t="s">
        <v>402</v>
      </c>
      <c r="Q884" t="s">
        <v>1338</v>
      </c>
      <c r="R884">
        <v>37804</v>
      </c>
      <c r="S884" s="1">
        <v>42084</v>
      </c>
      <c r="T884" s="1">
        <v>42086</v>
      </c>
      <c r="U884">
        <v>-145.08199999999999</v>
      </c>
      <c r="V884">
        <v>10</v>
      </c>
      <c r="W884">
        <v>28.73</v>
      </c>
      <c r="X884">
        <v>89140</v>
      </c>
      <c r="Y884">
        <f>cleaneddata[[#This Row],[Unit Price]]-cleaneddata[[#This Row],[Discount]]</f>
        <v>2.79</v>
      </c>
      <c r="Z884" t="str">
        <f>_xlfn.IFS(cleaneddata[[#This Row],[Region]]="Central","Chris",cleaneddata[[#This Row],[Region]]="East","Erin",cleaneddata[[#This Row],[Region]]="South","Sam",cleaneddata[[#This Row],[Region]]="West","William")</f>
        <v>Sam</v>
      </c>
    </row>
    <row r="885" spans="1:26" x14ac:dyDescent="0.25">
      <c r="A885">
        <v>1185</v>
      </c>
      <c r="B885" t="s">
        <v>1784</v>
      </c>
      <c r="C885" t="s">
        <v>118</v>
      </c>
      <c r="D885">
        <v>0</v>
      </c>
      <c r="E885">
        <v>6783.02</v>
      </c>
      <c r="F885">
        <v>24.49</v>
      </c>
      <c r="G885" t="s">
        <v>40</v>
      </c>
      <c r="H885" t="s">
        <v>41</v>
      </c>
      <c r="I885" t="s">
        <v>42</v>
      </c>
      <c r="J885" t="s">
        <v>58</v>
      </c>
      <c r="K885" t="s">
        <v>66</v>
      </c>
      <c r="L885" t="s">
        <v>316</v>
      </c>
      <c r="M885">
        <v>0.39</v>
      </c>
      <c r="N885" t="s">
        <v>34</v>
      </c>
      <c r="O885" t="s">
        <v>35</v>
      </c>
      <c r="P885" t="s">
        <v>166</v>
      </c>
      <c r="Q885" t="s">
        <v>360</v>
      </c>
      <c r="R885">
        <v>35756</v>
      </c>
      <c r="S885" s="1">
        <v>42084</v>
      </c>
      <c r="T885" s="1">
        <v>42085</v>
      </c>
      <c r="U885">
        <v>4.1100000000000003</v>
      </c>
      <c r="V885">
        <v>3</v>
      </c>
      <c r="W885">
        <v>20552.55</v>
      </c>
      <c r="X885">
        <v>85938</v>
      </c>
      <c r="Y885">
        <f>cleaneddata[[#This Row],[Unit Price]]-cleaneddata[[#This Row],[Discount]]</f>
        <v>6783.02</v>
      </c>
      <c r="Z885" t="str">
        <f>_xlfn.IFS(cleaneddata[[#This Row],[Region]]="Central","Chris",cleaneddata[[#This Row],[Region]]="East","Erin",cleaneddata[[#This Row],[Region]]="South","Sam",cleaneddata[[#This Row],[Region]]="West","William")</f>
        <v>Sam</v>
      </c>
    </row>
    <row r="886" spans="1:26" x14ac:dyDescent="0.25">
      <c r="A886">
        <v>3258</v>
      </c>
      <c r="B886" t="s">
        <v>1785</v>
      </c>
      <c r="C886" t="s">
        <v>72</v>
      </c>
      <c r="D886">
        <v>0.02</v>
      </c>
      <c r="E886">
        <v>55.94</v>
      </c>
      <c r="F886">
        <v>6.55</v>
      </c>
      <c r="G886" t="s">
        <v>40</v>
      </c>
      <c r="H886" t="s">
        <v>41</v>
      </c>
      <c r="I886" t="s">
        <v>42</v>
      </c>
      <c r="J886" t="s">
        <v>43</v>
      </c>
      <c r="K886" t="s">
        <v>75</v>
      </c>
      <c r="L886" t="s">
        <v>1786</v>
      </c>
      <c r="M886">
        <v>0.68</v>
      </c>
      <c r="N886" t="s">
        <v>34</v>
      </c>
      <c r="O886" t="s">
        <v>61</v>
      </c>
      <c r="P886" t="s">
        <v>68</v>
      </c>
      <c r="Q886" t="s">
        <v>1787</v>
      </c>
      <c r="R886">
        <v>98037</v>
      </c>
      <c r="S886" s="1">
        <v>42084</v>
      </c>
      <c r="T886" s="1">
        <v>42086</v>
      </c>
      <c r="U886">
        <v>401.85</v>
      </c>
      <c r="V886">
        <v>11</v>
      </c>
      <c r="W886">
        <v>646.88</v>
      </c>
      <c r="X886">
        <v>88824</v>
      </c>
      <c r="Y886">
        <f>cleaneddata[[#This Row],[Unit Price]]-cleaneddata[[#This Row],[Discount]]</f>
        <v>55.919999999999995</v>
      </c>
      <c r="Z886" t="str">
        <f>_xlfn.IFS(cleaneddata[[#This Row],[Region]]="Central","Chris",cleaneddata[[#This Row],[Region]]="East","Erin",cleaneddata[[#This Row],[Region]]="South","Sam",cleaneddata[[#This Row],[Region]]="West","William")</f>
        <v>William</v>
      </c>
    </row>
    <row r="887" spans="1:26" x14ac:dyDescent="0.25">
      <c r="A887">
        <v>87</v>
      </c>
      <c r="B887" t="s">
        <v>1788</v>
      </c>
      <c r="C887" t="s">
        <v>39</v>
      </c>
      <c r="D887">
        <v>0.09</v>
      </c>
      <c r="E887">
        <v>4.91</v>
      </c>
      <c r="F887">
        <v>0.5</v>
      </c>
      <c r="G887" t="s">
        <v>40</v>
      </c>
      <c r="H887" t="s">
        <v>96</v>
      </c>
      <c r="I887" t="s">
        <v>50</v>
      </c>
      <c r="J887" t="s">
        <v>154</v>
      </c>
      <c r="K887" t="s">
        <v>75</v>
      </c>
      <c r="L887" t="s">
        <v>975</v>
      </c>
      <c r="M887">
        <v>0.36</v>
      </c>
      <c r="N887" t="s">
        <v>34</v>
      </c>
      <c r="O887" t="s">
        <v>61</v>
      </c>
      <c r="P887" t="s">
        <v>92</v>
      </c>
      <c r="Q887" t="s">
        <v>1789</v>
      </c>
      <c r="R887">
        <v>95687</v>
      </c>
      <c r="S887" s="1">
        <v>42085</v>
      </c>
      <c r="T887" s="1">
        <v>42086</v>
      </c>
      <c r="U887">
        <v>28.855799999999999</v>
      </c>
      <c r="V887">
        <v>9</v>
      </c>
      <c r="W887">
        <v>41.82</v>
      </c>
      <c r="X887">
        <v>90597</v>
      </c>
      <c r="Y887">
        <f>cleaneddata[[#This Row],[Unit Price]]-cleaneddata[[#This Row],[Discount]]</f>
        <v>4.82</v>
      </c>
      <c r="Z887" t="str">
        <f>_xlfn.IFS(cleaneddata[[#This Row],[Region]]="Central","Chris",cleaneddata[[#This Row],[Region]]="East","Erin",cleaneddata[[#This Row],[Region]]="South","Sam",cleaneddata[[#This Row],[Region]]="West","William")</f>
        <v>William</v>
      </c>
    </row>
    <row r="888" spans="1:26" x14ac:dyDescent="0.25">
      <c r="A888">
        <v>87</v>
      </c>
      <c r="B888" t="s">
        <v>1788</v>
      </c>
      <c r="C888" t="s">
        <v>39</v>
      </c>
      <c r="D888">
        <v>0.01</v>
      </c>
      <c r="E888">
        <v>296.18</v>
      </c>
      <c r="F888">
        <v>54.12</v>
      </c>
      <c r="G888" t="s">
        <v>28</v>
      </c>
      <c r="H888" t="s">
        <v>96</v>
      </c>
      <c r="I888" t="s">
        <v>30</v>
      </c>
      <c r="J888" t="s">
        <v>31</v>
      </c>
      <c r="K888" t="s">
        <v>32</v>
      </c>
      <c r="L888" t="s">
        <v>1081</v>
      </c>
      <c r="M888">
        <v>0.76</v>
      </c>
      <c r="N888" t="s">
        <v>34</v>
      </c>
      <c r="O888" t="s">
        <v>61</v>
      </c>
      <c r="P888" t="s">
        <v>92</v>
      </c>
      <c r="Q888" t="s">
        <v>1789</v>
      </c>
      <c r="R888">
        <v>95687</v>
      </c>
      <c r="S888" s="1">
        <v>42085</v>
      </c>
      <c r="T888" s="1">
        <v>42088</v>
      </c>
      <c r="U888">
        <v>173.48</v>
      </c>
      <c r="V888">
        <v>9</v>
      </c>
      <c r="W888">
        <v>2875.72</v>
      </c>
      <c r="X888">
        <v>90597</v>
      </c>
      <c r="Y888">
        <f>cleaneddata[[#This Row],[Unit Price]]-cleaneddata[[#This Row],[Discount]]</f>
        <v>296.17</v>
      </c>
      <c r="Z888" t="str">
        <f>_xlfn.IFS(cleaneddata[[#This Row],[Region]]="Central","Chris",cleaneddata[[#This Row],[Region]]="East","Erin",cleaneddata[[#This Row],[Region]]="South","Sam",cleaneddata[[#This Row],[Region]]="West","William")</f>
        <v>William</v>
      </c>
    </row>
    <row r="889" spans="1:26" x14ac:dyDescent="0.25">
      <c r="A889">
        <v>2014</v>
      </c>
      <c r="B889" t="s">
        <v>1790</v>
      </c>
      <c r="C889" t="s">
        <v>39</v>
      </c>
      <c r="D889">
        <v>7.0000000000000007E-2</v>
      </c>
      <c r="E889">
        <v>39.479999999999997</v>
      </c>
      <c r="F889">
        <v>1.99</v>
      </c>
      <c r="G889" t="s">
        <v>40</v>
      </c>
      <c r="H889" t="s">
        <v>73</v>
      </c>
      <c r="I889" t="s">
        <v>42</v>
      </c>
      <c r="J889" t="s">
        <v>43</v>
      </c>
      <c r="K889" t="s">
        <v>44</v>
      </c>
      <c r="L889" t="s">
        <v>1259</v>
      </c>
      <c r="M889">
        <v>0.54</v>
      </c>
      <c r="N889" t="s">
        <v>34</v>
      </c>
      <c r="O889" t="s">
        <v>54</v>
      </c>
      <c r="P889" t="s">
        <v>215</v>
      </c>
      <c r="Q889" t="s">
        <v>1791</v>
      </c>
      <c r="R889">
        <v>51503</v>
      </c>
      <c r="S889" s="1">
        <v>42085</v>
      </c>
      <c r="T889" s="1">
        <v>42087</v>
      </c>
      <c r="U889">
        <v>88.72</v>
      </c>
      <c r="V889">
        <v>4</v>
      </c>
      <c r="W889">
        <v>151.27000000000001</v>
      </c>
      <c r="X889">
        <v>88367</v>
      </c>
      <c r="Y889">
        <f>cleaneddata[[#This Row],[Unit Price]]-cleaneddata[[#This Row],[Discount]]</f>
        <v>39.409999999999997</v>
      </c>
      <c r="Z889" t="str">
        <f>_xlfn.IFS(cleaneddata[[#This Row],[Region]]="Central","Chris",cleaneddata[[#This Row],[Region]]="East","Erin",cleaneddata[[#This Row],[Region]]="South","Sam",cleaneddata[[#This Row],[Region]]="West","William")</f>
        <v>Chris</v>
      </c>
    </row>
    <row r="890" spans="1:26" x14ac:dyDescent="0.25">
      <c r="A890">
        <v>2014</v>
      </c>
      <c r="B890" t="s">
        <v>1790</v>
      </c>
      <c r="C890" t="s">
        <v>39</v>
      </c>
      <c r="D890">
        <v>0</v>
      </c>
      <c r="E890">
        <v>4.91</v>
      </c>
      <c r="F890">
        <v>0.5</v>
      </c>
      <c r="G890" t="s">
        <v>40</v>
      </c>
      <c r="H890" t="s">
        <v>73</v>
      </c>
      <c r="I890" t="s">
        <v>50</v>
      </c>
      <c r="J890" t="s">
        <v>154</v>
      </c>
      <c r="K890" t="s">
        <v>75</v>
      </c>
      <c r="L890" t="s">
        <v>975</v>
      </c>
      <c r="M890">
        <v>0.36</v>
      </c>
      <c r="N890" t="s">
        <v>34</v>
      </c>
      <c r="O890" t="s">
        <v>54</v>
      </c>
      <c r="P890" t="s">
        <v>215</v>
      </c>
      <c r="Q890" t="s">
        <v>1791</v>
      </c>
      <c r="R890">
        <v>51503</v>
      </c>
      <c r="S890" s="1">
        <v>42085</v>
      </c>
      <c r="T890" s="1">
        <v>42087</v>
      </c>
      <c r="U890">
        <v>7.2519</v>
      </c>
      <c r="V890">
        <v>2</v>
      </c>
      <c r="W890">
        <v>10.51</v>
      </c>
      <c r="X890">
        <v>88367</v>
      </c>
      <c r="Y890">
        <f>cleaneddata[[#This Row],[Unit Price]]-cleaneddata[[#This Row],[Discount]]</f>
        <v>4.91</v>
      </c>
      <c r="Z890" t="str">
        <f>_xlfn.IFS(cleaneddata[[#This Row],[Region]]="Central","Chris",cleaneddata[[#This Row],[Region]]="East","Erin",cleaneddata[[#This Row],[Region]]="South","Sam",cleaneddata[[#This Row],[Region]]="West","William")</f>
        <v>Chris</v>
      </c>
    </row>
    <row r="891" spans="1:26" x14ac:dyDescent="0.25">
      <c r="A891">
        <v>949</v>
      </c>
      <c r="B891" t="s">
        <v>101</v>
      </c>
      <c r="C891" t="s">
        <v>49</v>
      </c>
      <c r="D891">
        <v>0.02</v>
      </c>
      <c r="E891">
        <v>48.04</v>
      </c>
      <c r="F891">
        <v>5.09</v>
      </c>
      <c r="G891" t="s">
        <v>40</v>
      </c>
      <c r="H891" t="s">
        <v>41</v>
      </c>
      <c r="I891" t="s">
        <v>50</v>
      </c>
      <c r="J891" t="s">
        <v>90</v>
      </c>
      <c r="K891" t="s">
        <v>75</v>
      </c>
      <c r="L891" t="s">
        <v>464</v>
      </c>
      <c r="M891">
        <v>0.37</v>
      </c>
      <c r="N891" t="s">
        <v>34</v>
      </c>
      <c r="O891" t="s">
        <v>61</v>
      </c>
      <c r="P891" t="s">
        <v>92</v>
      </c>
      <c r="Q891" t="s">
        <v>102</v>
      </c>
      <c r="R891">
        <v>90049</v>
      </c>
      <c r="S891" s="1">
        <v>42085</v>
      </c>
      <c r="T891" s="1">
        <v>42089</v>
      </c>
      <c r="U891">
        <v>373.67</v>
      </c>
      <c r="V891">
        <v>18</v>
      </c>
      <c r="W891">
        <v>881.32</v>
      </c>
      <c r="X891">
        <v>8257</v>
      </c>
      <c r="Y891">
        <f>cleaneddata[[#This Row],[Unit Price]]-cleaneddata[[#This Row],[Discount]]</f>
        <v>48.019999999999996</v>
      </c>
      <c r="Z891" t="str">
        <f>_xlfn.IFS(cleaneddata[[#This Row],[Region]]="Central","Chris",cleaneddata[[#This Row],[Region]]="East","Erin",cleaneddata[[#This Row],[Region]]="South","Sam",cleaneddata[[#This Row],[Region]]="West","William")</f>
        <v>William</v>
      </c>
    </row>
    <row r="892" spans="1:26" x14ac:dyDescent="0.25">
      <c r="A892">
        <v>950</v>
      </c>
      <c r="B892" t="s">
        <v>84</v>
      </c>
      <c r="C892" t="s">
        <v>49</v>
      </c>
      <c r="D892">
        <v>0.05</v>
      </c>
      <c r="E892">
        <v>1500.97</v>
      </c>
      <c r="F892">
        <v>29.7</v>
      </c>
      <c r="G892" t="s">
        <v>28</v>
      </c>
      <c r="H892" t="s">
        <v>41</v>
      </c>
      <c r="I892" t="s">
        <v>42</v>
      </c>
      <c r="J892" t="s">
        <v>58</v>
      </c>
      <c r="K892" t="s">
        <v>59</v>
      </c>
      <c r="L892" t="s">
        <v>1792</v>
      </c>
      <c r="M892">
        <v>0.56999999999999995</v>
      </c>
      <c r="N892" t="s">
        <v>34</v>
      </c>
      <c r="O892" t="s">
        <v>54</v>
      </c>
      <c r="P892" t="s">
        <v>86</v>
      </c>
      <c r="Q892" t="s">
        <v>87</v>
      </c>
      <c r="R892">
        <v>55372</v>
      </c>
      <c r="S892" s="1">
        <v>42085</v>
      </c>
      <c r="T892" s="1">
        <v>42085</v>
      </c>
      <c r="U892">
        <v>-2561.3235</v>
      </c>
      <c r="V892">
        <v>1</v>
      </c>
      <c r="W892">
        <v>1497.22</v>
      </c>
      <c r="X892">
        <v>89084</v>
      </c>
      <c r="Y892">
        <f>cleaneddata[[#This Row],[Unit Price]]-cleaneddata[[#This Row],[Discount]]</f>
        <v>1500.92</v>
      </c>
      <c r="Z892" t="str">
        <f>_xlfn.IFS(cleaneddata[[#This Row],[Region]]="Central","Chris",cleaneddata[[#This Row],[Region]]="East","Erin",cleaneddata[[#This Row],[Region]]="South","Sam",cleaneddata[[#This Row],[Region]]="West","William")</f>
        <v>Chris</v>
      </c>
    </row>
    <row r="893" spans="1:26" x14ac:dyDescent="0.25">
      <c r="A893">
        <v>950</v>
      </c>
      <c r="B893" t="s">
        <v>84</v>
      </c>
      <c r="C893" t="s">
        <v>49</v>
      </c>
      <c r="D893">
        <v>0.02</v>
      </c>
      <c r="E893">
        <v>48.04</v>
      </c>
      <c r="F893">
        <v>5.09</v>
      </c>
      <c r="G893" t="s">
        <v>40</v>
      </c>
      <c r="H893" t="s">
        <v>41</v>
      </c>
      <c r="I893" t="s">
        <v>50</v>
      </c>
      <c r="J893" t="s">
        <v>90</v>
      </c>
      <c r="K893" t="s">
        <v>75</v>
      </c>
      <c r="L893" t="s">
        <v>464</v>
      </c>
      <c r="M893">
        <v>0.37</v>
      </c>
      <c r="N893" t="s">
        <v>34</v>
      </c>
      <c r="O893" t="s">
        <v>54</v>
      </c>
      <c r="P893" t="s">
        <v>86</v>
      </c>
      <c r="Q893" t="s">
        <v>87</v>
      </c>
      <c r="R893">
        <v>55372</v>
      </c>
      <c r="S893" s="1">
        <v>42085</v>
      </c>
      <c r="T893" s="1">
        <v>42089</v>
      </c>
      <c r="U893">
        <v>168.91890000000001</v>
      </c>
      <c r="V893">
        <v>5</v>
      </c>
      <c r="W893">
        <v>244.81</v>
      </c>
      <c r="X893">
        <v>89084</v>
      </c>
      <c r="Y893">
        <f>cleaneddata[[#This Row],[Unit Price]]-cleaneddata[[#This Row],[Discount]]</f>
        <v>48.019999999999996</v>
      </c>
      <c r="Z893" t="str">
        <f>_xlfn.IFS(cleaneddata[[#This Row],[Region]]="Central","Chris",cleaneddata[[#This Row],[Region]]="East","Erin",cleaneddata[[#This Row],[Region]]="South","Sam",cleaneddata[[#This Row],[Region]]="West","William")</f>
        <v>Chris</v>
      </c>
    </row>
    <row r="894" spans="1:26" x14ac:dyDescent="0.25">
      <c r="A894">
        <v>950</v>
      </c>
      <c r="B894" t="s">
        <v>84</v>
      </c>
      <c r="C894" t="s">
        <v>49</v>
      </c>
      <c r="D894">
        <v>0.03</v>
      </c>
      <c r="E894">
        <v>4.28</v>
      </c>
      <c r="F894">
        <v>1.6</v>
      </c>
      <c r="G894" t="s">
        <v>40</v>
      </c>
      <c r="H894" t="s">
        <v>41</v>
      </c>
      <c r="I894" t="s">
        <v>50</v>
      </c>
      <c r="J894" t="s">
        <v>51</v>
      </c>
      <c r="K894" t="s">
        <v>52</v>
      </c>
      <c r="L894" t="s">
        <v>1793</v>
      </c>
      <c r="M894">
        <v>0.57999999999999996</v>
      </c>
      <c r="N894" t="s">
        <v>34</v>
      </c>
      <c r="O894" t="s">
        <v>54</v>
      </c>
      <c r="P894" t="s">
        <v>86</v>
      </c>
      <c r="Q894" t="s">
        <v>87</v>
      </c>
      <c r="R894">
        <v>55372</v>
      </c>
      <c r="S894" s="1">
        <v>42085</v>
      </c>
      <c r="T894" s="1">
        <v>42092</v>
      </c>
      <c r="U894">
        <v>-6.2</v>
      </c>
      <c r="V894">
        <v>1</v>
      </c>
      <c r="W894">
        <v>4.55</v>
      </c>
      <c r="X894">
        <v>89084</v>
      </c>
      <c r="Y894">
        <f>cleaneddata[[#This Row],[Unit Price]]-cleaneddata[[#This Row],[Discount]]</f>
        <v>4.25</v>
      </c>
      <c r="Z894" t="str">
        <f>_xlfn.IFS(cleaneddata[[#This Row],[Region]]="Central","Chris",cleaneddata[[#This Row],[Region]]="East","Erin",cleaneddata[[#This Row],[Region]]="South","Sam",cleaneddata[[#This Row],[Region]]="West","William")</f>
        <v>Chris</v>
      </c>
    </row>
    <row r="895" spans="1:26" x14ac:dyDescent="0.25">
      <c r="A895">
        <v>1938</v>
      </c>
      <c r="B895" t="s">
        <v>1794</v>
      </c>
      <c r="C895" t="s">
        <v>118</v>
      </c>
      <c r="D895">
        <v>0.1</v>
      </c>
      <c r="E895">
        <v>152.47999999999999</v>
      </c>
      <c r="F895">
        <v>4</v>
      </c>
      <c r="G895" t="s">
        <v>89</v>
      </c>
      <c r="H895" t="s">
        <v>96</v>
      </c>
      <c r="I895" t="s">
        <v>42</v>
      </c>
      <c r="J895" t="s">
        <v>43</v>
      </c>
      <c r="K895" t="s">
        <v>75</v>
      </c>
      <c r="L895" t="s">
        <v>1795</v>
      </c>
      <c r="M895">
        <v>0.79</v>
      </c>
      <c r="N895" t="s">
        <v>34</v>
      </c>
      <c r="O895" t="s">
        <v>54</v>
      </c>
      <c r="P895" t="s">
        <v>539</v>
      </c>
      <c r="Q895" t="s">
        <v>1796</v>
      </c>
      <c r="R895">
        <v>66801</v>
      </c>
      <c r="S895" s="1">
        <v>42085</v>
      </c>
      <c r="T895" s="1">
        <v>42086</v>
      </c>
      <c r="U895">
        <v>-521.09</v>
      </c>
      <c r="V895">
        <v>4</v>
      </c>
      <c r="W895">
        <v>558.16999999999996</v>
      </c>
      <c r="X895">
        <v>88870</v>
      </c>
      <c r="Y895">
        <f>cleaneddata[[#This Row],[Unit Price]]-cleaneddata[[#This Row],[Discount]]</f>
        <v>152.38</v>
      </c>
      <c r="Z895" t="str">
        <f>_xlfn.IFS(cleaneddata[[#This Row],[Region]]="Central","Chris",cleaneddata[[#This Row],[Region]]="East","Erin",cleaneddata[[#This Row],[Region]]="South","Sam",cleaneddata[[#This Row],[Region]]="West","William")</f>
        <v>Chris</v>
      </c>
    </row>
    <row r="896" spans="1:26" x14ac:dyDescent="0.25">
      <c r="A896">
        <v>1940</v>
      </c>
      <c r="B896" t="s">
        <v>1797</v>
      </c>
      <c r="C896" t="s">
        <v>118</v>
      </c>
      <c r="D896">
        <v>0.08</v>
      </c>
      <c r="E896">
        <v>6.84</v>
      </c>
      <c r="F896">
        <v>8.3699999999999992</v>
      </c>
      <c r="G896" t="s">
        <v>40</v>
      </c>
      <c r="H896" t="s">
        <v>96</v>
      </c>
      <c r="I896" t="s">
        <v>50</v>
      </c>
      <c r="J896" t="s">
        <v>570</v>
      </c>
      <c r="K896" t="s">
        <v>44</v>
      </c>
      <c r="L896" t="s">
        <v>738</v>
      </c>
      <c r="M896">
        <v>0.57999999999999996</v>
      </c>
      <c r="N896" t="s">
        <v>34</v>
      </c>
      <c r="O896" t="s">
        <v>61</v>
      </c>
      <c r="P896" t="s">
        <v>148</v>
      </c>
      <c r="Q896" t="s">
        <v>149</v>
      </c>
      <c r="R896">
        <v>84020</v>
      </c>
      <c r="S896" s="1">
        <v>42085</v>
      </c>
      <c r="T896" s="1">
        <v>42087</v>
      </c>
      <c r="U896">
        <v>-29.49</v>
      </c>
      <c r="V896">
        <v>1</v>
      </c>
      <c r="W896">
        <v>8.39</v>
      </c>
      <c r="X896">
        <v>88870</v>
      </c>
      <c r="Y896">
        <f>cleaneddata[[#This Row],[Unit Price]]-cleaneddata[[#This Row],[Discount]]</f>
        <v>6.76</v>
      </c>
      <c r="Z896" t="str">
        <f>_xlfn.IFS(cleaneddata[[#This Row],[Region]]="Central","Chris",cleaneddata[[#This Row],[Region]]="East","Erin",cleaneddata[[#This Row],[Region]]="South","Sam",cleaneddata[[#This Row],[Region]]="West","William")</f>
        <v>William</v>
      </c>
    </row>
    <row r="897" spans="1:26" x14ac:dyDescent="0.25">
      <c r="A897">
        <v>959</v>
      </c>
      <c r="B897" t="s">
        <v>1798</v>
      </c>
      <c r="C897" t="s">
        <v>72</v>
      </c>
      <c r="D897">
        <v>0.01</v>
      </c>
      <c r="E897">
        <v>145.44999999999999</v>
      </c>
      <c r="F897">
        <v>17.850000000000001</v>
      </c>
      <c r="G897" t="s">
        <v>28</v>
      </c>
      <c r="H897" t="s">
        <v>96</v>
      </c>
      <c r="I897" t="s">
        <v>42</v>
      </c>
      <c r="J897" t="s">
        <v>58</v>
      </c>
      <c r="K897" t="s">
        <v>59</v>
      </c>
      <c r="L897" t="s">
        <v>212</v>
      </c>
      <c r="M897">
        <v>0.56000000000000005</v>
      </c>
      <c r="N897" t="s">
        <v>34</v>
      </c>
      <c r="O897" t="s">
        <v>54</v>
      </c>
      <c r="P897" t="s">
        <v>189</v>
      </c>
      <c r="Q897" t="s">
        <v>199</v>
      </c>
      <c r="R897">
        <v>76028</v>
      </c>
      <c r="S897" s="1">
        <v>42085</v>
      </c>
      <c r="T897" s="1">
        <v>42086</v>
      </c>
      <c r="U897">
        <v>837.6807</v>
      </c>
      <c r="V897">
        <v>8</v>
      </c>
      <c r="W897">
        <v>1214.03</v>
      </c>
      <c r="X897">
        <v>91581</v>
      </c>
      <c r="Y897">
        <f>cleaneddata[[#This Row],[Unit Price]]-cleaneddata[[#This Row],[Discount]]</f>
        <v>145.44</v>
      </c>
      <c r="Z897" t="str">
        <f>_xlfn.IFS(cleaneddata[[#This Row],[Region]]="Central","Chris",cleaneddata[[#This Row],[Region]]="East","Erin",cleaneddata[[#This Row],[Region]]="South","Sam",cleaneddata[[#This Row],[Region]]="West","William")</f>
        <v>Chris</v>
      </c>
    </row>
    <row r="898" spans="1:26" x14ac:dyDescent="0.25">
      <c r="A898">
        <v>1553</v>
      </c>
      <c r="B898" t="s">
        <v>1799</v>
      </c>
      <c r="C898" t="s">
        <v>72</v>
      </c>
      <c r="D898">
        <v>0.03</v>
      </c>
      <c r="E898">
        <v>12.28</v>
      </c>
      <c r="F898">
        <v>6.35</v>
      </c>
      <c r="G898" t="s">
        <v>40</v>
      </c>
      <c r="H898" t="s">
        <v>29</v>
      </c>
      <c r="I898" t="s">
        <v>50</v>
      </c>
      <c r="J898" t="s">
        <v>90</v>
      </c>
      <c r="K898" t="s">
        <v>75</v>
      </c>
      <c r="L898" t="s">
        <v>1735</v>
      </c>
      <c r="M898">
        <v>0.38</v>
      </c>
      <c r="N898" t="s">
        <v>34</v>
      </c>
      <c r="O898" t="s">
        <v>35</v>
      </c>
      <c r="P898" t="s">
        <v>36</v>
      </c>
      <c r="Q898" t="s">
        <v>1029</v>
      </c>
      <c r="R898">
        <v>38701</v>
      </c>
      <c r="S898" s="1">
        <v>42085</v>
      </c>
      <c r="T898" s="1">
        <v>42087</v>
      </c>
      <c r="U898">
        <v>68.676000000000002</v>
      </c>
      <c r="V898">
        <v>7</v>
      </c>
      <c r="W898">
        <v>87.53</v>
      </c>
      <c r="X898">
        <v>87484</v>
      </c>
      <c r="Y898">
        <f>cleaneddata[[#This Row],[Unit Price]]-cleaneddata[[#This Row],[Discount]]</f>
        <v>12.25</v>
      </c>
      <c r="Z898" t="str">
        <f>_xlfn.IFS(cleaneddata[[#This Row],[Region]]="Central","Chris",cleaneddata[[#This Row],[Region]]="East","Erin",cleaneddata[[#This Row],[Region]]="South","Sam",cleaneddata[[#This Row],[Region]]="West","William")</f>
        <v>Sam</v>
      </c>
    </row>
    <row r="899" spans="1:26" x14ac:dyDescent="0.25">
      <c r="A899">
        <v>2561</v>
      </c>
      <c r="B899" t="s">
        <v>1800</v>
      </c>
      <c r="C899" t="s">
        <v>72</v>
      </c>
      <c r="D899">
        <v>0.03</v>
      </c>
      <c r="E899">
        <v>160.97999999999999</v>
      </c>
      <c r="F899">
        <v>30</v>
      </c>
      <c r="G899" t="s">
        <v>28</v>
      </c>
      <c r="H899" t="s">
        <v>41</v>
      </c>
      <c r="I899" t="s">
        <v>30</v>
      </c>
      <c r="J899" t="s">
        <v>111</v>
      </c>
      <c r="K899" t="s">
        <v>59</v>
      </c>
      <c r="L899" t="s">
        <v>894</v>
      </c>
      <c r="M899">
        <v>0.62</v>
      </c>
      <c r="N899" t="s">
        <v>34</v>
      </c>
      <c r="O899" t="s">
        <v>113</v>
      </c>
      <c r="P899" t="s">
        <v>114</v>
      </c>
      <c r="Q899" t="s">
        <v>1801</v>
      </c>
      <c r="R899">
        <v>10562</v>
      </c>
      <c r="S899" s="1">
        <v>42085</v>
      </c>
      <c r="T899" s="1">
        <v>42088</v>
      </c>
      <c r="U899">
        <v>1261.4718</v>
      </c>
      <c r="V899">
        <v>11</v>
      </c>
      <c r="W899">
        <v>1828.22</v>
      </c>
      <c r="X899">
        <v>86465</v>
      </c>
      <c r="Y899">
        <f>cleaneddata[[#This Row],[Unit Price]]-cleaneddata[[#This Row],[Discount]]</f>
        <v>160.94999999999999</v>
      </c>
      <c r="Z899" t="str">
        <f>_xlfn.IFS(cleaneddata[[#This Row],[Region]]="Central","Chris",cleaneddata[[#This Row],[Region]]="East","Erin",cleaneddata[[#This Row],[Region]]="South","Sam",cleaneddata[[#This Row],[Region]]="West","William")</f>
        <v>Erin</v>
      </c>
    </row>
    <row r="900" spans="1:26" x14ac:dyDescent="0.25">
      <c r="A900">
        <v>1976</v>
      </c>
      <c r="B900" t="s">
        <v>379</v>
      </c>
      <c r="C900" t="s">
        <v>27</v>
      </c>
      <c r="D900">
        <v>0.06</v>
      </c>
      <c r="E900">
        <v>40.99</v>
      </c>
      <c r="F900">
        <v>17.48</v>
      </c>
      <c r="G900" t="s">
        <v>40</v>
      </c>
      <c r="H900" t="s">
        <v>41</v>
      </c>
      <c r="I900" t="s">
        <v>50</v>
      </c>
      <c r="J900" t="s">
        <v>90</v>
      </c>
      <c r="K900" t="s">
        <v>75</v>
      </c>
      <c r="L900" t="s">
        <v>1400</v>
      </c>
      <c r="M900">
        <v>0.36</v>
      </c>
      <c r="N900" t="s">
        <v>34</v>
      </c>
      <c r="O900" t="s">
        <v>54</v>
      </c>
      <c r="P900" t="s">
        <v>291</v>
      </c>
      <c r="Q900" t="s">
        <v>381</v>
      </c>
      <c r="R900">
        <v>48823</v>
      </c>
      <c r="S900" s="1">
        <v>42086</v>
      </c>
      <c r="T900" s="1">
        <v>42088</v>
      </c>
      <c r="U900">
        <v>214.23</v>
      </c>
      <c r="V900">
        <v>14</v>
      </c>
      <c r="W900">
        <v>585.08000000000004</v>
      </c>
      <c r="X900">
        <v>89041</v>
      </c>
      <c r="Y900">
        <f>cleaneddata[[#This Row],[Unit Price]]-cleaneddata[[#This Row],[Discount]]</f>
        <v>40.93</v>
      </c>
      <c r="Z900" t="str">
        <f>_xlfn.IFS(cleaneddata[[#This Row],[Region]]="Central","Chris",cleaneddata[[#This Row],[Region]]="East","Erin",cleaneddata[[#This Row],[Region]]="South","Sam",cleaneddata[[#This Row],[Region]]="West","William")</f>
        <v>Chris</v>
      </c>
    </row>
    <row r="901" spans="1:26" x14ac:dyDescent="0.25">
      <c r="A901">
        <v>2618</v>
      </c>
      <c r="B901" t="s">
        <v>609</v>
      </c>
      <c r="C901" t="s">
        <v>27</v>
      </c>
      <c r="D901">
        <v>0.1</v>
      </c>
      <c r="E901">
        <v>20.27</v>
      </c>
      <c r="F901">
        <v>3.99</v>
      </c>
      <c r="G901" t="s">
        <v>40</v>
      </c>
      <c r="H901" t="s">
        <v>96</v>
      </c>
      <c r="I901" t="s">
        <v>50</v>
      </c>
      <c r="J901" t="s">
        <v>97</v>
      </c>
      <c r="K901" t="s">
        <v>75</v>
      </c>
      <c r="L901" t="s">
        <v>1802</v>
      </c>
      <c r="M901">
        <v>0.56999999999999995</v>
      </c>
      <c r="N901" t="s">
        <v>34</v>
      </c>
      <c r="O901" t="s">
        <v>113</v>
      </c>
      <c r="P901" t="s">
        <v>114</v>
      </c>
      <c r="Q901" t="s">
        <v>115</v>
      </c>
      <c r="R901">
        <v>10004</v>
      </c>
      <c r="S901" s="1">
        <v>42086</v>
      </c>
      <c r="T901" s="1">
        <v>42087</v>
      </c>
      <c r="U901">
        <v>84.05</v>
      </c>
      <c r="V901">
        <v>53</v>
      </c>
      <c r="W901">
        <v>1051.52</v>
      </c>
      <c r="X901">
        <v>53153</v>
      </c>
      <c r="Y901">
        <f>cleaneddata[[#This Row],[Unit Price]]-cleaneddata[[#This Row],[Discount]]</f>
        <v>20.169999999999998</v>
      </c>
      <c r="Z901" t="str">
        <f>_xlfn.IFS(cleaneddata[[#This Row],[Region]]="Central","Chris",cleaneddata[[#This Row],[Region]]="East","Erin",cleaneddata[[#This Row],[Region]]="South","Sam",cleaneddata[[#This Row],[Region]]="West","William")</f>
        <v>Erin</v>
      </c>
    </row>
    <row r="902" spans="1:26" x14ac:dyDescent="0.25">
      <c r="A902">
        <v>2620</v>
      </c>
      <c r="B902" t="s">
        <v>1803</v>
      </c>
      <c r="C902" t="s">
        <v>27</v>
      </c>
      <c r="D902">
        <v>0.1</v>
      </c>
      <c r="E902">
        <v>20.27</v>
      </c>
      <c r="F902">
        <v>3.99</v>
      </c>
      <c r="G902" t="s">
        <v>40</v>
      </c>
      <c r="H902" t="s">
        <v>96</v>
      </c>
      <c r="I902" t="s">
        <v>50</v>
      </c>
      <c r="J902" t="s">
        <v>97</v>
      </c>
      <c r="K902" t="s">
        <v>75</v>
      </c>
      <c r="L902" t="s">
        <v>1802</v>
      </c>
      <c r="M902">
        <v>0.56999999999999995</v>
      </c>
      <c r="N902" t="s">
        <v>34</v>
      </c>
      <c r="O902" t="s">
        <v>35</v>
      </c>
      <c r="P902" t="s">
        <v>402</v>
      </c>
      <c r="Q902" t="s">
        <v>1804</v>
      </c>
      <c r="R902">
        <v>38134</v>
      </c>
      <c r="S902" s="1">
        <v>42086</v>
      </c>
      <c r="T902" s="1">
        <v>42087</v>
      </c>
      <c r="U902">
        <v>381.61799999999999</v>
      </c>
      <c r="V902">
        <v>13</v>
      </c>
      <c r="W902">
        <v>257.92</v>
      </c>
      <c r="X902">
        <v>88017</v>
      </c>
      <c r="Y902">
        <f>cleaneddata[[#This Row],[Unit Price]]-cleaneddata[[#This Row],[Discount]]</f>
        <v>20.169999999999998</v>
      </c>
      <c r="Z902" t="str">
        <f>_xlfn.IFS(cleaneddata[[#This Row],[Region]]="Central","Chris",cleaneddata[[#This Row],[Region]]="East","Erin",cleaneddata[[#This Row],[Region]]="South","Sam",cleaneddata[[#This Row],[Region]]="West","William")</f>
        <v>Sam</v>
      </c>
    </row>
    <row r="903" spans="1:26" x14ac:dyDescent="0.25">
      <c r="A903">
        <v>2618</v>
      </c>
      <c r="B903" t="s">
        <v>609</v>
      </c>
      <c r="C903" t="s">
        <v>39</v>
      </c>
      <c r="D903">
        <v>0.05</v>
      </c>
      <c r="E903">
        <v>4.84</v>
      </c>
      <c r="F903">
        <v>0.71</v>
      </c>
      <c r="G903" t="s">
        <v>89</v>
      </c>
      <c r="H903" t="s">
        <v>96</v>
      </c>
      <c r="I903" t="s">
        <v>50</v>
      </c>
      <c r="J903" t="s">
        <v>51</v>
      </c>
      <c r="K903" t="s">
        <v>52</v>
      </c>
      <c r="L903" t="s">
        <v>53</v>
      </c>
      <c r="M903">
        <v>0.52</v>
      </c>
      <c r="N903" t="s">
        <v>34</v>
      </c>
      <c r="O903" t="s">
        <v>113</v>
      </c>
      <c r="P903" t="s">
        <v>114</v>
      </c>
      <c r="Q903" t="s">
        <v>115</v>
      </c>
      <c r="R903">
        <v>10004</v>
      </c>
      <c r="S903" s="1">
        <v>42086</v>
      </c>
      <c r="T903" s="1">
        <v>42086</v>
      </c>
      <c r="U903">
        <v>29.17</v>
      </c>
      <c r="V903">
        <v>20</v>
      </c>
      <c r="W903">
        <v>103.39</v>
      </c>
      <c r="X903">
        <v>34017</v>
      </c>
      <c r="Y903">
        <f>cleaneddata[[#This Row],[Unit Price]]-cleaneddata[[#This Row],[Discount]]</f>
        <v>4.79</v>
      </c>
      <c r="Z903" t="str">
        <f>_xlfn.IFS(cleaneddata[[#This Row],[Region]]="Central","Chris",cleaneddata[[#This Row],[Region]]="East","Erin",cleaneddata[[#This Row],[Region]]="South","Sam",cleaneddata[[#This Row],[Region]]="West","William")</f>
        <v>Erin</v>
      </c>
    </row>
    <row r="904" spans="1:26" x14ac:dyDescent="0.25">
      <c r="A904">
        <v>2618</v>
      </c>
      <c r="B904" t="s">
        <v>609</v>
      </c>
      <c r="C904" t="s">
        <v>39</v>
      </c>
      <c r="D904">
        <v>0.01</v>
      </c>
      <c r="E904">
        <v>14.98</v>
      </c>
      <c r="F904">
        <v>7.69</v>
      </c>
      <c r="G904" t="s">
        <v>40</v>
      </c>
      <c r="H904" t="s">
        <v>96</v>
      </c>
      <c r="I904" t="s">
        <v>50</v>
      </c>
      <c r="J904" t="s">
        <v>80</v>
      </c>
      <c r="K904" t="s">
        <v>75</v>
      </c>
      <c r="L904" t="s">
        <v>690</v>
      </c>
      <c r="M904">
        <v>0.56999999999999995</v>
      </c>
      <c r="N904" t="s">
        <v>34</v>
      </c>
      <c r="O904" t="s">
        <v>113</v>
      </c>
      <c r="P904" t="s">
        <v>114</v>
      </c>
      <c r="Q904" t="s">
        <v>115</v>
      </c>
      <c r="R904">
        <v>10004</v>
      </c>
      <c r="S904" s="1">
        <v>42086</v>
      </c>
      <c r="T904" s="1">
        <v>42088</v>
      </c>
      <c r="U904">
        <v>-48.97</v>
      </c>
      <c r="V904">
        <v>28</v>
      </c>
      <c r="W904">
        <v>435.39</v>
      </c>
      <c r="X904">
        <v>34017</v>
      </c>
      <c r="Y904">
        <f>cleaneddata[[#This Row],[Unit Price]]-cleaneddata[[#This Row],[Discount]]</f>
        <v>14.97</v>
      </c>
      <c r="Z904" t="str">
        <f>_xlfn.IFS(cleaneddata[[#This Row],[Region]]="Central","Chris",cleaneddata[[#This Row],[Region]]="East","Erin",cleaneddata[[#This Row],[Region]]="South","Sam",cleaneddata[[#This Row],[Region]]="West","William")</f>
        <v>Erin</v>
      </c>
    </row>
    <row r="905" spans="1:26" x14ac:dyDescent="0.25">
      <c r="A905">
        <v>2619</v>
      </c>
      <c r="B905" t="s">
        <v>1072</v>
      </c>
      <c r="C905" t="s">
        <v>39</v>
      </c>
      <c r="D905">
        <v>0.05</v>
      </c>
      <c r="E905">
        <v>4.84</v>
      </c>
      <c r="F905">
        <v>0.71</v>
      </c>
      <c r="G905" t="s">
        <v>89</v>
      </c>
      <c r="H905" t="s">
        <v>96</v>
      </c>
      <c r="I905" t="s">
        <v>50</v>
      </c>
      <c r="J905" t="s">
        <v>51</v>
      </c>
      <c r="K905" t="s">
        <v>52</v>
      </c>
      <c r="L905" t="s">
        <v>53</v>
      </c>
      <c r="M905">
        <v>0.52</v>
      </c>
      <c r="N905" t="s">
        <v>34</v>
      </c>
      <c r="O905" t="s">
        <v>54</v>
      </c>
      <c r="P905" t="s">
        <v>1073</v>
      </c>
      <c r="Q905" t="s">
        <v>1074</v>
      </c>
      <c r="R905">
        <v>57103</v>
      </c>
      <c r="S905" s="1">
        <v>42086</v>
      </c>
      <c r="T905" s="1">
        <v>42086</v>
      </c>
      <c r="U905">
        <v>17.836500000000001</v>
      </c>
      <c r="V905">
        <v>5</v>
      </c>
      <c r="W905">
        <v>25.85</v>
      </c>
      <c r="X905">
        <v>88014</v>
      </c>
      <c r="Y905">
        <f>cleaneddata[[#This Row],[Unit Price]]-cleaneddata[[#This Row],[Discount]]</f>
        <v>4.79</v>
      </c>
      <c r="Z905" t="str">
        <f>_xlfn.IFS(cleaneddata[[#This Row],[Region]]="Central","Chris",cleaneddata[[#This Row],[Region]]="East","Erin",cleaneddata[[#This Row],[Region]]="South","Sam",cleaneddata[[#This Row],[Region]]="West","William")</f>
        <v>Chris</v>
      </c>
    </row>
    <row r="906" spans="1:26" x14ac:dyDescent="0.25">
      <c r="A906">
        <v>2958</v>
      </c>
      <c r="B906" t="s">
        <v>1805</v>
      </c>
      <c r="C906" t="s">
        <v>49</v>
      </c>
      <c r="D906">
        <v>0.06</v>
      </c>
      <c r="E906">
        <v>20.99</v>
      </c>
      <c r="F906">
        <v>0.99</v>
      </c>
      <c r="G906" t="s">
        <v>40</v>
      </c>
      <c r="H906" t="s">
        <v>96</v>
      </c>
      <c r="I906" t="s">
        <v>42</v>
      </c>
      <c r="J906" t="s">
        <v>137</v>
      </c>
      <c r="K906" t="s">
        <v>52</v>
      </c>
      <c r="L906" t="s">
        <v>1806</v>
      </c>
      <c r="M906">
        <v>0.37</v>
      </c>
      <c r="N906" t="s">
        <v>34</v>
      </c>
      <c r="O906" t="s">
        <v>54</v>
      </c>
      <c r="P906" t="s">
        <v>359</v>
      </c>
      <c r="Q906" t="s">
        <v>1807</v>
      </c>
      <c r="R906">
        <v>54956</v>
      </c>
      <c r="S906" s="1">
        <v>42086</v>
      </c>
      <c r="T906" s="1">
        <v>42091</v>
      </c>
      <c r="U906">
        <v>224.9607</v>
      </c>
      <c r="V906">
        <v>18</v>
      </c>
      <c r="W906">
        <v>326.02999999999997</v>
      </c>
      <c r="X906">
        <v>90265</v>
      </c>
      <c r="Y906">
        <f>cleaneddata[[#This Row],[Unit Price]]-cleaneddata[[#This Row],[Discount]]</f>
        <v>20.93</v>
      </c>
      <c r="Z906" t="str">
        <f>_xlfn.IFS(cleaneddata[[#This Row],[Region]]="Central","Chris",cleaneddata[[#This Row],[Region]]="East","Erin",cleaneddata[[#This Row],[Region]]="South","Sam",cleaneddata[[#This Row],[Region]]="West","William")</f>
        <v>Chris</v>
      </c>
    </row>
    <row r="907" spans="1:26" x14ac:dyDescent="0.25">
      <c r="A907">
        <v>1368</v>
      </c>
      <c r="B907" t="s">
        <v>1808</v>
      </c>
      <c r="C907" t="s">
        <v>118</v>
      </c>
      <c r="D907">
        <v>0.09</v>
      </c>
      <c r="E907">
        <v>4.55</v>
      </c>
      <c r="F907">
        <v>1.49</v>
      </c>
      <c r="G907" t="s">
        <v>40</v>
      </c>
      <c r="H907" t="s">
        <v>41</v>
      </c>
      <c r="I907" t="s">
        <v>50</v>
      </c>
      <c r="J907" t="s">
        <v>74</v>
      </c>
      <c r="K907" t="s">
        <v>75</v>
      </c>
      <c r="L907" t="s">
        <v>1505</v>
      </c>
      <c r="M907">
        <v>0.35</v>
      </c>
      <c r="N907" t="s">
        <v>34</v>
      </c>
      <c r="O907" t="s">
        <v>54</v>
      </c>
      <c r="P907" t="s">
        <v>189</v>
      </c>
      <c r="Q907" t="s">
        <v>1809</v>
      </c>
      <c r="R907">
        <v>75901</v>
      </c>
      <c r="S907" s="1">
        <v>42086</v>
      </c>
      <c r="T907" s="1">
        <v>42088</v>
      </c>
      <c r="U907">
        <v>16.898</v>
      </c>
      <c r="V907">
        <v>6</v>
      </c>
      <c r="W907">
        <v>25.45</v>
      </c>
      <c r="X907">
        <v>90514</v>
      </c>
      <c r="Y907">
        <f>cleaneddata[[#This Row],[Unit Price]]-cleaneddata[[#This Row],[Discount]]</f>
        <v>4.46</v>
      </c>
      <c r="Z907" t="str">
        <f>_xlfn.IFS(cleaneddata[[#This Row],[Region]]="Central","Chris",cleaneddata[[#This Row],[Region]]="East","Erin",cleaneddata[[#This Row],[Region]]="South","Sam",cleaneddata[[#This Row],[Region]]="West","William")</f>
        <v>Chris</v>
      </c>
    </row>
    <row r="908" spans="1:26" x14ac:dyDescent="0.25">
      <c r="A908">
        <v>1369</v>
      </c>
      <c r="B908" t="s">
        <v>1810</v>
      </c>
      <c r="C908" t="s">
        <v>118</v>
      </c>
      <c r="D908">
        <v>7.0000000000000007E-2</v>
      </c>
      <c r="E908">
        <v>9.7799999999999994</v>
      </c>
      <c r="F908">
        <v>5.76</v>
      </c>
      <c r="G908" t="s">
        <v>89</v>
      </c>
      <c r="H908" t="s">
        <v>41</v>
      </c>
      <c r="I908" t="s">
        <v>50</v>
      </c>
      <c r="J908" t="s">
        <v>347</v>
      </c>
      <c r="K908" t="s">
        <v>75</v>
      </c>
      <c r="L908" t="s">
        <v>1513</v>
      </c>
      <c r="M908">
        <v>0.35</v>
      </c>
      <c r="N908" t="s">
        <v>34</v>
      </c>
      <c r="O908" t="s">
        <v>54</v>
      </c>
      <c r="P908" t="s">
        <v>189</v>
      </c>
      <c r="Q908" t="s">
        <v>1456</v>
      </c>
      <c r="R908">
        <v>76063</v>
      </c>
      <c r="S908" s="1">
        <v>42086</v>
      </c>
      <c r="T908" s="1">
        <v>42088</v>
      </c>
      <c r="U908">
        <v>20.14</v>
      </c>
      <c r="V908">
        <v>11</v>
      </c>
      <c r="W908">
        <v>110.72</v>
      </c>
      <c r="X908">
        <v>90514</v>
      </c>
      <c r="Y908">
        <f>cleaneddata[[#This Row],[Unit Price]]-cleaneddata[[#This Row],[Discount]]</f>
        <v>9.7099999999999991</v>
      </c>
      <c r="Z908" t="str">
        <f>_xlfn.IFS(cleaneddata[[#This Row],[Region]]="Central","Chris",cleaneddata[[#This Row],[Region]]="East","Erin",cleaneddata[[#This Row],[Region]]="South","Sam",cleaneddata[[#This Row],[Region]]="West","William")</f>
        <v>Chris</v>
      </c>
    </row>
    <row r="909" spans="1:26" x14ac:dyDescent="0.25">
      <c r="A909">
        <v>2395</v>
      </c>
      <c r="B909" t="s">
        <v>1811</v>
      </c>
      <c r="C909" t="s">
        <v>72</v>
      </c>
      <c r="D909">
        <v>0.04</v>
      </c>
      <c r="E909">
        <v>60.97</v>
      </c>
      <c r="F909">
        <v>4.5</v>
      </c>
      <c r="G909" t="s">
        <v>40</v>
      </c>
      <c r="H909" t="s">
        <v>96</v>
      </c>
      <c r="I909" t="s">
        <v>50</v>
      </c>
      <c r="J909" t="s">
        <v>97</v>
      </c>
      <c r="K909" t="s">
        <v>75</v>
      </c>
      <c r="L909" t="s">
        <v>98</v>
      </c>
      <c r="M909">
        <v>0.56000000000000005</v>
      </c>
      <c r="N909" t="s">
        <v>34</v>
      </c>
      <c r="O909" t="s">
        <v>35</v>
      </c>
      <c r="P909" t="s">
        <v>77</v>
      </c>
      <c r="Q909" t="s">
        <v>1812</v>
      </c>
      <c r="R909">
        <v>31401</v>
      </c>
      <c r="S909" s="1">
        <v>42086</v>
      </c>
      <c r="T909" s="1">
        <v>42087</v>
      </c>
      <c r="U909">
        <v>79.423199999999994</v>
      </c>
      <c r="V909">
        <v>15</v>
      </c>
      <c r="W909">
        <v>904.31</v>
      </c>
      <c r="X909">
        <v>86952</v>
      </c>
      <c r="Y909">
        <f>cleaneddata[[#This Row],[Unit Price]]-cleaneddata[[#This Row],[Discount]]</f>
        <v>60.93</v>
      </c>
      <c r="Z909" t="str">
        <f>_xlfn.IFS(cleaneddata[[#This Row],[Region]]="Central","Chris",cleaneddata[[#This Row],[Region]]="East","Erin",cleaneddata[[#This Row],[Region]]="South","Sam",cleaneddata[[#This Row],[Region]]="West","William")</f>
        <v>Sam</v>
      </c>
    </row>
    <row r="910" spans="1:26" x14ac:dyDescent="0.25">
      <c r="A910">
        <v>3381</v>
      </c>
      <c r="B910" t="s">
        <v>1813</v>
      </c>
      <c r="C910" t="s">
        <v>72</v>
      </c>
      <c r="D910">
        <v>0.05</v>
      </c>
      <c r="E910">
        <v>11.97</v>
      </c>
      <c r="F910">
        <v>5.81</v>
      </c>
      <c r="G910" t="s">
        <v>40</v>
      </c>
      <c r="H910" t="s">
        <v>96</v>
      </c>
      <c r="I910" t="s">
        <v>50</v>
      </c>
      <c r="J910" t="s">
        <v>51</v>
      </c>
      <c r="K910" t="s">
        <v>44</v>
      </c>
      <c r="L910" t="s">
        <v>1814</v>
      </c>
      <c r="M910">
        <v>0.6</v>
      </c>
      <c r="N910" t="s">
        <v>34</v>
      </c>
      <c r="O910" t="s">
        <v>35</v>
      </c>
      <c r="P910" t="s">
        <v>77</v>
      </c>
      <c r="Q910" t="s">
        <v>1815</v>
      </c>
      <c r="R910">
        <v>31204</v>
      </c>
      <c r="S910" s="1">
        <v>42086</v>
      </c>
      <c r="T910" s="1">
        <v>42088</v>
      </c>
      <c r="U910">
        <v>349.05930000000001</v>
      </c>
      <c r="V910">
        <v>2</v>
      </c>
      <c r="W910">
        <v>25.31</v>
      </c>
      <c r="X910">
        <v>88836</v>
      </c>
      <c r="Y910">
        <f>cleaneddata[[#This Row],[Unit Price]]-cleaneddata[[#This Row],[Discount]]</f>
        <v>11.92</v>
      </c>
      <c r="Z910" t="str">
        <f>_xlfn.IFS(cleaneddata[[#This Row],[Region]]="Central","Chris",cleaneddata[[#This Row],[Region]]="East","Erin",cleaneddata[[#This Row],[Region]]="South","Sam",cleaneddata[[#This Row],[Region]]="West","William")</f>
        <v>Sam</v>
      </c>
    </row>
    <row r="911" spans="1:26" x14ac:dyDescent="0.25">
      <c r="A911">
        <v>618</v>
      </c>
      <c r="B911" t="s">
        <v>1816</v>
      </c>
      <c r="C911" t="s">
        <v>27</v>
      </c>
      <c r="D911">
        <v>0.06</v>
      </c>
      <c r="E911">
        <v>17.98</v>
      </c>
      <c r="F911">
        <v>4</v>
      </c>
      <c r="G911" t="s">
        <v>40</v>
      </c>
      <c r="H911" t="s">
        <v>41</v>
      </c>
      <c r="I911" t="s">
        <v>42</v>
      </c>
      <c r="J911" t="s">
        <v>43</v>
      </c>
      <c r="K911" t="s">
        <v>75</v>
      </c>
      <c r="L911" t="s">
        <v>1659</v>
      </c>
      <c r="M911">
        <v>0.79</v>
      </c>
      <c r="N911" t="s">
        <v>34</v>
      </c>
      <c r="O911" t="s">
        <v>61</v>
      </c>
      <c r="P911" t="s">
        <v>62</v>
      </c>
      <c r="Q911" t="s">
        <v>1817</v>
      </c>
      <c r="R911">
        <v>81007</v>
      </c>
      <c r="S911" s="1">
        <v>42087</v>
      </c>
      <c r="T911" s="1">
        <v>42088</v>
      </c>
      <c r="U911">
        <v>-78.13</v>
      </c>
      <c r="V911">
        <v>4</v>
      </c>
      <c r="W911">
        <v>70.06</v>
      </c>
      <c r="X911">
        <v>88197</v>
      </c>
      <c r="Y911">
        <f>cleaneddata[[#This Row],[Unit Price]]-cleaneddata[[#This Row],[Discount]]</f>
        <v>17.920000000000002</v>
      </c>
      <c r="Z911" t="str">
        <f>_xlfn.IFS(cleaneddata[[#This Row],[Region]]="Central","Chris",cleaneddata[[#This Row],[Region]]="East","Erin",cleaneddata[[#This Row],[Region]]="South","Sam",cleaneddata[[#This Row],[Region]]="West","William")</f>
        <v>William</v>
      </c>
    </row>
    <row r="912" spans="1:26" x14ac:dyDescent="0.25">
      <c r="A912">
        <v>3309</v>
      </c>
      <c r="B912" t="s">
        <v>1818</v>
      </c>
      <c r="C912" t="s">
        <v>27</v>
      </c>
      <c r="D912">
        <v>0.1</v>
      </c>
      <c r="E912">
        <v>6.64</v>
      </c>
      <c r="F912">
        <v>54.95</v>
      </c>
      <c r="G912" t="s">
        <v>40</v>
      </c>
      <c r="H912" t="s">
        <v>29</v>
      </c>
      <c r="I912" t="s">
        <v>30</v>
      </c>
      <c r="J912" t="s">
        <v>128</v>
      </c>
      <c r="K912" t="s">
        <v>44</v>
      </c>
      <c r="L912" t="s">
        <v>270</v>
      </c>
      <c r="M912">
        <v>0.37</v>
      </c>
      <c r="N912" t="s">
        <v>34</v>
      </c>
      <c r="O912" t="s">
        <v>113</v>
      </c>
      <c r="P912" t="s">
        <v>405</v>
      </c>
      <c r="Q912" t="s">
        <v>1819</v>
      </c>
      <c r="R912">
        <v>1760</v>
      </c>
      <c r="S912" s="1">
        <v>42087</v>
      </c>
      <c r="T912" s="1">
        <v>42089</v>
      </c>
      <c r="U912">
        <v>-25</v>
      </c>
      <c r="V912">
        <v>4</v>
      </c>
      <c r="W912">
        <v>25.31</v>
      </c>
      <c r="X912">
        <v>90460</v>
      </c>
      <c r="Y912">
        <f>cleaneddata[[#This Row],[Unit Price]]-cleaneddata[[#This Row],[Discount]]</f>
        <v>6.54</v>
      </c>
      <c r="Z912" t="str">
        <f>_xlfn.IFS(cleaneddata[[#This Row],[Region]]="Central","Chris",cleaneddata[[#This Row],[Region]]="East","Erin",cleaneddata[[#This Row],[Region]]="South","Sam",cleaneddata[[#This Row],[Region]]="West","William")</f>
        <v>Erin</v>
      </c>
    </row>
    <row r="913" spans="1:26" x14ac:dyDescent="0.25">
      <c r="A913">
        <v>3310</v>
      </c>
      <c r="B913" t="s">
        <v>1820</v>
      </c>
      <c r="C913" t="s">
        <v>27</v>
      </c>
      <c r="D913">
        <v>0.05</v>
      </c>
      <c r="E913">
        <v>90.48</v>
      </c>
      <c r="F913">
        <v>19.989999999999998</v>
      </c>
      <c r="G913" t="s">
        <v>40</v>
      </c>
      <c r="H913" t="s">
        <v>29</v>
      </c>
      <c r="I913" t="s">
        <v>50</v>
      </c>
      <c r="J913" t="s">
        <v>347</v>
      </c>
      <c r="K913" t="s">
        <v>75</v>
      </c>
      <c r="L913" t="s">
        <v>504</v>
      </c>
      <c r="M913">
        <v>0.4</v>
      </c>
      <c r="N913" t="s">
        <v>34</v>
      </c>
      <c r="O913" t="s">
        <v>113</v>
      </c>
      <c r="P913" t="s">
        <v>405</v>
      </c>
      <c r="Q913" t="s">
        <v>1821</v>
      </c>
      <c r="R913">
        <v>2563</v>
      </c>
      <c r="S913" s="1">
        <v>42087</v>
      </c>
      <c r="T913" s="1">
        <v>42088</v>
      </c>
      <c r="U913">
        <v>255.1482</v>
      </c>
      <c r="V913">
        <v>4</v>
      </c>
      <c r="W913">
        <v>369.78</v>
      </c>
      <c r="X913">
        <v>90460</v>
      </c>
      <c r="Y913">
        <f>cleaneddata[[#This Row],[Unit Price]]-cleaneddata[[#This Row],[Discount]]</f>
        <v>90.43</v>
      </c>
      <c r="Z913" t="str">
        <f>_xlfn.IFS(cleaneddata[[#This Row],[Region]]="Central","Chris",cleaneddata[[#This Row],[Region]]="East","Erin",cleaneddata[[#This Row],[Region]]="South","Sam",cleaneddata[[#This Row],[Region]]="West","William")</f>
        <v>Erin</v>
      </c>
    </row>
    <row r="914" spans="1:26" x14ac:dyDescent="0.25">
      <c r="A914">
        <v>1689</v>
      </c>
      <c r="B914" t="s">
        <v>1822</v>
      </c>
      <c r="C914" t="s">
        <v>39</v>
      </c>
      <c r="D914">
        <v>0</v>
      </c>
      <c r="E914">
        <v>48.91</v>
      </c>
      <c r="F914">
        <v>35</v>
      </c>
      <c r="G914" t="s">
        <v>40</v>
      </c>
      <c r="H914" t="s">
        <v>96</v>
      </c>
      <c r="I914" t="s">
        <v>50</v>
      </c>
      <c r="J914" t="s">
        <v>80</v>
      </c>
      <c r="K914" t="s">
        <v>66</v>
      </c>
      <c r="L914" t="s">
        <v>1823</v>
      </c>
      <c r="M914">
        <v>0.83</v>
      </c>
      <c r="N914" t="s">
        <v>34</v>
      </c>
      <c r="O914" t="s">
        <v>54</v>
      </c>
      <c r="P914" t="s">
        <v>55</v>
      </c>
      <c r="Q914" t="s">
        <v>1824</v>
      </c>
      <c r="R914">
        <v>46322</v>
      </c>
      <c r="S914" s="1">
        <v>42087</v>
      </c>
      <c r="T914" s="1">
        <v>42088</v>
      </c>
      <c r="U914">
        <v>-628.38</v>
      </c>
      <c r="V914">
        <v>10</v>
      </c>
      <c r="W914">
        <v>514.79</v>
      </c>
      <c r="X914">
        <v>91077</v>
      </c>
      <c r="Y914">
        <f>cleaneddata[[#This Row],[Unit Price]]-cleaneddata[[#This Row],[Discount]]</f>
        <v>48.91</v>
      </c>
      <c r="Z914" t="str">
        <f>_xlfn.IFS(cleaneddata[[#This Row],[Region]]="Central","Chris",cleaneddata[[#This Row],[Region]]="East","Erin",cleaneddata[[#This Row],[Region]]="South","Sam",cleaneddata[[#This Row],[Region]]="West","William")</f>
        <v>Chris</v>
      </c>
    </row>
    <row r="915" spans="1:26" x14ac:dyDescent="0.25">
      <c r="A915">
        <v>2308</v>
      </c>
      <c r="B915" t="s">
        <v>1825</v>
      </c>
      <c r="C915" t="s">
        <v>49</v>
      </c>
      <c r="D915">
        <v>0.08</v>
      </c>
      <c r="E915">
        <v>9.48</v>
      </c>
      <c r="F915">
        <v>7.29</v>
      </c>
      <c r="G915" t="s">
        <v>40</v>
      </c>
      <c r="H915" t="s">
        <v>29</v>
      </c>
      <c r="I915" t="s">
        <v>30</v>
      </c>
      <c r="J915" t="s">
        <v>128</v>
      </c>
      <c r="K915" t="s">
        <v>44</v>
      </c>
      <c r="L915" t="s">
        <v>506</v>
      </c>
      <c r="M915">
        <v>0.45</v>
      </c>
      <c r="N915" t="s">
        <v>34</v>
      </c>
      <c r="O915" t="s">
        <v>35</v>
      </c>
      <c r="P915" t="s">
        <v>125</v>
      </c>
      <c r="Q915" t="s">
        <v>1826</v>
      </c>
      <c r="R915">
        <v>33971</v>
      </c>
      <c r="S915" s="1">
        <v>42087</v>
      </c>
      <c r="T915" s="1">
        <v>42089</v>
      </c>
      <c r="U915">
        <v>-50.4</v>
      </c>
      <c r="V915">
        <v>2</v>
      </c>
      <c r="W915">
        <v>20.22</v>
      </c>
      <c r="X915">
        <v>90557</v>
      </c>
      <c r="Y915">
        <f>cleaneddata[[#This Row],[Unit Price]]-cleaneddata[[#This Row],[Discount]]</f>
        <v>9.4</v>
      </c>
      <c r="Z915" t="str">
        <f>_xlfn.IFS(cleaneddata[[#This Row],[Region]]="Central","Chris",cleaneddata[[#This Row],[Region]]="East","Erin",cleaneddata[[#This Row],[Region]]="South","Sam",cleaneddata[[#This Row],[Region]]="West","William")</f>
        <v>Sam</v>
      </c>
    </row>
    <row r="916" spans="1:26" x14ac:dyDescent="0.25">
      <c r="A916">
        <v>2308</v>
      </c>
      <c r="B916" t="s">
        <v>1825</v>
      </c>
      <c r="C916" t="s">
        <v>49</v>
      </c>
      <c r="D916">
        <v>0.03</v>
      </c>
      <c r="E916">
        <v>193.17</v>
      </c>
      <c r="F916">
        <v>19.989999999999998</v>
      </c>
      <c r="G916" t="s">
        <v>40</v>
      </c>
      <c r="H916" t="s">
        <v>29</v>
      </c>
      <c r="I916" t="s">
        <v>50</v>
      </c>
      <c r="J916" t="s">
        <v>80</v>
      </c>
      <c r="K916" t="s">
        <v>75</v>
      </c>
      <c r="L916" t="s">
        <v>1584</v>
      </c>
      <c r="M916">
        <v>0.71</v>
      </c>
      <c r="N916" t="s">
        <v>34</v>
      </c>
      <c r="O916" t="s">
        <v>35</v>
      </c>
      <c r="P916" t="s">
        <v>125</v>
      </c>
      <c r="Q916" t="s">
        <v>1826</v>
      </c>
      <c r="R916">
        <v>33971</v>
      </c>
      <c r="S916" s="1">
        <v>42087</v>
      </c>
      <c r="T916" s="1">
        <v>42091</v>
      </c>
      <c r="U916">
        <v>-348.75400000000002</v>
      </c>
      <c r="V916">
        <v>8</v>
      </c>
      <c r="W916">
        <v>1548.97</v>
      </c>
      <c r="X916">
        <v>90557</v>
      </c>
      <c r="Y916">
        <f>cleaneddata[[#This Row],[Unit Price]]-cleaneddata[[#This Row],[Discount]]</f>
        <v>193.14</v>
      </c>
      <c r="Z916" t="str">
        <f>_xlfn.IFS(cleaneddata[[#This Row],[Region]]="Central","Chris",cleaneddata[[#This Row],[Region]]="East","Erin",cleaneddata[[#This Row],[Region]]="South","Sam",cleaneddata[[#This Row],[Region]]="West","William")</f>
        <v>Sam</v>
      </c>
    </row>
    <row r="917" spans="1:26" x14ac:dyDescent="0.25">
      <c r="A917">
        <v>1060</v>
      </c>
      <c r="B917" t="s">
        <v>1827</v>
      </c>
      <c r="C917" t="s">
        <v>118</v>
      </c>
      <c r="D917">
        <v>0.09</v>
      </c>
      <c r="E917">
        <v>138.75</v>
      </c>
      <c r="F917">
        <v>52.42</v>
      </c>
      <c r="G917" t="s">
        <v>28</v>
      </c>
      <c r="H917" t="s">
        <v>29</v>
      </c>
      <c r="I917" t="s">
        <v>30</v>
      </c>
      <c r="J917" t="s">
        <v>31</v>
      </c>
      <c r="K917" t="s">
        <v>32</v>
      </c>
      <c r="L917" t="s">
        <v>1828</v>
      </c>
      <c r="M917">
        <v>0.74</v>
      </c>
      <c r="N917" t="s">
        <v>34</v>
      </c>
      <c r="O917" t="s">
        <v>35</v>
      </c>
      <c r="P917" t="s">
        <v>77</v>
      </c>
      <c r="Q917" t="s">
        <v>363</v>
      </c>
      <c r="R917">
        <v>30318</v>
      </c>
      <c r="S917" s="1">
        <v>42087</v>
      </c>
      <c r="T917" s="1">
        <v>42088</v>
      </c>
      <c r="U917">
        <v>-445.97177625</v>
      </c>
      <c r="V917">
        <v>23</v>
      </c>
      <c r="W917">
        <v>2527.79</v>
      </c>
      <c r="X917">
        <v>58628</v>
      </c>
      <c r="Y917">
        <f>cleaneddata[[#This Row],[Unit Price]]-cleaneddata[[#This Row],[Discount]]</f>
        <v>138.66</v>
      </c>
      <c r="Z917" t="str">
        <f>_xlfn.IFS(cleaneddata[[#This Row],[Region]]="Central","Chris",cleaneddata[[#This Row],[Region]]="East","Erin",cleaneddata[[#This Row],[Region]]="South","Sam",cleaneddata[[#This Row],[Region]]="West","William")</f>
        <v>Sam</v>
      </c>
    </row>
    <row r="918" spans="1:26" x14ac:dyDescent="0.25">
      <c r="A918">
        <v>1062</v>
      </c>
      <c r="B918" t="s">
        <v>1829</v>
      </c>
      <c r="C918" t="s">
        <v>118</v>
      </c>
      <c r="D918">
        <v>0.09</v>
      </c>
      <c r="E918">
        <v>138.75</v>
      </c>
      <c r="F918">
        <v>52.42</v>
      </c>
      <c r="G918" t="s">
        <v>28</v>
      </c>
      <c r="H918" t="s">
        <v>29</v>
      </c>
      <c r="I918" t="s">
        <v>30</v>
      </c>
      <c r="J918" t="s">
        <v>31</v>
      </c>
      <c r="K918" t="s">
        <v>32</v>
      </c>
      <c r="L918" t="s">
        <v>1828</v>
      </c>
      <c r="M918">
        <v>0.74</v>
      </c>
      <c r="N918" t="s">
        <v>34</v>
      </c>
      <c r="O918" t="s">
        <v>113</v>
      </c>
      <c r="P918" t="s">
        <v>114</v>
      </c>
      <c r="Q918" t="s">
        <v>1830</v>
      </c>
      <c r="R918">
        <v>11727</v>
      </c>
      <c r="S918" s="1">
        <v>42087</v>
      </c>
      <c r="T918" s="1">
        <v>42088</v>
      </c>
      <c r="U918">
        <v>-335.31712499999998</v>
      </c>
      <c r="V918">
        <v>6</v>
      </c>
      <c r="W918">
        <v>659.42</v>
      </c>
      <c r="X918">
        <v>91354</v>
      </c>
      <c r="Y918">
        <f>cleaneddata[[#This Row],[Unit Price]]-cleaneddata[[#This Row],[Discount]]</f>
        <v>138.66</v>
      </c>
      <c r="Z918" t="str">
        <f>_xlfn.IFS(cleaneddata[[#This Row],[Region]]="Central","Chris",cleaneddata[[#This Row],[Region]]="East","Erin",cleaneddata[[#This Row],[Region]]="South","Sam",cleaneddata[[#This Row],[Region]]="West","William")</f>
        <v>Erin</v>
      </c>
    </row>
    <row r="919" spans="1:26" x14ac:dyDescent="0.25">
      <c r="A919">
        <v>1254</v>
      </c>
      <c r="B919" t="s">
        <v>1592</v>
      </c>
      <c r="C919" t="s">
        <v>118</v>
      </c>
      <c r="D919">
        <v>0.06</v>
      </c>
      <c r="E919">
        <v>3.95</v>
      </c>
      <c r="F919">
        <v>2</v>
      </c>
      <c r="G919" t="s">
        <v>40</v>
      </c>
      <c r="H919" t="s">
        <v>73</v>
      </c>
      <c r="I919" t="s">
        <v>50</v>
      </c>
      <c r="J919" t="s">
        <v>178</v>
      </c>
      <c r="K919" t="s">
        <v>52</v>
      </c>
      <c r="L919" t="s">
        <v>1831</v>
      </c>
      <c r="M919">
        <v>0.53</v>
      </c>
      <c r="N919" t="s">
        <v>34</v>
      </c>
      <c r="O919" t="s">
        <v>54</v>
      </c>
      <c r="P919" t="s">
        <v>189</v>
      </c>
      <c r="Q919" t="s">
        <v>1593</v>
      </c>
      <c r="R919">
        <v>77530</v>
      </c>
      <c r="S919" s="1">
        <v>42087</v>
      </c>
      <c r="T919" s="1">
        <v>42088</v>
      </c>
      <c r="U919">
        <v>-9.68</v>
      </c>
      <c r="V919">
        <v>5</v>
      </c>
      <c r="W919">
        <v>19.66</v>
      </c>
      <c r="X919">
        <v>89984</v>
      </c>
      <c r="Y919">
        <f>cleaneddata[[#This Row],[Unit Price]]-cleaneddata[[#This Row],[Discount]]</f>
        <v>3.89</v>
      </c>
      <c r="Z919" t="str">
        <f>_xlfn.IFS(cleaneddata[[#This Row],[Region]]="Central","Chris",cleaneddata[[#This Row],[Region]]="East","Erin",cleaneddata[[#This Row],[Region]]="South","Sam",cleaneddata[[#This Row],[Region]]="West","William")</f>
        <v>Chris</v>
      </c>
    </row>
    <row r="920" spans="1:26" x14ac:dyDescent="0.25">
      <c r="A920">
        <v>2256</v>
      </c>
      <c r="B920" t="s">
        <v>95</v>
      </c>
      <c r="C920" t="s">
        <v>118</v>
      </c>
      <c r="D920">
        <v>7.0000000000000007E-2</v>
      </c>
      <c r="E920">
        <v>70.98</v>
      </c>
      <c r="F920">
        <v>30</v>
      </c>
      <c r="G920" t="s">
        <v>28</v>
      </c>
      <c r="H920" t="s">
        <v>96</v>
      </c>
      <c r="I920" t="s">
        <v>30</v>
      </c>
      <c r="J920" t="s">
        <v>111</v>
      </c>
      <c r="K920" t="s">
        <v>59</v>
      </c>
      <c r="L920" t="s">
        <v>1832</v>
      </c>
      <c r="M920">
        <v>0.73</v>
      </c>
      <c r="N920" t="s">
        <v>34</v>
      </c>
      <c r="O920" t="s">
        <v>35</v>
      </c>
      <c r="P920" t="s">
        <v>99</v>
      </c>
      <c r="Q920" t="s">
        <v>100</v>
      </c>
      <c r="R920">
        <v>28560</v>
      </c>
      <c r="S920" s="1">
        <v>42087</v>
      </c>
      <c r="T920" s="1">
        <v>42089</v>
      </c>
      <c r="U920">
        <v>-222.95</v>
      </c>
      <c r="V920">
        <v>20</v>
      </c>
      <c r="W920">
        <v>1373.47</v>
      </c>
      <c r="X920">
        <v>87964</v>
      </c>
      <c r="Y920">
        <f>cleaneddata[[#This Row],[Unit Price]]-cleaneddata[[#This Row],[Discount]]</f>
        <v>70.910000000000011</v>
      </c>
      <c r="Z920" t="str">
        <f>_xlfn.IFS(cleaneddata[[#This Row],[Region]]="Central","Chris",cleaneddata[[#This Row],[Region]]="East","Erin",cleaneddata[[#This Row],[Region]]="South","Sam",cleaneddata[[#This Row],[Region]]="West","William")</f>
        <v>Sam</v>
      </c>
    </row>
    <row r="921" spans="1:26" x14ac:dyDescent="0.25">
      <c r="A921">
        <v>2330</v>
      </c>
      <c r="B921" t="s">
        <v>1833</v>
      </c>
      <c r="C921" t="s">
        <v>118</v>
      </c>
      <c r="D921">
        <v>0.06</v>
      </c>
      <c r="E921">
        <v>28.53</v>
      </c>
      <c r="F921">
        <v>1.49</v>
      </c>
      <c r="G921" t="s">
        <v>40</v>
      </c>
      <c r="H921" t="s">
        <v>73</v>
      </c>
      <c r="I921" t="s">
        <v>50</v>
      </c>
      <c r="J921" t="s">
        <v>74</v>
      </c>
      <c r="K921" t="s">
        <v>75</v>
      </c>
      <c r="L921" t="s">
        <v>1834</v>
      </c>
      <c r="M921">
        <v>0.38</v>
      </c>
      <c r="N921" t="s">
        <v>34</v>
      </c>
      <c r="O921" t="s">
        <v>54</v>
      </c>
      <c r="P921" t="s">
        <v>215</v>
      </c>
      <c r="Q921" t="s">
        <v>1835</v>
      </c>
      <c r="R921">
        <v>52302</v>
      </c>
      <c r="S921" s="1">
        <v>42087</v>
      </c>
      <c r="T921" s="1">
        <v>42090</v>
      </c>
      <c r="U921">
        <v>74.638499999999993</v>
      </c>
      <c r="V921">
        <v>5</v>
      </c>
      <c r="W921">
        <v>134.09</v>
      </c>
      <c r="X921">
        <v>90964</v>
      </c>
      <c r="Y921">
        <f>cleaneddata[[#This Row],[Unit Price]]-cleaneddata[[#This Row],[Discount]]</f>
        <v>28.470000000000002</v>
      </c>
      <c r="Z921" t="str">
        <f>_xlfn.IFS(cleaneddata[[#This Row],[Region]]="Central","Chris",cleaneddata[[#This Row],[Region]]="East","Erin",cleaneddata[[#This Row],[Region]]="South","Sam",cleaneddata[[#This Row],[Region]]="West","William")</f>
        <v>Chris</v>
      </c>
    </row>
    <row r="922" spans="1:26" x14ac:dyDescent="0.25">
      <c r="A922">
        <v>3143</v>
      </c>
      <c r="B922" t="s">
        <v>1836</v>
      </c>
      <c r="C922" t="s">
        <v>118</v>
      </c>
      <c r="D922">
        <v>0.02</v>
      </c>
      <c r="E922">
        <v>15.42</v>
      </c>
      <c r="F922">
        <v>5.41</v>
      </c>
      <c r="G922" t="s">
        <v>40</v>
      </c>
      <c r="H922" t="s">
        <v>41</v>
      </c>
      <c r="I922" t="s">
        <v>50</v>
      </c>
      <c r="J922" t="s">
        <v>80</v>
      </c>
      <c r="K922" t="s">
        <v>75</v>
      </c>
      <c r="L922" t="s">
        <v>1837</v>
      </c>
      <c r="M922">
        <v>0.59</v>
      </c>
      <c r="N922" t="s">
        <v>34</v>
      </c>
      <c r="O922" t="s">
        <v>54</v>
      </c>
      <c r="P922" t="s">
        <v>189</v>
      </c>
      <c r="Q922" t="s">
        <v>1838</v>
      </c>
      <c r="R922">
        <v>78660</v>
      </c>
      <c r="S922" s="1">
        <v>42087</v>
      </c>
      <c r="T922" s="1">
        <v>42088</v>
      </c>
      <c r="U922">
        <v>-16.37</v>
      </c>
      <c r="V922">
        <v>2</v>
      </c>
      <c r="W922">
        <v>33.840000000000003</v>
      </c>
      <c r="X922">
        <v>86368</v>
      </c>
      <c r="Y922">
        <f>cleaneddata[[#This Row],[Unit Price]]-cleaneddata[[#This Row],[Discount]]</f>
        <v>15.4</v>
      </c>
      <c r="Z922" t="str">
        <f>_xlfn.IFS(cleaneddata[[#This Row],[Region]]="Central","Chris",cleaneddata[[#This Row],[Region]]="East","Erin",cleaneddata[[#This Row],[Region]]="South","Sam",cleaneddata[[#This Row],[Region]]="West","William")</f>
        <v>Chris</v>
      </c>
    </row>
    <row r="923" spans="1:26" x14ac:dyDescent="0.25">
      <c r="A923">
        <v>2430</v>
      </c>
      <c r="B923" t="s">
        <v>1839</v>
      </c>
      <c r="C923" t="s">
        <v>72</v>
      </c>
      <c r="D923">
        <v>0.1</v>
      </c>
      <c r="E923">
        <v>14.28</v>
      </c>
      <c r="F923">
        <v>2.99</v>
      </c>
      <c r="G923" t="s">
        <v>40</v>
      </c>
      <c r="H923" t="s">
        <v>73</v>
      </c>
      <c r="I923" t="s">
        <v>50</v>
      </c>
      <c r="J923" t="s">
        <v>74</v>
      </c>
      <c r="K923" t="s">
        <v>75</v>
      </c>
      <c r="L923" t="s">
        <v>687</v>
      </c>
      <c r="M923">
        <v>0.39</v>
      </c>
      <c r="N923" t="s">
        <v>34</v>
      </c>
      <c r="O923" t="s">
        <v>54</v>
      </c>
      <c r="P923" t="s">
        <v>189</v>
      </c>
      <c r="Q923" t="s">
        <v>1840</v>
      </c>
      <c r="R923">
        <v>76541</v>
      </c>
      <c r="S923" s="1">
        <v>42087</v>
      </c>
      <c r="T923" s="1">
        <v>42088</v>
      </c>
      <c r="U923">
        <v>104.9145</v>
      </c>
      <c r="V923">
        <v>11</v>
      </c>
      <c r="W923">
        <v>152.05000000000001</v>
      </c>
      <c r="X923">
        <v>91108</v>
      </c>
      <c r="Y923">
        <f>cleaneddata[[#This Row],[Unit Price]]-cleaneddata[[#This Row],[Discount]]</f>
        <v>14.18</v>
      </c>
      <c r="Z923" t="str">
        <f>_xlfn.IFS(cleaneddata[[#This Row],[Region]]="Central","Chris",cleaneddata[[#This Row],[Region]]="East","Erin",cleaneddata[[#This Row],[Region]]="South","Sam",cleaneddata[[#This Row],[Region]]="West","William")</f>
        <v>Chris</v>
      </c>
    </row>
    <row r="924" spans="1:26" x14ac:dyDescent="0.25">
      <c r="A924">
        <v>880</v>
      </c>
      <c r="B924" t="s">
        <v>1841</v>
      </c>
      <c r="C924" t="s">
        <v>27</v>
      </c>
      <c r="D924">
        <v>7.0000000000000007E-2</v>
      </c>
      <c r="E924">
        <v>5.68</v>
      </c>
      <c r="F924">
        <v>1.39</v>
      </c>
      <c r="G924" t="s">
        <v>40</v>
      </c>
      <c r="H924" t="s">
        <v>29</v>
      </c>
      <c r="I924" t="s">
        <v>50</v>
      </c>
      <c r="J924" t="s">
        <v>347</v>
      </c>
      <c r="K924" t="s">
        <v>75</v>
      </c>
      <c r="L924" t="s">
        <v>600</v>
      </c>
      <c r="M924">
        <v>0.38</v>
      </c>
      <c r="N924" t="s">
        <v>34</v>
      </c>
      <c r="O924" t="s">
        <v>61</v>
      </c>
      <c r="P924" t="s">
        <v>590</v>
      </c>
      <c r="Q924" t="s">
        <v>1842</v>
      </c>
      <c r="R924">
        <v>85254</v>
      </c>
      <c r="S924" s="1">
        <v>42088</v>
      </c>
      <c r="T924" s="1">
        <v>42090</v>
      </c>
      <c r="U924">
        <v>18.643799999999999</v>
      </c>
      <c r="V924">
        <v>5</v>
      </c>
      <c r="W924">
        <v>27.02</v>
      </c>
      <c r="X924">
        <v>86153</v>
      </c>
      <c r="Y924">
        <f>cleaneddata[[#This Row],[Unit Price]]-cleaneddata[[#This Row],[Discount]]</f>
        <v>5.6099999999999994</v>
      </c>
      <c r="Z924" t="str">
        <f>_xlfn.IFS(cleaneddata[[#This Row],[Region]]="Central","Chris",cleaneddata[[#This Row],[Region]]="East","Erin",cleaneddata[[#This Row],[Region]]="South","Sam",cleaneddata[[#This Row],[Region]]="West","William")</f>
        <v>William</v>
      </c>
    </row>
    <row r="925" spans="1:26" x14ac:dyDescent="0.25">
      <c r="A925">
        <v>880</v>
      </c>
      <c r="B925" t="s">
        <v>1841</v>
      </c>
      <c r="C925" t="s">
        <v>27</v>
      </c>
      <c r="D925">
        <v>0.06</v>
      </c>
      <c r="E925">
        <v>22.84</v>
      </c>
      <c r="F925">
        <v>11.54</v>
      </c>
      <c r="G925" t="s">
        <v>40</v>
      </c>
      <c r="H925" t="s">
        <v>29</v>
      </c>
      <c r="I925" t="s">
        <v>50</v>
      </c>
      <c r="J925" t="s">
        <v>90</v>
      </c>
      <c r="K925" t="s">
        <v>75</v>
      </c>
      <c r="L925" t="s">
        <v>1843</v>
      </c>
      <c r="M925">
        <v>0.39</v>
      </c>
      <c r="N925" t="s">
        <v>34</v>
      </c>
      <c r="O925" t="s">
        <v>61</v>
      </c>
      <c r="P925" t="s">
        <v>590</v>
      </c>
      <c r="Q925" t="s">
        <v>1842</v>
      </c>
      <c r="R925">
        <v>85254</v>
      </c>
      <c r="S925" s="1">
        <v>42088</v>
      </c>
      <c r="T925" s="1">
        <v>42090</v>
      </c>
      <c r="U925">
        <v>-31.24</v>
      </c>
      <c r="V925">
        <v>1</v>
      </c>
      <c r="W925">
        <v>27.67</v>
      </c>
      <c r="X925">
        <v>86153</v>
      </c>
      <c r="Y925">
        <f>cleaneddata[[#This Row],[Unit Price]]-cleaneddata[[#This Row],[Discount]]</f>
        <v>22.78</v>
      </c>
      <c r="Z925" t="str">
        <f>_xlfn.IFS(cleaneddata[[#This Row],[Region]]="Central","Chris",cleaneddata[[#This Row],[Region]]="East","Erin",cleaneddata[[#This Row],[Region]]="South","Sam",cleaneddata[[#This Row],[Region]]="West","William")</f>
        <v>William</v>
      </c>
    </row>
    <row r="926" spans="1:26" x14ac:dyDescent="0.25">
      <c r="A926">
        <v>1241</v>
      </c>
      <c r="B926" t="s">
        <v>1686</v>
      </c>
      <c r="C926" t="s">
        <v>27</v>
      </c>
      <c r="D926">
        <v>0.06</v>
      </c>
      <c r="E926">
        <v>200.97</v>
      </c>
      <c r="F926">
        <v>15.59</v>
      </c>
      <c r="G926" t="s">
        <v>28</v>
      </c>
      <c r="H926" t="s">
        <v>29</v>
      </c>
      <c r="I926" t="s">
        <v>42</v>
      </c>
      <c r="J926" t="s">
        <v>58</v>
      </c>
      <c r="K926" t="s">
        <v>59</v>
      </c>
      <c r="L926" t="s">
        <v>942</v>
      </c>
      <c r="M926">
        <v>0.36</v>
      </c>
      <c r="N926" t="s">
        <v>34</v>
      </c>
      <c r="O926" t="s">
        <v>35</v>
      </c>
      <c r="P926" t="s">
        <v>166</v>
      </c>
      <c r="Q926" t="s">
        <v>1206</v>
      </c>
      <c r="R926">
        <v>36830</v>
      </c>
      <c r="S926" s="1">
        <v>42088</v>
      </c>
      <c r="T926" s="1">
        <v>42088</v>
      </c>
      <c r="U926">
        <v>531.61800000000005</v>
      </c>
      <c r="V926">
        <v>7</v>
      </c>
      <c r="W926">
        <v>1348.83</v>
      </c>
      <c r="X926">
        <v>90881</v>
      </c>
      <c r="Y926">
        <f>cleaneddata[[#This Row],[Unit Price]]-cleaneddata[[#This Row],[Discount]]</f>
        <v>200.91</v>
      </c>
      <c r="Z926" t="str">
        <f>_xlfn.IFS(cleaneddata[[#This Row],[Region]]="Central","Chris",cleaneddata[[#This Row],[Region]]="East","Erin",cleaneddata[[#This Row],[Region]]="South","Sam",cleaneddata[[#This Row],[Region]]="West","William")</f>
        <v>Sam</v>
      </c>
    </row>
    <row r="927" spans="1:26" x14ac:dyDescent="0.25">
      <c r="A927">
        <v>1648</v>
      </c>
      <c r="B927" t="s">
        <v>1844</v>
      </c>
      <c r="C927" t="s">
        <v>27</v>
      </c>
      <c r="D927">
        <v>0.08</v>
      </c>
      <c r="E927">
        <v>46.89</v>
      </c>
      <c r="F927">
        <v>5.0999999999999996</v>
      </c>
      <c r="G927" t="s">
        <v>40</v>
      </c>
      <c r="H927" t="s">
        <v>96</v>
      </c>
      <c r="I927" t="s">
        <v>50</v>
      </c>
      <c r="J927" t="s">
        <v>97</v>
      </c>
      <c r="K927" t="s">
        <v>146</v>
      </c>
      <c r="L927" t="s">
        <v>1845</v>
      </c>
      <c r="M927">
        <v>0.46</v>
      </c>
      <c r="N927" t="s">
        <v>34</v>
      </c>
      <c r="O927" t="s">
        <v>54</v>
      </c>
      <c r="P927" t="s">
        <v>105</v>
      </c>
      <c r="Q927" t="s">
        <v>666</v>
      </c>
      <c r="R927">
        <v>60098</v>
      </c>
      <c r="S927" s="1">
        <v>42088</v>
      </c>
      <c r="T927" s="1">
        <v>42090</v>
      </c>
      <c r="U927">
        <v>507.63299999999998</v>
      </c>
      <c r="V927">
        <v>17</v>
      </c>
      <c r="W927">
        <v>735.7</v>
      </c>
      <c r="X927">
        <v>91043</v>
      </c>
      <c r="Y927">
        <f>cleaneddata[[#This Row],[Unit Price]]-cleaneddata[[#This Row],[Discount]]</f>
        <v>46.81</v>
      </c>
      <c r="Z927" t="str">
        <f>_xlfn.IFS(cleaneddata[[#This Row],[Region]]="Central","Chris",cleaneddata[[#This Row],[Region]]="East","Erin",cleaneddata[[#This Row],[Region]]="South","Sam",cleaneddata[[#This Row],[Region]]="West","William")</f>
        <v>Chris</v>
      </c>
    </row>
    <row r="928" spans="1:26" x14ac:dyDescent="0.25">
      <c r="A928">
        <v>1648</v>
      </c>
      <c r="B928" t="s">
        <v>1844</v>
      </c>
      <c r="C928" t="s">
        <v>27</v>
      </c>
      <c r="D928">
        <v>0.05</v>
      </c>
      <c r="E928">
        <v>12.98</v>
      </c>
      <c r="F928">
        <v>3.14</v>
      </c>
      <c r="G928" t="s">
        <v>40</v>
      </c>
      <c r="H928" t="s">
        <v>96</v>
      </c>
      <c r="I928" t="s">
        <v>50</v>
      </c>
      <c r="J928" t="s">
        <v>570</v>
      </c>
      <c r="K928" t="s">
        <v>44</v>
      </c>
      <c r="L928" t="s">
        <v>571</v>
      </c>
      <c r="M928">
        <v>0.6</v>
      </c>
      <c r="N928" t="s">
        <v>34</v>
      </c>
      <c r="O928" t="s">
        <v>54</v>
      </c>
      <c r="P928" t="s">
        <v>105</v>
      </c>
      <c r="Q928" t="s">
        <v>666</v>
      </c>
      <c r="R928">
        <v>60098</v>
      </c>
      <c r="S928" s="1">
        <v>42088</v>
      </c>
      <c r="T928" s="1">
        <v>42088</v>
      </c>
      <c r="U928">
        <v>38.229999999999997</v>
      </c>
      <c r="V928">
        <v>18</v>
      </c>
      <c r="W928">
        <v>225.59</v>
      </c>
      <c r="X928">
        <v>91043</v>
      </c>
      <c r="Y928">
        <f>cleaneddata[[#This Row],[Unit Price]]-cleaneddata[[#This Row],[Discount]]</f>
        <v>12.93</v>
      </c>
      <c r="Z928" t="str">
        <f>_xlfn.IFS(cleaneddata[[#This Row],[Region]]="Central","Chris",cleaneddata[[#This Row],[Region]]="East","Erin",cleaneddata[[#This Row],[Region]]="South","Sam",cleaneddata[[#This Row],[Region]]="West","William")</f>
        <v>Chris</v>
      </c>
    </row>
    <row r="929" spans="1:26" x14ac:dyDescent="0.25">
      <c r="A929">
        <v>1829</v>
      </c>
      <c r="B929" t="s">
        <v>256</v>
      </c>
      <c r="C929" t="s">
        <v>27</v>
      </c>
      <c r="D929">
        <v>0.01</v>
      </c>
      <c r="E929">
        <v>10.64</v>
      </c>
      <c r="F929">
        <v>5.16</v>
      </c>
      <c r="G929" t="s">
        <v>89</v>
      </c>
      <c r="H929" t="s">
        <v>96</v>
      </c>
      <c r="I929" t="s">
        <v>30</v>
      </c>
      <c r="J929" t="s">
        <v>128</v>
      </c>
      <c r="K929" t="s">
        <v>75</v>
      </c>
      <c r="L929" t="s">
        <v>1846</v>
      </c>
      <c r="M929">
        <v>0.56999999999999995</v>
      </c>
      <c r="N929" t="s">
        <v>34</v>
      </c>
      <c r="O929" t="s">
        <v>54</v>
      </c>
      <c r="P929" t="s">
        <v>215</v>
      </c>
      <c r="Q929" t="s">
        <v>258</v>
      </c>
      <c r="R929">
        <v>52402</v>
      </c>
      <c r="S929" s="1">
        <v>42088</v>
      </c>
      <c r="T929" s="1">
        <v>42090</v>
      </c>
      <c r="U929">
        <v>-11.69</v>
      </c>
      <c r="V929">
        <v>5</v>
      </c>
      <c r="W929">
        <v>58.52</v>
      </c>
      <c r="X929">
        <v>86957</v>
      </c>
      <c r="Y929">
        <f>cleaneddata[[#This Row],[Unit Price]]-cleaneddata[[#This Row],[Discount]]</f>
        <v>10.63</v>
      </c>
      <c r="Z929" t="str">
        <f>_xlfn.IFS(cleaneddata[[#This Row],[Region]]="Central","Chris",cleaneddata[[#This Row],[Region]]="East","Erin",cleaneddata[[#This Row],[Region]]="South","Sam",cleaneddata[[#This Row],[Region]]="West","William")</f>
        <v>Chris</v>
      </c>
    </row>
    <row r="930" spans="1:26" x14ac:dyDescent="0.25">
      <c r="A930">
        <v>2201</v>
      </c>
      <c r="B930" t="s">
        <v>1847</v>
      </c>
      <c r="C930" t="s">
        <v>27</v>
      </c>
      <c r="D930">
        <v>0.17</v>
      </c>
      <c r="E930">
        <v>14.89</v>
      </c>
      <c r="F930">
        <v>13.56</v>
      </c>
      <c r="G930" t="s">
        <v>40</v>
      </c>
      <c r="H930" t="s">
        <v>29</v>
      </c>
      <c r="I930" t="s">
        <v>30</v>
      </c>
      <c r="J930" t="s">
        <v>128</v>
      </c>
      <c r="K930" t="s">
        <v>66</v>
      </c>
      <c r="L930" t="s">
        <v>1848</v>
      </c>
      <c r="M930">
        <v>0.57999999999999996</v>
      </c>
      <c r="N930" t="s">
        <v>34</v>
      </c>
      <c r="O930" t="s">
        <v>54</v>
      </c>
      <c r="P930" t="s">
        <v>86</v>
      </c>
      <c r="Q930" t="s">
        <v>1849</v>
      </c>
      <c r="R930">
        <v>55420</v>
      </c>
      <c r="S930" s="1">
        <v>42088</v>
      </c>
      <c r="T930" s="1">
        <v>42090</v>
      </c>
      <c r="U930">
        <v>-9.1300000000000008</v>
      </c>
      <c r="V930">
        <v>1</v>
      </c>
      <c r="W930">
        <v>27.96</v>
      </c>
      <c r="X930">
        <v>86054</v>
      </c>
      <c r="Y930">
        <f>cleaneddata[[#This Row],[Unit Price]]-cleaneddata[[#This Row],[Discount]]</f>
        <v>14.72</v>
      </c>
      <c r="Z930" t="str">
        <f>_xlfn.IFS(cleaneddata[[#This Row],[Region]]="Central","Chris",cleaneddata[[#This Row],[Region]]="East","Erin",cleaneddata[[#This Row],[Region]]="South","Sam",cleaneddata[[#This Row],[Region]]="West","William")</f>
        <v>Chris</v>
      </c>
    </row>
    <row r="931" spans="1:26" x14ac:dyDescent="0.25">
      <c r="A931">
        <v>3100</v>
      </c>
      <c r="B931" t="s">
        <v>1850</v>
      </c>
      <c r="C931" t="s">
        <v>27</v>
      </c>
      <c r="D931">
        <v>7.0000000000000007E-2</v>
      </c>
      <c r="E931">
        <v>35.99</v>
      </c>
      <c r="F931">
        <v>5</v>
      </c>
      <c r="G931" t="s">
        <v>40</v>
      </c>
      <c r="H931" t="s">
        <v>41</v>
      </c>
      <c r="I931" t="s">
        <v>42</v>
      </c>
      <c r="J931" t="s">
        <v>137</v>
      </c>
      <c r="K931" t="s">
        <v>52</v>
      </c>
      <c r="L931" t="s">
        <v>1851</v>
      </c>
      <c r="M931">
        <v>0.82</v>
      </c>
      <c r="N931" t="s">
        <v>34</v>
      </c>
      <c r="O931" t="s">
        <v>35</v>
      </c>
      <c r="P931" t="s">
        <v>125</v>
      </c>
      <c r="Q931" t="s">
        <v>1852</v>
      </c>
      <c r="R931">
        <v>33334</v>
      </c>
      <c r="S931" s="1">
        <v>42088</v>
      </c>
      <c r="T931" s="1">
        <v>42090</v>
      </c>
      <c r="U931">
        <v>-299.81420000000003</v>
      </c>
      <c r="V931">
        <v>1</v>
      </c>
      <c r="W931">
        <v>31.71</v>
      </c>
      <c r="X931">
        <v>89988</v>
      </c>
      <c r="Y931">
        <f>cleaneddata[[#This Row],[Unit Price]]-cleaneddata[[#This Row],[Discount]]</f>
        <v>35.92</v>
      </c>
      <c r="Z931" t="str">
        <f>_xlfn.IFS(cleaneddata[[#This Row],[Region]]="Central","Chris",cleaneddata[[#This Row],[Region]]="East","Erin",cleaneddata[[#This Row],[Region]]="South","Sam",cleaneddata[[#This Row],[Region]]="West","William")</f>
        <v>Sam</v>
      </c>
    </row>
    <row r="932" spans="1:26" x14ac:dyDescent="0.25">
      <c r="A932">
        <v>693</v>
      </c>
      <c r="B932" t="s">
        <v>1551</v>
      </c>
      <c r="C932" t="s">
        <v>49</v>
      </c>
      <c r="D932">
        <v>0.02</v>
      </c>
      <c r="E932">
        <v>500.98</v>
      </c>
      <c r="F932">
        <v>41.44</v>
      </c>
      <c r="G932" t="s">
        <v>28</v>
      </c>
      <c r="H932" t="s">
        <v>29</v>
      </c>
      <c r="I932" t="s">
        <v>30</v>
      </c>
      <c r="J932" t="s">
        <v>119</v>
      </c>
      <c r="K932" t="s">
        <v>32</v>
      </c>
      <c r="L932" t="s">
        <v>1853</v>
      </c>
      <c r="M932">
        <v>0.66</v>
      </c>
      <c r="N932" t="s">
        <v>34</v>
      </c>
      <c r="O932" t="s">
        <v>61</v>
      </c>
      <c r="P932" t="s">
        <v>62</v>
      </c>
      <c r="Q932" t="s">
        <v>1552</v>
      </c>
      <c r="R932">
        <v>80229</v>
      </c>
      <c r="S932" s="1">
        <v>42088</v>
      </c>
      <c r="T932" s="1">
        <v>42088</v>
      </c>
      <c r="U932">
        <v>2568.4629</v>
      </c>
      <c r="V932">
        <v>7</v>
      </c>
      <c r="W932">
        <v>3722.41</v>
      </c>
      <c r="X932">
        <v>87811</v>
      </c>
      <c r="Y932">
        <f>cleaneddata[[#This Row],[Unit Price]]-cleaneddata[[#This Row],[Discount]]</f>
        <v>500.96000000000004</v>
      </c>
      <c r="Z932" t="str">
        <f>_xlfn.IFS(cleaneddata[[#This Row],[Region]]="Central","Chris",cleaneddata[[#This Row],[Region]]="East","Erin",cleaneddata[[#This Row],[Region]]="South","Sam",cleaneddata[[#This Row],[Region]]="West","William")</f>
        <v>William</v>
      </c>
    </row>
    <row r="933" spans="1:26" x14ac:dyDescent="0.25">
      <c r="A933">
        <v>1557</v>
      </c>
      <c r="B933" t="s">
        <v>1854</v>
      </c>
      <c r="C933" t="s">
        <v>49</v>
      </c>
      <c r="D933">
        <v>0.09</v>
      </c>
      <c r="E933">
        <v>60.98</v>
      </c>
      <c r="F933">
        <v>49</v>
      </c>
      <c r="G933" t="s">
        <v>40</v>
      </c>
      <c r="H933" t="s">
        <v>41</v>
      </c>
      <c r="I933" t="s">
        <v>50</v>
      </c>
      <c r="J933" t="s">
        <v>97</v>
      </c>
      <c r="K933" t="s">
        <v>66</v>
      </c>
      <c r="L933" t="s">
        <v>1532</v>
      </c>
      <c r="M933">
        <v>0.59</v>
      </c>
      <c r="N933" t="s">
        <v>34</v>
      </c>
      <c r="O933" t="s">
        <v>35</v>
      </c>
      <c r="P933" t="s">
        <v>244</v>
      </c>
      <c r="Q933" t="s">
        <v>1855</v>
      </c>
      <c r="R933">
        <v>22003</v>
      </c>
      <c r="S933" s="1">
        <v>42088</v>
      </c>
      <c r="T933" s="1">
        <v>42096</v>
      </c>
      <c r="U933">
        <v>-954.75800000000004</v>
      </c>
      <c r="V933">
        <v>15</v>
      </c>
      <c r="W933">
        <v>879.62</v>
      </c>
      <c r="X933">
        <v>87426</v>
      </c>
      <c r="Y933">
        <f>cleaneddata[[#This Row],[Unit Price]]-cleaneddata[[#This Row],[Discount]]</f>
        <v>60.889999999999993</v>
      </c>
      <c r="Z933" t="str">
        <f>_xlfn.IFS(cleaneddata[[#This Row],[Region]]="Central","Chris",cleaneddata[[#This Row],[Region]]="East","Erin",cleaneddata[[#This Row],[Region]]="South","Sam",cleaneddata[[#This Row],[Region]]="West","William")</f>
        <v>Sam</v>
      </c>
    </row>
    <row r="934" spans="1:26" x14ac:dyDescent="0.25">
      <c r="A934">
        <v>1557</v>
      </c>
      <c r="B934" t="s">
        <v>1854</v>
      </c>
      <c r="C934" t="s">
        <v>49</v>
      </c>
      <c r="D934">
        <v>0.05</v>
      </c>
      <c r="E934">
        <v>29.89</v>
      </c>
      <c r="F934">
        <v>1.99</v>
      </c>
      <c r="G934" t="s">
        <v>40</v>
      </c>
      <c r="H934" t="s">
        <v>41</v>
      </c>
      <c r="I934" t="s">
        <v>42</v>
      </c>
      <c r="J934" t="s">
        <v>43</v>
      </c>
      <c r="K934" t="s">
        <v>44</v>
      </c>
      <c r="L934" t="s">
        <v>445</v>
      </c>
      <c r="M934">
        <v>0.5</v>
      </c>
      <c r="N934" t="s">
        <v>34</v>
      </c>
      <c r="O934" t="s">
        <v>35</v>
      </c>
      <c r="P934" t="s">
        <v>244</v>
      </c>
      <c r="Q934" t="s">
        <v>1855</v>
      </c>
      <c r="R934">
        <v>22003</v>
      </c>
      <c r="S934" s="1">
        <v>42088</v>
      </c>
      <c r="T934" s="1">
        <v>42090</v>
      </c>
      <c r="U934">
        <v>219.4734</v>
      </c>
      <c r="V934">
        <v>12</v>
      </c>
      <c r="W934">
        <v>361.19</v>
      </c>
      <c r="X934">
        <v>87426</v>
      </c>
      <c r="Y934">
        <f>cleaneddata[[#This Row],[Unit Price]]-cleaneddata[[#This Row],[Discount]]</f>
        <v>29.84</v>
      </c>
      <c r="Z934" t="str">
        <f>_xlfn.IFS(cleaneddata[[#This Row],[Region]]="Central","Chris",cleaneddata[[#This Row],[Region]]="East","Erin",cleaneddata[[#This Row],[Region]]="South","Sam",cleaneddata[[#This Row],[Region]]="West","William")</f>
        <v>Sam</v>
      </c>
    </row>
    <row r="935" spans="1:26" x14ac:dyDescent="0.25">
      <c r="A935">
        <v>1699</v>
      </c>
      <c r="B935" t="s">
        <v>1856</v>
      </c>
      <c r="C935" t="s">
        <v>49</v>
      </c>
      <c r="D935">
        <v>0.05</v>
      </c>
      <c r="E935">
        <v>3.98</v>
      </c>
      <c r="F935">
        <v>5.26</v>
      </c>
      <c r="G935" t="s">
        <v>40</v>
      </c>
      <c r="H935" t="s">
        <v>29</v>
      </c>
      <c r="I935" t="s">
        <v>50</v>
      </c>
      <c r="J935" t="s">
        <v>74</v>
      </c>
      <c r="K935" t="s">
        <v>75</v>
      </c>
      <c r="L935" t="s">
        <v>1857</v>
      </c>
      <c r="M935">
        <v>0.38</v>
      </c>
      <c r="N935" t="s">
        <v>34</v>
      </c>
      <c r="O935" t="s">
        <v>113</v>
      </c>
      <c r="P935" t="s">
        <v>322</v>
      </c>
      <c r="Q935" t="s">
        <v>1858</v>
      </c>
      <c r="R935">
        <v>19057</v>
      </c>
      <c r="S935" s="1">
        <v>42088</v>
      </c>
      <c r="T935" s="1">
        <v>42092</v>
      </c>
      <c r="U935">
        <v>-152.52449999999999</v>
      </c>
      <c r="V935">
        <v>12</v>
      </c>
      <c r="W935">
        <v>49.44</v>
      </c>
      <c r="X935">
        <v>87345</v>
      </c>
      <c r="Y935">
        <f>cleaneddata[[#This Row],[Unit Price]]-cleaneddata[[#This Row],[Discount]]</f>
        <v>3.93</v>
      </c>
      <c r="Z935" t="str">
        <f>_xlfn.IFS(cleaneddata[[#This Row],[Region]]="Central","Chris",cleaneddata[[#This Row],[Region]]="East","Erin",cleaneddata[[#This Row],[Region]]="South","Sam",cleaneddata[[#This Row],[Region]]="West","William")</f>
        <v>Erin</v>
      </c>
    </row>
    <row r="936" spans="1:26" x14ac:dyDescent="0.25">
      <c r="A936">
        <v>1699</v>
      </c>
      <c r="B936" t="s">
        <v>1856</v>
      </c>
      <c r="C936" t="s">
        <v>49</v>
      </c>
      <c r="D936">
        <v>0.01</v>
      </c>
      <c r="E936">
        <v>6.48</v>
      </c>
      <c r="F936">
        <v>5.4</v>
      </c>
      <c r="G936" t="s">
        <v>40</v>
      </c>
      <c r="H936" t="s">
        <v>29</v>
      </c>
      <c r="I936" t="s">
        <v>50</v>
      </c>
      <c r="J936" t="s">
        <v>90</v>
      </c>
      <c r="K936" t="s">
        <v>75</v>
      </c>
      <c r="L936" t="s">
        <v>1859</v>
      </c>
      <c r="M936">
        <v>0.37</v>
      </c>
      <c r="N936" t="s">
        <v>34</v>
      </c>
      <c r="O936" t="s">
        <v>113</v>
      </c>
      <c r="P936" t="s">
        <v>322</v>
      </c>
      <c r="Q936" t="s">
        <v>1858</v>
      </c>
      <c r="R936">
        <v>19057</v>
      </c>
      <c r="S936" s="1">
        <v>42088</v>
      </c>
      <c r="T936" s="1">
        <v>42088</v>
      </c>
      <c r="U936">
        <v>-18.850000000000001</v>
      </c>
      <c r="V936">
        <v>2</v>
      </c>
      <c r="W936">
        <v>14.29</v>
      </c>
      <c r="X936">
        <v>87345</v>
      </c>
      <c r="Y936">
        <f>cleaneddata[[#This Row],[Unit Price]]-cleaneddata[[#This Row],[Discount]]</f>
        <v>6.4700000000000006</v>
      </c>
      <c r="Z936" t="str">
        <f>_xlfn.IFS(cleaneddata[[#This Row],[Region]]="Central","Chris",cleaneddata[[#This Row],[Region]]="East","Erin",cleaneddata[[#This Row],[Region]]="South","Sam",cleaneddata[[#This Row],[Region]]="West","William")</f>
        <v>Erin</v>
      </c>
    </row>
    <row r="937" spans="1:26" x14ac:dyDescent="0.25">
      <c r="A937">
        <v>290</v>
      </c>
      <c r="B937" t="s">
        <v>1860</v>
      </c>
      <c r="C937" t="s">
        <v>72</v>
      </c>
      <c r="D937">
        <v>0.04</v>
      </c>
      <c r="E937">
        <v>4.9800000000000004</v>
      </c>
      <c r="F937">
        <v>4.62</v>
      </c>
      <c r="G937" t="s">
        <v>40</v>
      </c>
      <c r="H937" t="s">
        <v>29</v>
      </c>
      <c r="I937" t="s">
        <v>42</v>
      </c>
      <c r="J937" t="s">
        <v>43</v>
      </c>
      <c r="K937" t="s">
        <v>44</v>
      </c>
      <c r="L937" t="s">
        <v>1223</v>
      </c>
      <c r="M937">
        <v>0.64</v>
      </c>
      <c r="N937" t="s">
        <v>34</v>
      </c>
      <c r="O937" t="s">
        <v>61</v>
      </c>
      <c r="P937" t="s">
        <v>62</v>
      </c>
      <c r="Q937" t="s">
        <v>1861</v>
      </c>
      <c r="R937">
        <v>80538</v>
      </c>
      <c r="S937" s="1">
        <v>42088</v>
      </c>
      <c r="T937" s="1">
        <v>42089</v>
      </c>
      <c r="U937">
        <v>-135.16</v>
      </c>
      <c r="V937">
        <v>20</v>
      </c>
      <c r="W937">
        <v>102.54</v>
      </c>
      <c r="X937">
        <v>90837</v>
      </c>
      <c r="Y937">
        <f>cleaneddata[[#This Row],[Unit Price]]-cleaneddata[[#This Row],[Discount]]</f>
        <v>4.9400000000000004</v>
      </c>
      <c r="Z937" t="str">
        <f>_xlfn.IFS(cleaneddata[[#This Row],[Region]]="Central","Chris",cleaneddata[[#This Row],[Region]]="East","Erin",cleaneddata[[#This Row],[Region]]="South","Sam",cleaneddata[[#This Row],[Region]]="West","William")</f>
        <v>William</v>
      </c>
    </row>
    <row r="938" spans="1:26" x14ac:dyDescent="0.25">
      <c r="A938">
        <v>2287</v>
      </c>
      <c r="B938" t="s">
        <v>1265</v>
      </c>
      <c r="C938" t="s">
        <v>72</v>
      </c>
      <c r="D938">
        <v>0.01</v>
      </c>
      <c r="E938">
        <v>18.97</v>
      </c>
      <c r="F938">
        <v>9.0299999999999994</v>
      </c>
      <c r="G938" t="s">
        <v>40</v>
      </c>
      <c r="H938" t="s">
        <v>96</v>
      </c>
      <c r="I938" t="s">
        <v>50</v>
      </c>
      <c r="J938" t="s">
        <v>90</v>
      </c>
      <c r="K938" t="s">
        <v>75</v>
      </c>
      <c r="L938" t="s">
        <v>632</v>
      </c>
      <c r="M938">
        <v>0.37</v>
      </c>
      <c r="N938" t="s">
        <v>34</v>
      </c>
      <c r="O938" t="s">
        <v>35</v>
      </c>
      <c r="P938" t="s">
        <v>273</v>
      </c>
      <c r="Q938" t="s">
        <v>1267</v>
      </c>
      <c r="R938">
        <v>29483</v>
      </c>
      <c r="S938" s="1">
        <v>42088</v>
      </c>
      <c r="T938" s="1">
        <v>42088</v>
      </c>
      <c r="U938">
        <v>-12.0267</v>
      </c>
      <c r="V938">
        <v>8</v>
      </c>
      <c r="W938">
        <v>164.67</v>
      </c>
      <c r="X938">
        <v>90146</v>
      </c>
      <c r="Y938">
        <f>cleaneddata[[#This Row],[Unit Price]]-cleaneddata[[#This Row],[Discount]]</f>
        <v>18.959999999999997</v>
      </c>
      <c r="Z938" t="str">
        <f>_xlfn.IFS(cleaneddata[[#This Row],[Region]]="Central","Chris",cleaneddata[[#This Row],[Region]]="East","Erin",cleaneddata[[#This Row],[Region]]="South","Sam",cleaneddata[[#This Row],[Region]]="West","William")</f>
        <v>Sam</v>
      </c>
    </row>
    <row r="939" spans="1:26" x14ac:dyDescent="0.25">
      <c r="A939">
        <v>2287</v>
      </c>
      <c r="B939" t="s">
        <v>1265</v>
      </c>
      <c r="C939" t="s">
        <v>72</v>
      </c>
      <c r="D939">
        <v>0.03</v>
      </c>
      <c r="E939">
        <v>12.28</v>
      </c>
      <c r="F939">
        <v>4.8600000000000003</v>
      </c>
      <c r="G939" t="s">
        <v>40</v>
      </c>
      <c r="H939" t="s">
        <v>96</v>
      </c>
      <c r="I939" t="s">
        <v>50</v>
      </c>
      <c r="J939" t="s">
        <v>90</v>
      </c>
      <c r="K939" t="s">
        <v>75</v>
      </c>
      <c r="L939" t="s">
        <v>1862</v>
      </c>
      <c r="M939">
        <v>0.38</v>
      </c>
      <c r="N939" t="s">
        <v>34</v>
      </c>
      <c r="O939" t="s">
        <v>35</v>
      </c>
      <c r="P939" t="s">
        <v>273</v>
      </c>
      <c r="Q939" t="s">
        <v>1267</v>
      </c>
      <c r="R939">
        <v>29483</v>
      </c>
      <c r="S939" s="1">
        <v>42088</v>
      </c>
      <c r="T939" s="1">
        <v>42089</v>
      </c>
      <c r="U939">
        <v>122.508</v>
      </c>
      <c r="V939">
        <v>6</v>
      </c>
      <c r="W939">
        <v>72.739999999999995</v>
      </c>
      <c r="X939">
        <v>90146</v>
      </c>
      <c r="Y939">
        <f>cleaneddata[[#This Row],[Unit Price]]-cleaneddata[[#This Row],[Discount]]</f>
        <v>12.25</v>
      </c>
      <c r="Z939" t="str">
        <f>_xlfn.IFS(cleaneddata[[#This Row],[Region]]="Central","Chris",cleaneddata[[#This Row],[Region]]="East","Erin",cleaneddata[[#This Row],[Region]]="South","Sam",cleaneddata[[#This Row],[Region]]="West","William")</f>
        <v>Sam</v>
      </c>
    </row>
    <row r="940" spans="1:26" x14ac:dyDescent="0.25">
      <c r="A940">
        <v>2287</v>
      </c>
      <c r="B940" t="s">
        <v>1265</v>
      </c>
      <c r="C940" t="s">
        <v>72</v>
      </c>
      <c r="D940">
        <v>0.05</v>
      </c>
      <c r="E940">
        <v>34.99</v>
      </c>
      <c r="F940">
        <v>7.73</v>
      </c>
      <c r="G940" t="s">
        <v>89</v>
      </c>
      <c r="H940" t="s">
        <v>96</v>
      </c>
      <c r="I940" t="s">
        <v>50</v>
      </c>
      <c r="J940" t="s">
        <v>51</v>
      </c>
      <c r="K940" t="s">
        <v>75</v>
      </c>
      <c r="L940" t="s">
        <v>1306</v>
      </c>
      <c r="M940">
        <v>0.59</v>
      </c>
      <c r="N940" t="s">
        <v>34</v>
      </c>
      <c r="O940" t="s">
        <v>35</v>
      </c>
      <c r="P940" t="s">
        <v>273</v>
      </c>
      <c r="Q940" t="s">
        <v>1267</v>
      </c>
      <c r="R940">
        <v>29483</v>
      </c>
      <c r="S940" s="1">
        <v>42088</v>
      </c>
      <c r="T940" s="1">
        <v>42090</v>
      </c>
      <c r="U940">
        <v>-12.0267</v>
      </c>
      <c r="V940">
        <v>12</v>
      </c>
      <c r="W940">
        <v>418.75</v>
      </c>
      <c r="X940">
        <v>90146</v>
      </c>
      <c r="Y940">
        <f>cleaneddata[[#This Row],[Unit Price]]-cleaneddata[[#This Row],[Discount]]</f>
        <v>34.940000000000005</v>
      </c>
      <c r="Z940" t="str">
        <f>_xlfn.IFS(cleaneddata[[#This Row],[Region]]="Central","Chris",cleaneddata[[#This Row],[Region]]="East","Erin",cleaneddata[[#This Row],[Region]]="South","Sam",cleaneddata[[#This Row],[Region]]="West","William")</f>
        <v>Sam</v>
      </c>
    </row>
    <row r="941" spans="1:26" x14ac:dyDescent="0.25">
      <c r="A941">
        <v>2833</v>
      </c>
      <c r="B941" t="s">
        <v>1863</v>
      </c>
      <c r="C941" t="s">
        <v>72</v>
      </c>
      <c r="D941">
        <v>0.03</v>
      </c>
      <c r="E941">
        <v>140.97999999999999</v>
      </c>
      <c r="F941">
        <v>36.090000000000003</v>
      </c>
      <c r="G941" t="s">
        <v>28</v>
      </c>
      <c r="H941" t="s">
        <v>29</v>
      </c>
      <c r="I941" t="s">
        <v>30</v>
      </c>
      <c r="J941" t="s">
        <v>119</v>
      </c>
      <c r="K941" t="s">
        <v>32</v>
      </c>
      <c r="L941" t="s">
        <v>1864</v>
      </c>
      <c r="M941">
        <v>0.77</v>
      </c>
      <c r="N941" t="s">
        <v>34</v>
      </c>
      <c r="O941" t="s">
        <v>54</v>
      </c>
      <c r="P941" t="s">
        <v>86</v>
      </c>
      <c r="Q941" t="s">
        <v>1865</v>
      </c>
      <c r="R941">
        <v>55076</v>
      </c>
      <c r="S941" s="1">
        <v>42088</v>
      </c>
      <c r="T941" s="1">
        <v>42090</v>
      </c>
      <c r="U941">
        <v>-221.5</v>
      </c>
      <c r="V941">
        <v>4</v>
      </c>
      <c r="W941">
        <v>608.80999999999995</v>
      </c>
      <c r="X941">
        <v>91030</v>
      </c>
      <c r="Y941">
        <f>cleaneddata[[#This Row],[Unit Price]]-cleaneddata[[#This Row],[Discount]]</f>
        <v>140.94999999999999</v>
      </c>
      <c r="Z941" t="str">
        <f>_xlfn.IFS(cleaneddata[[#This Row],[Region]]="Central","Chris",cleaneddata[[#This Row],[Region]]="East","Erin",cleaneddata[[#This Row],[Region]]="South","Sam",cleaneddata[[#This Row],[Region]]="West","William")</f>
        <v>Chris</v>
      </c>
    </row>
    <row r="942" spans="1:26" x14ac:dyDescent="0.25">
      <c r="A942">
        <v>2833</v>
      </c>
      <c r="B942" t="s">
        <v>1863</v>
      </c>
      <c r="C942" t="s">
        <v>72</v>
      </c>
      <c r="D942">
        <v>0.08</v>
      </c>
      <c r="E942">
        <v>65.989999999999995</v>
      </c>
      <c r="F942">
        <v>8.99</v>
      </c>
      <c r="G942" t="s">
        <v>40</v>
      </c>
      <c r="H942" t="s">
        <v>29</v>
      </c>
      <c r="I942" t="s">
        <v>42</v>
      </c>
      <c r="J942" t="s">
        <v>137</v>
      </c>
      <c r="K942" t="s">
        <v>75</v>
      </c>
      <c r="L942" t="s">
        <v>1866</v>
      </c>
      <c r="M942">
        <v>0.56000000000000005</v>
      </c>
      <c r="N942" t="s">
        <v>34</v>
      </c>
      <c r="O942" t="s">
        <v>54</v>
      </c>
      <c r="P942" t="s">
        <v>86</v>
      </c>
      <c r="Q942" t="s">
        <v>1865</v>
      </c>
      <c r="R942">
        <v>55076</v>
      </c>
      <c r="S942" s="1">
        <v>42088</v>
      </c>
      <c r="T942" s="1">
        <v>42089</v>
      </c>
      <c r="U942">
        <v>206.352</v>
      </c>
      <c r="V942">
        <v>15</v>
      </c>
      <c r="W942">
        <v>808.61</v>
      </c>
      <c r="X942">
        <v>91030</v>
      </c>
      <c r="Y942">
        <f>cleaneddata[[#This Row],[Unit Price]]-cleaneddata[[#This Row],[Discount]]</f>
        <v>65.91</v>
      </c>
      <c r="Z942" t="str">
        <f>_xlfn.IFS(cleaneddata[[#This Row],[Region]]="Central","Chris",cleaneddata[[#This Row],[Region]]="East","Erin",cleaneddata[[#This Row],[Region]]="South","Sam",cleaneddata[[#This Row],[Region]]="West","William")</f>
        <v>Chris</v>
      </c>
    </row>
    <row r="943" spans="1:26" x14ac:dyDescent="0.25">
      <c r="A943">
        <v>1767</v>
      </c>
      <c r="B943" t="s">
        <v>1867</v>
      </c>
      <c r="C943" t="s">
        <v>27</v>
      </c>
      <c r="D943">
        <v>0.01</v>
      </c>
      <c r="E943">
        <v>50.98</v>
      </c>
      <c r="F943">
        <v>6.5</v>
      </c>
      <c r="G943" t="s">
        <v>40</v>
      </c>
      <c r="H943" t="s">
        <v>73</v>
      </c>
      <c r="I943" t="s">
        <v>42</v>
      </c>
      <c r="J943" t="s">
        <v>43</v>
      </c>
      <c r="K943" t="s">
        <v>75</v>
      </c>
      <c r="L943" t="s">
        <v>1868</v>
      </c>
      <c r="M943">
        <v>0.73</v>
      </c>
      <c r="N943" t="s">
        <v>34</v>
      </c>
      <c r="O943" t="s">
        <v>35</v>
      </c>
      <c r="P943" t="s">
        <v>77</v>
      </c>
      <c r="Q943" t="s">
        <v>1869</v>
      </c>
      <c r="R943">
        <v>30265</v>
      </c>
      <c r="S943" s="1">
        <v>42089</v>
      </c>
      <c r="T943" s="1">
        <v>42090</v>
      </c>
      <c r="U943">
        <v>5.3396999999999997</v>
      </c>
      <c r="V943">
        <v>16</v>
      </c>
      <c r="W943">
        <v>818.49</v>
      </c>
      <c r="X943">
        <v>89211</v>
      </c>
      <c r="Y943">
        <f>cleaneddata[[#This Row],[Unit Price]]-cleaneddata[[#This Row],[Discount]]</f>
        <v>50.97</v>
      </c>
      <c r="Z943" t="str">
        <f>_xlfn.IFS(cleaneddata[[#This Row],[Region]]="Central","Chris",cleaneddata[[#This Row],[Region]]="East","Erin",cleaneddata[[#This Row],[Region]]="South","Sam",cleaneddata[[#This Row],[Region]]="West","William")</f>
        <v>Sam</v>
      </c>
    </row>
    <row r="944" spans="1:26" x14ac:dyDescent="0.25">
      <c r="A944">
        <v>2114</v>
      </c>
      <c r="B944" t="s">
        <v>1377</v>
      </c>
      <c r="C944" t="s">
        <v>27</v>
      </c>
      <c r="D944">
        <v>0.08</v>
      </c>
      <c r="E944">
        <v>6.68</v>
      </c>
      <c r="F944">
        <v>1.5</v>
      </c>
      <c r="G944" t="s">
        <v>40</v>
      </c>
      <c r="H944" t="s">
        <v>96</v>
      </c>
      <c r="I944" t="s">
        <v>50</v>
      </c>
      <c r="J944" t="s">
        <v>51</v>
      </c>
      <c r="K944" t="s">
        <v>52</v>
      </c>
      <c r="L944" t="s">
        <v>1870</v>
      </c>
      <c r="M944">
        <v>0.48</v>
      </c>
      <c r="N944" t="s">
        <v>34</v>
      </c>
      <c r="O944" t="s">
        <v>35</v>
      </c>
      <c r="P944" t="s">
        <v>244</v>
      </c>
      <c r="Q944" t="s">
        <v>1379</v>
      </c>
      <c r="R944">
        <v>23518</v>
      </c>
      <c r="S944" s="1">
        <v>42089</v>
      </c>
      <c r="T944" s="1">
        <v>42091</v>
      </c>
      <c r="U944">
        <v>-601.80399999999997</v>
      </c>
      <c r="V944">
        <v>10</v>
      </c>
      <c r="W944">
        <v>66.12</v>
      </c>
      <c r="X944">
        <v>88403</v>
      </c>
      <c r="Y944">
        <f>cleaneddata[[#This Row],[Unit Price]]-cleaneddata[[#This Row],[Discount]]</f>
        <v>6.6</v>
      </c>
      <c r="Z944" t="str">
        <f>_xlfn.IFS(cleaneddata[[#This Row],[Region]]="Central","Chris",cleaneddata[[#This Row],[Region]]="East","Erin",cleaneddata[[#This Row],[Region]]="South","Sam",cleaneddata[[#This Row],[Region]]="West","William")</f>
        <v>Sam</v>
      </c>
    </row>
    <row r="945" spans="1:26" x14ac:dyDescent="0.25">
      <c r="A945">
        <v>3379</v>
      </c>
      <c r="B945" t="s">
        <v>1871</v>
      </c>
      <c r="C945" t="s">
        <v>27</v>
      </c>
      <c r="D945">
        <v>0</v>
      </c>
      <c r="E945">
        <v>19.98</v>
      </c>
      <c r="F945">
        <v>5.97</v>
      </c>
      <c r="G945" t="s">
        <v>89</v>
      </c>
      <c r="H945" t="s">
        <v>96</v>
      </c>
      <c r="I945" t="s">
        <v>50</v>
      </c>
      <c r="J945" t="s">
        <v>90</v>
      </c>
      <c r="K945" t="s">
        <v>75</v>
      </c>
      <c r="L945" t="s">
        <v>1872</v>
      </c>
      <c r="M945">
        <v>0.38</v>
      </c>
      <c r="N945" t="s">
        <v>34</v>
      </c>
      <c r="O945" t="s">
        <v>35</v>
      </c>
      <c r="P945" t="s">
        <v>77</v>
      </c>
      <c r="Q945" t="s">
        <v>1873</v>
      </c>
      <c r="R945">
        <v>30144</v>
      </c>
      <c r="S945" s="1">
        <v>42089</v>
      </c>
      <c r="T945" s="1">
        <v>42092</v>
      </c>
      <c r="U945">
        <v>-189.714</v>
      </c>
      <c r="V945">
        <v>12</v>
      </c>
      <c r="W945">
        <v>249.07</v>
      </c>
      <c r="X945">
        <v>88837</v>
      </c>
      <c r="Y945">
        <f>cleaneddata[[#This Row],[Unit Price]]-cleaneddata[[#This Row],[Discount]]</f>
        <v>19.98</v>
      </c>
      <c r="Z945" t="str">
        <f>_xlfn.IFS(cleaneddata[[#This Row],[Region]]="Central","Chris",cleaneddata[[#This Row],[Region]]="East","Erin",cleaneddata[[#This Row],[Region]]="South","Sam",cleaneddata[[#This Row],[Region]]="West","William")</f>
        <v>Sam</v>
      </c>
    </row>
    <row r="946" spans="1:26" x14ac:dyDescent="0.25">
      <c r="A946">
        <v>2124</v>
      </c>
      <c r="B946" t="s">
        <v>38</v>
      </c>
      <c r="C946" t="s">
        <v>39</v>
      </c>
      <c r="D946">
        <v>0.03</v>
      </c>
      <c r="E946">
        <v>124.49</v>
      </c>
      <c r="F946">
        <v>51.94</v>
      </c>
      <c r="G946" t="s">
        <v>28</v>
      </c>
      <c r="H946" t="s">
        <v>96</v>
      </c>
      <c r="I946" t="s">
        <v>30</v>
      </c>
      <c r="J946" t="s">
        <v>31</v>
      </c>
      <c r="K946" t="s">
        <v>32</v>
      </c>
      <c r="L946" t="s">
        <v>1151</v>
      </c>
      <c r="M946">
        <v>0.63</v>
      </c>
      <c r="N946" t="s">
        <v>34</v>
      </c>
      <c r="O946" t="s">
        <v>35</v>
      </c>
      <c r="P946" t="s">
        <v>46</v>
      </c>
      <c r="Q946" t="s">
        <v>47</v>
      </c>
      <c r="R946">
        <v>72301</v>
      </c>
      <c r="S946" s="1">
        <v>42089</v>
      </c>
      <c r="T946" s="1">
        <v>42090</v>
      </c>
      <c r="U946">
        <v>18.173999999999999</v>
      </c>
      <c r="V946">
        <v>21</v>
      </c>
      <c r="W946">
        <v>2761.94</v>
      </c>
      <c r="X946">
        <v>89666</v>
      </c>
      <c r="Y946">
        <f>cleaneddata[[#This Row],[Unit Price]]-cleaneddata[[#This Row],[Discount]]</f>
        <v>124.46</v>
      </c>
      <c r="Z946" t="str">
        <f>_xlfn.IFS(cleaneddata[[#This Row],[Region]]="Central","Chris",cleaneddata[[#This Row],[Region]]="East","Erin",cleaneddata[[#This Row],[Region]]="South","Sam",cleaneddata[[#This Row],[Region]]="West","William")</f>
        <v>Sam</v>
      </c>
    </row>
    <row r="947" spans="1:26" x14ac:dyDescent="0.25">
      <c r="A947">
        <v>2066</v>
      </c>
      <c r="B947" t="s">
        <v>1874</v>
      </c>
      <c r="C947" t="s">
        <v>118</v>
      </c>
      <c r="D947">
        <v>0.09</v>
      </c>
      <c r="E947">
        <v>20.89</v>
      </c>
      <c r="F947">
        <v>11.52</v>
      </c>
      <c r="G947" t="s">
        <v>40</v>
      </c>
      <c r="H947" t="s">
        <v>73</v>
      </c>
      <c r="I947" t="s">
        <v>50</v>
      </c>
      <c r="J947" t="s">
        <v>80</v>
      </c>
      <c r="K947" t="s">
        <v>75</v>
      </c>
      <c r="L947" t="s">
        <v>1875</v>
      </c>
      <c r="M947">
        <v>0.83</v>
      </c>
      <c r="N947" t="s">
        <v>34</v>
      </c>
      <c r="O947" t="s">
        <v>35</v>
      </c>
      <c r="P947" t="s">
        <v>99</v>
      </c>
      <c r="Q947" t="s">
        <v>1876</v>
      </c>
      <c r="R947">
        <v>28079</v>
      </c>
      <c r="S947" s="1">
        <v>42089</v>
      </c>
      <c r="T947" s="1">
        <v>42090</v>
      </c>
      <c r="U947">
        <v>-133.54599999999999</v>
      </c>
      <c r="V947">
        <v>7</v>
      </c>
      <c r="W947">
        <v>146.5</v>
      </c>
      <c r="X947">
        <v>85833</v>
      </c>
      <c r="Y947">
        <f>cleaneddata[[#This Row],[Unit Price]]-cleaneddata[[#This Row],[Discount]]</f>
        <v>20.8</v>
      </c>
      <c r="Z947" t="str">
        <f>_xlfn.IFS(cleaneddata[[#This Row],[Region]]="Central","Chris",cleaneddata[[#This Row],[Region]]="East","Erin",cleaneddata[[#This Row],[Region]]="South","Sam",cleaneddata[[#This Row],[Region]]="West","William")</f>
        <v>Sam</v>
      </c>
    </row>
    <row r="948" spans="1:26" x14ac:dyDescent="0.25">
      <c r="A948">
        <v>2419</v>
      </c>
      <c r="B948" t="s">
        <v>1877</v>
      </c>
      <c r="C948" t="s">
        <v>72</v>
      </c>
      <c r="D948">
        <v>7.0000000000000007E-2</v>
      </c>
      <c r="E948">
        <v>225.04</v>
      </c>
      <c r="F948">
        <v>11.79</v>
      </c>
      <c r="G948" t="s">
        <v>40</v>
      </c>
      <c r="H948" t="s">
        <v>41</v>
      </c>
      <c r="I948" t="s">
        <v>50</v>
      </c>
      <c r="J948" t="s">
        <v>97</v>
      </c>
      <c r="K948" t="s">
        <v>146</v>
      </c>
      <c r="L948" t="s">
        <v>1878</v>
      </c>
      <c r="M948">
        <v>0.42</v>
      </c>
      <c r="N948" t="s">
        <v>34</v>
      </c>
      <c r="O948" t="s">
        <v>35</v>
      </c>
      <c r="P948" t="s">
        <v>244</v>
      </c>
      <c r="Q948" t="s">
        <v>1879</v>
      </c>
      <c r="R948">
        <v>23701</v>
      </c>
      <c r="S948" s="1">
        <v>42089</v>
      </c>
      <c r="T948" s="1">
        <v>42089</v>
      </c>
      <c r="U948">
        <v>-162.91800000000001</v>
      </c>
      <c r="V948">
        <v>5</v>
      </c>
      <c r="W948">
        <v>1130.1500000000001</v>
      </c>
      <c r="X948">
        <v>86751</v>
      </c>
      <c r="Y948">
        <f>cleaneddata[[#This Row],[Unit Price]]-cleaneddata[[#This Row],[Discount]]</f>
        <v>224.97</v>
      </c>
      <c r="Z948" t="str">
        <f>_xlfn.IFS(cleaneddata[[#This Row],[Region]]="Central","Chris",cleaneddata[[#This Row],[Region]]="East","Erin",cleaneddata[[#This Row],[Region]]="South","Sam",cleaneddata[[#This Row],[Region]]="West","William")</f>
        <v>Sam</v>
      </c>
    </row>
    <row r="949" spans="1:26" x14ac:dyDescent="0.25">
      <c r="A949">
        <v>2419</v>
      </c>
      <c r="B949" t="s">
        <v>1877</v>
      </c>
      <c r="C949" t="s">
        <v>72</v>
      </c>
      <c r="D949">
        <v>0.03</v>
      </c>
      <c r="E949">
        <v>7.84</v>
      </c>
      <c r="F949">
        <v>4.71</v>
      </c>
      <c r="G949" t="s">
        <v>40</v>
      </c>
      <c r="H949" t="s">
        <v>41</v>
      </c>
      <c r="I949" t="s">
        <v>50</v>
      </c>
      <c r="J949" t="s">
        <v>74</v>
      </c>
      <c r="K949" t="s">
        <v>75</v>
      </c>
      <c r="L949" t="s">
        <v>681</v>
      </c>
      <c r="M949">
        <v>0.35</v>
      </c>
      <c r="N949" t="s">
        <v>34</v>
      </c>
      <c r="O949" t="s">
        <v>35</v>
      </c>
      <c r="P949" t="s">
        <v>244</v>
      </c>
      <c r="Q949" t="s">
        <v>1879</v>
      </c>
      <c r="R949">
        <v>23701</v>
      </c>
      <c r="S949" s="1">
        <v>42089</v>
      </c>
      <c r="T949" s="1">
        <v>42092</v>
      </c>
      <c r="U949">
        <v>859.71780000000001</v>
      </c>
      <c r="V949">
        <v>7</v>
      </c>
      <c r="W949">
        <v>54.37</v>
      </c>
      <c r="X949">
        <v>86751</v>
      </c>
      <c r="Y949">
        <f>cleaneddata[[#This Row],[Unit Price]]-cleaneddata[[#This Row],[Discount]]</f>
        <v>7.81</v>
      </c>
      <c r="Z949" t="str">
        <f>_xlfn.IFS(cleaneddata[[#This Row],[Region]]="Central","Chris",cleaneddata[[#This Row],[Region]]="East","Erin",cleaneddata[[#This Row],[Region]]="South","Sam",cleaneddata[[#This Row],[Region]]="West","William")</f>
        <v>Sam</v>
      </c>
    </row>
    <row r="950" spans="1:26" x14ac:dyDescent="0.25">
      <c r="A950">
        <v>2773</v>
      </c>
      <c r="B950" t="s">
        <v>1880</v>
      </c>
      <c r="C950" t="s">
        <v>72</v>
      </c>
      <c r="D950">
        <v>0.1</v>
      </c>
      <c r="E950">
        <v>5.18</v>
      </c>
      <c r="F950">
        <v>5.74</v>
      </c>
      <c r="G950" t="s">
        <v>40</v>
      </c>
      <c r="H950" t="s">
        <v>96</v>
      </c>
      <c r="I950" t="s">
        <v>50</v>
      </c>
      <c r="J950" t="s">
        <v>74</v>
      </c>
      <c r="K950" t="s">
        <v>75</v>
      </c>
      <c r="L950" t="s">
        <v>852</v>
      </c>
      <c r="M950">
        <v>0.36</v>
      </c>
      <c r="N950" t="s">
        <v>34</v>
      </c>
      <c r="O950" t="s">
        <v>61</v>
      </c>
      <c r="P950" t="s">
        <v>92</v>
      </c>
      <c r="Q950" t="s">
        <v>1612</v>
      </c>
      <c r="R950">
        <v>94568</v>
      </c>
      <c r="S950" s="1">
        <v>42089</v>
      </c>
      <c r="T950" s="1">
        <v>42091</v>
      </c>
      <c r="U950">
        <v>-29.003</v>
      </c>
      <c r="V950">
        <v>2</v>
      </c>
      <c r="W950">
        <v>10.96</v>
      </c>
      <c r="X950">
        <v>91584</v>
      </c>
      <c r="Y950">
        <f>cleaneddata[[#This Row],[Unit Price]]-cleaneddata[[#This Row],[Discount]]</f>
        <v>5.08</v>
      </c>
      <c r="Z950" t="str">
        <f>_xlfn.IFS(cleaneddata[[#This Row],[Region]]="Central","Chris",cleaneddata[[#This Row],[Region]]="East","Erin",cleaneddata[[#This Row],[Region]]="South","Sam",cleaneddata[[#This Row],[Region]]="West","William")</f>
        <v>William</v>
      </c>
    </row>
    <row r="951" spans="1:26" x14ac:dyDescent="0.25">
      <c r="A951">
        <v>2059</v>
      </c>
      <c r="B951" t="s">
        <v>618</v>
      </c>
      <c r="C951" t="s">
        <v>27</v>
      </c>
      <c r="D951">
        <v>0.1</v>
      </c>
      <c r="E951">
        <v>9.85</v>
      </c>
      <c r="F951">
        <v>4.82</v>
      </c>
      <c r="G951" t="s">
        <v>40</v>
      </c>
      <c r="H951" t="s">
        <v>96</v>
      </c>
      <c r="I951" t="s">
        <v>50</v>
      </c>
      <c r="J951" t="s">
        <v>51</v>
      </c>
      <c r="K951" t="s">
        <v>52</v>
      </c>
      <c r="L951" t="s">
        <v>1881</v>
      </c>
      <c r="M951">
        <v>0.47</v>
      </c>
      <c r="N951" t="s">
        <v>34</v>
      </c>
      <c r="O951" t="s">
        <v>35</v>
      </c>
      <c r="P951" t="s">
        <v>99</v>
      </c>
      <c r="Q951" t="s">
        <v>619</v>
      </c>
      <c r="R951">
        <v>27260</v>
      </c>
      <c r="S951" s="1">
        <v>42090</v>
      </c>
      <c r="T951" s="1">
        <v>42091</v>
      </c>
      <c r="U951">
        <v>374.904</v>
      </c>
      <c r="V951">
        <v>12</v>
      </c>
      <c r="W951">
        <v>114.91</v>
      </c>
      <c r="X951">
        <v>88041</v>
      </c>
      <c r="Y951">
        <f>cleaneddata[[#This Row],[Unit Price]]-cleaneddata[[#This Row],[Discount]]</f>
        <v>9.75</v>
      </c>
      <c r="Z951" t="str">
        <f>_xlfn.IFS(cleaneddata[[#This Row],[Region]]="Central","Chris",cleaneddata[[#This Row],[Region]]="East","Erin",cleaneddata[[#This Row],[Region]]="South","Sam",cleaneddata[[#This Row],[Region]]="West","William")</f>
        <v>Sam</v>
      </c>
    </row>
    <row r="952" spans="1:26" x14ac:dyDescent="0.25">
      <c r="A952">
        <v>2059</v>
      </c>
      <c r="B952" t="s">
        <v>618</v>
      </c>
      <c r="C952" t="s">
        <v>27</v>
      </c>
      <c r="D952">
        <v>0.04</v>
      </c>
      <c r="E952">
        <v>125.99</v>
      </c>
      <c r="F952">
        <v>7.69</v>
      </c>
      <c r="G952" t="s">
        <v>40</v>
      </c>
      <c r="H952" t="s">
        <v>96</v>
      </c>
      <c r="I952" t="s">
        <v>42</v>
      </c>
      <c r="J952" t="s">
        <v>137</v>
      </c>
      <c r="K952" t="s">
        <v>75</v>
      </c>
      <c r="L952" t="s">
        <v>1051</v>
      </c>
      <c r="M952">
        <v>0.57999999999999996</v>
      </c>
      <c r="N952" t="s">
        <v>34</v>
      </c>
      <c r="O952" t="s">
        <v>35</v>
      </c>
      <c r="P952" t="s">
        <v>99</v>
      </c>
      <c r="Q952" t="s">
        <v>619</v>
      </c>
      <c r="R952">
        <v>27260</v>
      </c>
      <c r="S952" s="1">
        <v>42090</v>
      </c>
      <c r="T952" s="1">
        <v>42091</v>
      </c>
      <c r="U952">
        <v>-528.83600000000001</v>
      </c>
      <c r="V952">
        <v>9</v>
      </c>
      <c r="W952">
        <v>934.52</v>
      </c>
      <c r="X952">
        <v>88041</v>
      </c>
      <c r="Y952">
        <f>cleaneddata[[#This Row],[Unit Price]]-cleaneddata[[#This Row],[Discount]]</f>
        <v>125.94999999999999</v>
      </c>
      <c r="Z952" t="str">
        <f>_xlfn.IFS(cleaneddata[[#This Row],[Region]]="Central","Chris",cleaneddata[[#This Row],[Region]]="East","Erin",cleaneddata[[#This Row],[Region]]="South","Sam",cleaneddata[[#This Row],[Region]]="West","William")</f>
        <v>Sam</v>
      </c>
    </row>
    <row r="953" spans="1:26" x14ac:dyDescent="0.25">
      <c r="A953">
        <v>32</v>
      </c>
      <c r="B953" t="s">
        <v>646</v>
      </c>
      <c r="C953" t="s">
        <v>39</v>
      </c>
      <c r="D953">
        <v>0.01</v>
      </c>
      <c r="E953">
        <v>17.98</v>
      </c>
      <c r="F953">
        <v>8.51</v>
      </c>
      <c r="G953" t="s">
        <v>40</v>
      </c>
      <c r="H953" t="s">
        <v>96</v>
      </c>
      <c r="I953" t="s">
        <v>42</v>
      </c>
      <c r="J953" t="s">
        <v>58</v>
      </c>
      <c r="K953" t="s">
        <v>146</v>
      </c>
      <c r="L953" t="s">
        <v>1882</v>
      </c>
      <c r="M953">
        <v>0.4</v>
      </c>
      <c r="N953" t="s">
        <v>34</v>
      </c>
      <c r="O953" t="s">
        <v>61</v>
      </c>
      <c r="P953" t="s">
        <v>141</v>
      </c>
      <c r="Q953" t="s">
        <v>648</v>
      </c>
      <c r="R953">
        <v>97526</v>
      </c>
      <c r="S953" s="1">
        <v>42090</v>
      </c>
      <c r="T953" s="1">
        <v>42091</v>
      </c>
      <c r="U953">
        <v>-35.878799999999998</v>
      </c>
      <c r="V953">
        <v>2</v>
      </c>
      <c r="W953">
        <v>40.17</v>
      </c>
      <c r="X953">
        <v>89200</v>
      </c>
      <c r="Y953">
        <f>cleaneddata[[#This Row],[Unit Price]]-cleaneddata[[#This Row],[Discount]]</f>
        <v>17.97</v>
      </c>
      <c r="Z953" t="str">
        <f>_xlfn.IFS(cleaneddata[[#This Row],[Region]]="Central","Chris",cleaneddata[[#This Row],[Region]]="East","Erin",cleaneddata[[#This Row],[Region]]="South","Sam",cleaneddata[[#This Row],[Region]]="West","William")</f>
        <v>William</v>
      </c>
    </row>
    <row r="954" spans="1:26" x14ac:dyDescent="0.25">
      <c r="A954">
        <v>234</v>
      </c>
      <c r="B954" t="s">
        <v>987</v>
      </c>
      <c r="C954" t="s">
        <v>39</v>
      </c>
      <c r="D954">
        <v>0.03</v>
      </c>
      <c r="E954">
        <v>28.53</v>
      </c>
      <c r="F954">
        <v>1.49</v>
      </c>
      <c r="G954" t="s">
        <v>40</v>
      </c>
      <c r="H954" t="s">
        <v>29</v>
      </c>
      <c r="I954" t="s">
        <v>50</v>
      </c>
      <c r="J954" t="s">
        <v>74</v>
      </c>
      <c r="K954" t="s">
        <v>75</v>
      </c>
      <c r="L954" t="s">
        <v>1834</v>
      </c>
      <c r="M954">
        <v>0.38</v>
      </c>
      <c r="N954" t="s">
        <v>34</v>
      </c>
      <c r="O954" t="s">
        <v>54</v>
      </c>
      <c r="P954" t="s">
        <v>215</v>
      </c>
      <c r="Q954" t="s">
        <v>739</v>
      </c>
      <c r="R954">
        <v>50208</v>
      </c>
      <c r="S954" s="1">
        <v>42090</v>
      </c>
      <c r="T954" s="1">
        <v>42092</v>
      </c>
      <c r="U954">
        <v>136.33709999999999</v>
      </c>
      <c r="V954">
        <v>7</v>
      </c>
      <c r="W954">
        <v>197.59</v>
      </c>
      <c r="X954">
        <v>90238</v>
      </c>
      <c r="Y954">
        <f>cleaneddata[[#This Row],[Unit Price]]-cleaneddata[[#This Row],[Discount]]</f>
        <v>28.5</v>
      </c>
      <c r="Z954" t="str">
        <f>_xlfn.IFS(cleaneddata[[#This Row],[Region]]="Central","Chris",cleaneddata[[#This Row],[Region]]="East","Erin",cleaneddata[[#This Row],[Region]]="South","Sam",cleaneddata[[#This Row],[Region]]="West","William")</f>
        <v>Chris</v>
      </c>
    </row>
    <row r="955" spans="1:26" x14ac:dyDescent="0.25">
      <c r="A955">
        <v>234</v>
      </c>
      <c r="B955" t="s">
        <v>987</v>
      </c>
      <c r="C955" t="s">
        <v>39</v>
      </c>
      <c r="D955">
        <v>0.01</v>
      </c>
      <c r="E955">
        <v>15.28</v>
      </c>
      <c r="F955">
        <v>1.99</v>
      </c>
      <c r="G955" t="s">
        <v>40</v>
      </c>
      <c r="H955" t="s">
        <v>29</v>
      </c>
      <c r="I955" t="s">
        <v>42</v>
      </c>
      <c r="J955" t="s">
        <v>43</v>
      </c>
      <c r="K955" t="s">
        <v>44</v>
      </c>
      <c r="L955" t="s">
        <v>514</v>
      </c>
      <c r="M955">
        <v>0.42</v>
      </c>
      <c r="N955" t="s">
        <v>34</v>
      </c>
      <c r="O955" t="s">
        <v>54</v>
      </c>
      <c r="P955" t="s">
        <v>215</v>
      </c>
      <c r="Q955" t="s">
        <v>739</v>
      </c>
      <c r="R955">
        <v>50208</v>
      </c>
      <c r="S955" s="1">
        <v>42090</v>
      </c>
      <c r="T955" s="1">
        <v>42092</v>
      </c>
      <c r="U955">
        <v>-12.46</v>
      </c>
      <c r="V955">
        <v>2</v>
      </c>
      <c r="W955">
        <v>33.04</v>
      </c>
      <c r="X955">
        <v>90238</v>
      </c>
      <c r="Y955">
        <f>cleaneddata[[#This Row],[Unit Price]]-cleaneddata[[#This Row],[Discount]]</f>
        <v>15.27</v>
      </c>
      <c r="Z955" t="str">
        <f>_xlfn.IFS(cleaneddata[[#This Row],[Region]]="Central","Chris",cleaneddata[[#This Row],[Region]]="East","Erin",cleaneddata[[#This Row],[Region]]="South","Sam",cleaneddata[[#This Row],[Region]]="West","William")</f>
        <v>Chris</v>
      </c>
    </row>
    <row r="956" spans="1:26" x14ac:dyDescent="0.25">
      <c r="A956">
        <v>920</v>
      </c>
      <c r="B956" t="s">
        <v>1883</v>
      </c>
      <c r="C956" t="s">
        <v>49</v>
      </c>
      <c r="D956">
        <v>0.1</v>
      </c>
      <c r="E956">
        <v>15.98</v>
      </c>
      <c r="F956">
        <v>4</v>
      </c>
      <c r="G956" t="s">
        <v>40</v>
      </c>
      <c r="H956" t="s">
        <v>96</v>
      </c>
      <c r="I956" t="s">
        <v>42</v>
      </c>
      <c r="J956" t="s">
        <v>43</v>
      </c>
      <c r="K956" t="s">
        <v>75</v>
      </c>
      <c r="L956" t="s">
        <v>1884</v>
      </c>
      <c r="M956">
        <v>0.37</v>
      </c>
      <c r="N956" t="s">
        <v>34</v>
      </c>
      <c r="O956" t="s">
        <v>61</v>
      </c>
      <c r="P956" t="s">
        <v>92</v>
      </c>
      <c r="Q956" t="s">
        <v>1231</v>
      </c>
      <c r="R956">
        <v>92374</v>
      </c>
      <c r="S956" s="1">
        <v>42090</v>
      </c>
      <c r="T956" s="1">
        <v>42095</v>
      </c>
      <c r="U956">
        <v>92.722200000000001</v>
      </c>
      <c r="V956">
        <v>9</v>
      </c>
      <c r="W956">
        <v>134.38</v>
      </c>
      <c r="X956">
        <v>90491</v>
      </c>
      <c r="Y956">
        <f>cleaneddata[[#This Row],[Unit Price]]-cleaneddata[[#This Row],[Discount]]</f>
        <v>15.88</v>
      </c>
      <c r="Z956" t="str">
        <f>_xlfn.IFS(cleaneddata[[#This Row],[Region]]="Central","Chris",cleaneddata[[#This Row],[Region]]="East","Erin",cleaneddata[[#This Row],[Region]]="South","Sam",cleaneddata[[#This Row],[Region]]="West","William")</f>
        <v>William</v>
      </c>
    </row>
    <row r="957" spans="1:26" x14ac:dyDescent="0.25">
      <c r="A957">
        <v>696</v>
      </c>
      <c r="B957" t="s">
        <v>1885</v>
      </c>
      <c r="C957" t="s">
        <v>118</v>
      </c>
      <c r="D957">
        <v>0.06</v>
      </c>
      <c r="E957">
        <v>8.1199999999999992</v>
      </c>
      <c r="F957">
        <v>2.83</v>
      </c>
      <c r="G957" t="s">
        <v>40</v>
      </c>
      <c r="H957" t="s">
        <v>96</v>
      </c>
      <c r="I957" t="s">
        <v>42</v>
      </c>
      <c r="J957" t="s">
        <v>43</v>
      </c>
      <c r="K957" t="s">
        <v>44</v>
      </c>
      <c r="L957" t="s">
        <v>1700</v>
      </c>
      <c r="M957">
        <v>0.77</v>
      </c>
      <c r="N957" t="s">
        <v>34</v>
      </c>
      <c r="O957" t="s">
        <v>54</v>
      </c>
      <c r="P957" t="s">
        <v>55</v>
      </c>
      <c r="Q957" t="s">
        <v>1886</v>
      </c>
      <c r="R957">
        <v>46307</v>
      </c>
      <c r="S957" s="1">
        <v>42090</v>
      </c>
      <c r="T957" s="1">
        <v>42091</v>
      </c>
      <c r="U957">
        <v>-82.83</v>
      </c>
      <c r="V957">
        <v>10</v>
      </c>
      <c r="W957">
        <v>78.540000000000006</v>
      </c>
      <c r="X957">
        <v>89847</v>
      </c>
      <c r="Y957">
        <f>cleaneddata[[#This Row],[Unit Price]]-cleaneddata[[#This Row],[Discount]]</f>
        <v>8.0599999999999987</v>
      </c>
      <c r="Z957" t="str">
        <f>_xlfn.IFS(cleaneddata[[#This Row],[Region]]="Central","Chris",cleaneddata[[#This Row],[Region]]="East","Erin",cleaneddata[[#This Row],[Region]]="South","Sam",cleaneddata[[#This Row],[Region]]="West","William")</f>
        <v>Chris</v>
      </c>
    </row>
    <row r="958" spans="1:26" x14ac:dyDescent="0.25">
      <c r="A958">
        <v>696</v>
      </c>
      <c r="B958" t="s">
        <v>1885</v>
      </c>
      <c r="C958" t="s">
        <v>118</v>
      </c>
      <c r="D958">
        <v>0.05</v>
      </c>
      <c r="E958">
        <v>51.65</v>
      </c>
      <c r="F958">
        <v>18.45</v>
      </c>
      <c r="G958" t="s">
        <v>40</v>
      </c>
      <c r="H958" t="s">
        <v>96</v>
      </c>
      <c r="I958" t="s">
        <v>30</v>
      </c>
      <c r="J958" t="s">
        <v>128</v>
      </c>
      <c r="K958" t="s">
        <v>146</v>
      </c>
      <c r="L958" t="s">
        <v>1887</v>
      </c>
      <c r="M958">
        <v>0.65</v>
      </c>
      <c r="N958" t="s">
        <v>34</v>
      </c>
      <c r="O958" t="s">
        <v>54</v>
      </c>
      <c r="P958" t="s">
        <v>55</v>
      </c>
      <c r="Q958" t="s">
        <v>1886</v>
      </c>
      <c r="R958">
        <v>46307</v>
      </c>
      <c r="S958" s="1">
        <v>42090</v>
      </c>
      <c r="T958" s="1">
        <v>42091</v>
      </c>
      <c r="U958">
        <v>25.04</v>
      </c>
      <c r="V958">
        <v>12</v>
      </c>
      <c r="W958">
        <v>605.1</v>
      </c>
      <c r="X958">
        <v>89847</v>
      </c>
      <c r="Y958">
        <f>cleaneddata[[#This Row],[Unit Price]]-cleaneddata[[#This Row],[Discount]]</f>
        <v>51.6</v>
      </c>
      <c r="Z958" t="str">
        <f>_xlfn.IFS(cleaneddata[[#This Row],[Region]]="Central","Chris",cleaneddata[[#This Row],[Region]]="East","Erin",cleaneddata[[#This Row],[Region]]="South","Sam",cleaneddata[[#This Row],[Region]]="West","William")</f>
        <v>Chris</v>
      </c>
    </row>
    <row r="959" spans="1:26" x14ac:dyDescent="0.25">
      <c r="A959">
        <v>697</v>
      </c>
      <c r="B959" t="s">
        <v>1043</v>
      </c>
      <c r="C959" t="s">
        <v>118</v>
      </c>
      <c r="D959">
        <v>0.1</v>
      </c>
      <c r="E959">
        <v>175.99</v>
      </c>
      <c r="F959">
        <v>8.99</v>
      </c>
      <c r="G959" t="s">
        <v>40</v>
      </c>
      <c r="H959" t="s">
        <v>96</v>
      </c>
      <c r="I959" t="s">
        <v>42</v>
      </c>
      <c r="J959" t="s">
        <v>137</v>
      </c>
      <c r="K959" t="s">
        <v>75</v>
      </c>
      <c r="L959" t="s">
        <v>1181</v>
      </c>
      <c r="M959">
        <v>0.56999999999999995</v>
      </c>
      <c r="N959" t="s">
        <v>34</v>
      </c>
      <c r="O959" t="s">
        <v>54</v>
      </c>
      <c r="P959" t="s">
        <v>55</v>
      </c>
      <c r="Q959" t="s">
        <v>1044</v>
      </c>
      <c r="R959">
        <v>46312</v>
      </c>
      <c r="S959" s="1">
        <v>42090</v>
      </c>
      <c r="T959" s="1">
        <v>42091</v>
      </c>
      <c r="U959">
        <v>928.96079999999995</v>
      </c>
      <c r="V959">
        <v>10</v>
      </c>
      <c r="W959">
        <v>1346.32</v>
      </c>
      <c r="X959">
        <v>89847</v>
      </c>
      <c r="Y959">
        <f>cleaneddata[[#This Row],[Unit Price]]-cleaneddata[[#This Row],[Discount]]</f>
        <v>175.89000000000001</v>
      </c>
      <c r="Z959" t="str">
        <f>_xlfn.IFS(cleaneddata[[#This Row],[Region]]="Central","Chris",cleaneddata[[#This Row],[Region]]="East","Erin",cleaneddata[[#This Row],[Region]]="South","Sam",cleaneddata[[#This Row],[Region]]="West","William")</f>
        <v>Chris</v>
      </c>
    </row>
    <row r="960" spans="1:26" x14ac:dyDescent="0.25">
      <c r="A960">
        <v>698</v>
      </c>
      <c r="B960" t="s">
        <v>1045</v>
      </c>
      <c r="C960" t="s">
        <v>118</v>
      </c>
      <c r="D960">
        <v>0.06</v>
      </c>
      <c r="E960">
        <v>8.1199999999999992</v>
      </c>
      <c r="F960">
        <v>2.83</v>
      </c>
      <c r="G960" t="s">
        <v>40</v>
      </c>
      <c r="H960" t="s">
        <v>96</v>
      </c>
      <c r="I960" t="s">
        <v>42</v>
      </c>
      <c r="J960" t="s">
        <v>43</v>
      </c>
      <c r="K960" t="s">
        <v>44</v>
      </c>
      <c r="L960" t="s">
        <v>1700</v>
      </c>
      <c r="M960">
        <v>0.77</v>
      </c>
      <c r="N960" t="s">
        <v>34</v>
      </c>
      <c r="O960" t="s">
        <v>61</v>
      </c>
      <c r="P960" t="s">
        <v>68</v>
      </c>
      <c r="Q960" t="s">
        <v>144</v>
      </c>
      <c r="R960">
        <v>98105</v>
      </c>
      <c r="S960" s="1">
        <v>42090</v>
      </c>
      <c r="T960" s="1">
        <v>42091</v>
      </c>
      <c r="U960">
        <v>-82.83</v>
      </c>
      <c r="V960">
        <v>41</v>
      </c>
      <c r="W960">
        <v>322.02999999999997</v>
      </c>
      <c r="X960">
        <v>32869</v>
      </c>
      <c r="Y960">
        <f>cleaneddata[[#This Row],[Unit Price]]-cleaneddata[[#This Row],[Discount]]</f>
        <v>8.0599999999999987</v>
      </c>
      <c r="Z960" t="str">
        <f>_xlfn.IFS(cleaneddata[[#This Row],[Region]]="Central","Chris",cleaneddata[[#This Row],[Region]]="East","Erin",cleaneddata[[#This Row],[Region]]="South","Sam",cleaneddata[[#This Row],[Region]]="West","William")</f>
        <v>William</v>
      </c>
    </row>
    <row r="961" spans="1:26" x14ac:dyDescent="0.25">
      <c r="A961">
        <v>698</v>
      </c>
      <c r="B961" t="s">
        <v>1045</v>
      </c>
      <c r="C961" t="s">
        <v>118</v>
      </c>
      <c r="D961">
        <v>0.05</v>
      </c>
      <c r="E961">
        <v>51.65</v>
      </c>
      <c r="F961">
        <v>18.45</v>
      </c>
      <c r="G961" t="s">
        <v>40</v>
      </c>
      <c r="H961" t="s">
        <v>96</v>
      </c>
      <c r="I961" t="s">
        <v>30</v>
      </c>
      <c r="J961" t="s">
        <v>128</v>
      </c>
      <c r="K961" t="s">
        <v>146</v>
      </c>
      <c r="L961" t="s">
        <v>1887</v>
      </c>
      <c r="M961">
        <v>0.65</v>
      </c>
      <c r="N961" t="s">
        <v>34</v>
      </c>
      <c r="O961" t="s">
        <v>61</v>
      </c>
      <c r="P961" t="s">
        <v>68</v>
      </c>
      <c r="Q961" t="s">
        <v>144</v>
      </c>
      <c r="R961">
        <v>98105</v>
      </c>
      <c r="S961" s="1">
        <v>42090</v>
      </c>
      <c r="T961" s="1">
        <v>42091</v>
      </c>
      <c r="U961">
        <v>25.04</v>
      </c>
      <c r="V961">
        <v>49</v>
      </c>
      <c r="W961">
        <v>2470.84</v>
      </c>
      <c r="X961">
        <v>32869</v>
      </c>
      <c r="Y961">
        <f>cleaneddata[[#This Row],[Unit Price]]-cleaneddata[[#This Row],[Discount]]</f>
        <v>51.6</v>
      </c>
      <c r="Z961" t="str">
        <f>_xlfn.IFS(cleaneddata[[#This Row],[Region]]="Central","Chris",cleaneddata[[#This Row],[Region]]="East","Erin",cleaneddata[[#This Row],[Region]]="South","Sam",cleaneddata[[#This Row],[Region]]="West","William")</f>
        <v>William</v>
      </c>
    </row>
    <row r="962" spans="1:26" x14ac:dyDescent="0.25">
      <c r="A962">
        <v>698</v>
      </c>
      <c r="B962" t="s">
        <v>1045</v>
      </c>
      <c r="C962" t="s">
        <v>118</v>
      </c>
      <c r="D962">
        <v>0.1</v>
      </c>
      <c r="E962">
        <v>175.99</v>
      </c>
      <c r="F962">
        <v>8.99</v>
      </c>
      <c r="G962" t="s">
        <v>40</v>
      </c>
      <c r="H962" t="s">
        <v>96</v>
      </c>
      <c r="I962" t="s">
        <v>42</v>
      </c>
      <c r="J962" t="s">
        <v>137</v>
      </c>
      <c r="K962" t="s">
        <v>75</v>
      </c>
      <c r="L962" t="s">
        <v>1181</v>
      </c>
      <c r="M962">
        <v>0.56999999999999995</v>
      </c>
      <c r="N962" t="s">
        <v>34</v>
      </c>
      <c r="O962" t="s">
        <v>61</v>
      </c>
      <c r="P962" t="s">
        <v>68</v>
      </c>
      <c r="Q962" t="s">
        <v>144</v>
      </c>
      <c r="R962">
        <v>98105</v>
      </c>
      <c r="S962" s="1">
        <v>42090</v>
      </c>
      <c r="T962" s="1">
        <v>42091</v>
      </c>
      <c r="U962">
        <v>930.98699999999997</v>
      </c>
      <c r="V962">
        <v>39</v>
      </c>
      <c r="W962">
        <v>5250.66</v>
      </c>
      <c r="X962">
        <v>32869</v>
      </c>
      <c r="Y962">
        <f>cleaneddata[[#This Row],[Unit Price]]-cleaneddata[[#This Row],[Discount]]</f>
        <v>175.89000000000001</v>
      </c>
      <c r="Z962" t="str">
        <f>_xlfn.IFS(cleaneddata[[#This Row],[Region]]="Central","Chris",cleaneddata[[#This Row],[Region]]="East","Erin",cleaneddata[[#This Row],[Region]]="South","Sam",cleaneddata[[#This Row],[Region]]="West","William")</f>
        <v>William</v>
      </c>
    </row>
    <row r="963" spans="1:26" x14ac:dyDescent="0.25">
      <c r="A963">
        <v>1625</v>
      </c>
      <c r="B963" t="s">
        <v>1225</v>
      </c>
      <c r="C963" t="s">
        <v>118</v>
      </c>
      <c r="D963">
        <v>0.08</v>
      </c>
      <c r="E963">
        <v>213.45</v>
      </c>
      <c r="F963">
        <v>14.7</v>
      </c>
      <c r="G963" t="s">
        <v>28</v>
      </c>
      <c r="H963" t="s">
        <v>73</v>
      </c>
      <c r="I963" t="s">
        <v>42</v>
      </c>
      <c r="J963" t="s">
        <v>58</v>
      </c>
      <c r="K963" t="s">
        <v>59</v>
      </c>
      <c r="L963" t="s">
        <v>182</v>
      </c>
      <c r="M963">
        <v>0.59</v>
      </c>
      <c r="N963" t="s">
        <v>34</v>
      </c>
      <c r="O963" t="s">
        <v>113</v>
      </c>
      <c r="P963" t="s">
        <v>114</v>
      </c>
      <c r="Q963" t="s">
        <v>1227</v>
      </c>
      <c r="R963">
        <v>11542</v>
      </c>
      <c r="S963" s="1">
        <v>42090</v>
      </c>
      <c r="T963" s="1">
        <v>42092</v>
      </c>
      <c r="U963">
        <v>1674.7542000000001</v>
      </c>
      <c r="V963">
        <v>12</v>
      </c>
      <c r="W963">
        <v>2427.1799999999998</v>
      </c>
      <c r="X963">
        <v>90600</v>
      </c>
      <c r="Y963">
        <f>cleaneddata[[#This Row],[Unit Price]]-cleaneddata[[#This Row],[Discount]]</f>
        <v>213.36999999999998</v>
      </c>
      <c r="Z963" t="str">
        <f>_xlfn.IFS(cleaneddata[[#This Row],[Region]]="Central","Chris",cleaneddata[[#This Row],[Region]]="East","Erin",cleaneddata[[#This Row],[Region]]="South","Sam",cleaneddata[[#This Row],[Region]]="West","William")</f>
        <v>Erin</v>
      </c>
    </row>
    <row r="964" spans="1:26" x14ac:dyDescent="0.25">
      <c r="A964">
        <v>1625</v>
      </c>
      <c r="B964" t="s">
        <v>1225</v>
      </c>
      <c r="C964" t="s">
        <v>118</v>
      </c>
      <c r="D964">
        <v>0.1</v>
      </c>
      <c r="E964">
        <v>55.98</v>
      </c>
      <c r="F964">
        <v>13.88</v>
      </c>
      <c r="G964" t="s">
        <v>40</v>
      </c>
      <c r="H964" t="s">
        <v>73</v>
      </c>
      <c r="I964" t="s">
        <v>50</v>
      </c>
      <c r="J964" t="s">
        <v>90</v>
      </c>
      <c r="K964" t="s">
        <v>75</v>
      </c>
      <c r="L964" t="s">
        <v>1888</v>
      </c>
      <c r="M964">
        <v>0.36</v>
      </c>
      <c r="N964" t="s">
        <v>34</v>
      </c>
      <c r="O964" t="s">
        <v>113</v>
      </c>
      <c r="P964" t="s">
        <v>114</v>
      </c>
      <c r="Q964" t="s">
        <v>1227</v>
      </c>
      <c r="R964">
        <v>11542</v>
      </c>
      <c r="S964" s="1">
        <v>42090</v>
      </c>
      <c r="T964" s="1">
        <v>42092</v>
      </c>
      <c r="U964">
        <v>300.04649999999998</v>
      </c>
      <c r="V964">
        <v>8</v>
      </c>
      <c r="W964">
        <v>434.85</v>
      </c>
      <c r="X964">
        <v>90600</v>
      </c>
      <c r="Y964">
        <f>cleaneddata[[#This Row],[Unit Price]]-cleaneddata[[#This Row],[Discount]]</f>
        <v>55.879999999999995</v>
      </c>
      <c r="Z964" t="str">
        <f>_xlfn.IFS(cleaneddata[[#This Row],[Region]]="Central","Chris",cleaneddata[[#This Row],[Region]]="East","Erin",cleaneddata[[#This Row],[Region]]="South","Sam",cleaneddata[[#This Row],[Region]]="West","William")</f>
        <v>Erin</v>
      </c>
    </row>
    <row r="965" spans="1:26" x14ac:dyDescent="0.25">
      <c r="A965">
        <v>1625</v>
      </c>
      <c r="B965" t="s">
        <v>1225</v>
      </c>
      <c r="C965" t="s">
        <v>118</v>
      </c>
      <c r="D965">
        <v>0</v>
      </c>
      <c r="E965">
        <v>16.059999999999999</v>
      </c>
      <c r="F965">
        <v>8.34</v>
      </c>
      <c r="G965" t="s">
        <v>40</v>
      </c>
      <c r="H965" t="s">
        <v>73</v>
      </c>
      <c r="I965" t="s">
        <v>50</v>
      </c>
      <c r="J965" t="s">
        <v>80</v>
      </c>
      <c r="K965" t="s">
        <v>75</v>
      </c>
      <c r="L965" t="s">
        <v>1889</v>
      </c>
      <c r="M965">
        <v>0.59</v>
      </c>
      <c r="N965" t="s">
        <v>34</v>
      </c>
      <c r="O965" t="s">
        <v>113</v>
      </c>
      <c r="P965" t="s">
        <v>114</v>
      </c>
      <c r="Q965" t="s">
        <v>1227</v>
      </c>
      <c r="R965">
        <v>11542</v>
      </c>
      <c r="S965" s="1">
        <v>42090</v>
      </c>
      <c r="T965" s="1">
        <v>42091</v>
      </c>
      <c r="U965">
        <v>-28.09</v>
      </c>
      <c r="V965">
        <v>1</v>
      </c>
      <c r="W965">
        <v>19.16</v>
      </c>
      <c r="X965">
        <v>90600</v>
      </c>
      <c r="Y965">
        <f>cleaneddata[[#This Row],[Unit Price]]-cleaneddata[[#This Row],[Discount]]</f>
        <v>16.059999999999999</v>
      </c>
      <c r="Z965" t="str">
        <f>_xlfn.IFS(cleaneddata[[#This Row],[Region]]="Central","Chris",cleaneddata[[#This Row],[Region]]="East","Erin",cleaneddata[[#This Row],[Region]]="South","Sam",cleaneddata[[#This Row],[Region]]="West","William")</f>
        <v>Erin</v>
      </c>
    </row>
    <row r="966" spans="1:26" x14ac:dyDescent="0.25">
      <c r="A966">
        <v>1917</v>
      </c>
      <c r="B966" t="s">
        <v>1458</v>
      </c>
      <c r="C966" t="s">
        <v>118</v>
      </c>
      <c r="D966">
        <v>0.08</v>
      </c>
      <c r="E966">
        <v>18.7</v>
      </c>
      <c r="F966">
        <v>8.99</v>
      </c>
      <c r="G966" t="s">
        <v>40</v>
      </c>
      <c r="H966" t="s">
        <v>73</v>
      </c>
      <c r="I966" t="s">
        <v>30</v>
      </c>
      <c r="J966" t="s">
        <v>128</v>
      </c>
      <c r="K966" t="s">
        <v>44</v>
      </c>
      <c r="L966" t="s">
        <v>1890</v>
      </c>
      <c r="M966">
        <v>0.47</v>
      </c>
      <c r="N966" t="s">
        <v>34</v>
      </c>
      <c r="O966" t="s">
        <v>35</v>
      </c>
      <c r="P966" t="s">
        <v>46</v>
      </c>
      <c r="Q966" t="s">
        <v>1460</v>
      </c>
      <c r="R966">
        <v>72113</v>
      </c>
      <c r="S966" s="1">
        <v>42090</v>
      </c>
      <c r="T966" s="1">
        <v>42091</v>
      </c>
      <c r="U966">
        <v>16.136399999999998</v>
      </c>
      <c r="V966">
        <v>7</v>
      </c>
      <c r="W966">
        <v>132.22999999999999</v>
      </c>
      <c r="X966">
        <v>85894</v>
      </c>
      <c r="Y966">
        <f>cleaneddata[[#This Row],[Unit Price]]-cleaneddata[[#This Row],[Discount]]</f>
        <v>18.62</v>
      </c>
      <c r="Z966" t="str">
        <f>_xlfn.IFS(cleaneddata[[#This Row],[Region]]="Central","Chris",cleaneddata[[#This Row],[Region]]="East","Erin",cleaneddata[[#This Row],[Region]]="South","Sam",cleaneddata[[#This Row],[Region]]="West","William")</f>
        <v>Sam</v>
      </c>
    </row>
    <row r="967" spans="1:26" x14ac:dyDescent="0.25">
      <c r="A967">
        <v>1072</v>
      </c>
      <c r="B967" t="s">
        <v>1891</v>
      </c>
      <c r="C967" t="s">
        <v>72</v>
      </c>
      <c r="D967">
        <v>0.01</v>
      </c>
      <c r="E967">
        <v>150.88999999999999</v>
      </c>
      <c r="F967">
        <v>60.2</v>
      </c>
      <c r="G967" t="s">
        <v>28</v>
      </c>
      <c r="H967" t="s">
        <v>96</v>
      </c>
      <c r="I967" t="s">
        <v>30</v>
      </c>
      <c r="J967" t="s">
        <v>111</v>
      </c>
      <c r="K967" t="s">
        <v>59</v>
      </c>
      <c r="L967" t="s">
        <v>1305</v>
      </c>
      <c r="M967">
        <v>0.77</v>
      </c>
      <c r="N967" t="s">
        <v>34</v>
      </c>
      <c r="O967" t="s">
        <v>113</v>
      </c>
      <c r="P967" t="s">
        <v>322</v>
      </c>
      <c r="Q967" t="s">
        <v>1892</v>
      </c>
      <c r="R967">
        <v>18018</v>
      </c>
      <c r="S967" s="1">
        <v>42090</v>
      </c>
      <c r="T967" s="1">
        <v>42093</v>
      </c>
      <c r="U967">
        <v>-505.76</v>
      </c>
      <c r="V967">
        <v>3</v>
      </c>
      <c r="W967">
        <v>473.53</v>
      </c>
      <c r="X967">
        <v>89631</v>
      </c>
      <c r="Y967">
        <f>cleaneddata[[#This Row],[Unit Price]]-cleaneddata[[#This Row],[Discount]]</f>
        <v>150.88</v>
      </c>
      <c r="Z967" t="str">
        <f>_xlfn.IFS(cleaneddata[[#This Row],[Region]]="Central","Chris",cleaneddata[[#This Row],[Region]]="East","Erin",cleaneddata[[#This Row],[Region]]="South","Sam",cleaneddata[[#This Row],[Region]]="West","William")</f>
        <v>Erin</v>
      </c>
    </row>
    <row r="968" spans="1:26" x14ac:dyDescent="0.25">
      <c r="A968">
        <v>1481</v>
      </c>
      <c r="B968" t="s">
        <v>1893</v>
      </c>
      <c r="C968" t="s">
        <v>72</v>
      </c>
      <c r="D968">
        <v>7.0000000000000007E-2</v>
      </c>
      <c r="E968">
        <v>8.9499999999999993</v>
      </c>
      <c r="F968">
        <v>2.0099999999999998</v>
      </c>
      <c r="G968" t="s">
        <v>40</v>
      </c>
      <c r="H968" t="s">
        <v>96</v>
      </c>
      <c r="I968" t="s">
        <v>50</v>
      </c>
      <c r="J968" t="s">
        <v>90</v>
      </c>
      <c r="K968" t="s">
        <v>52</v>
      </c>
      <c r="L968" t="s">
        <v>1894</v>
      </c>
      <c r="M968">
        <v>0.39</v>
      </c>
      <c r="N968" t="s">
        <v>34</v>
      </c>
      <c r="O968" t="s">
        <v>61</v>
      </c>
      <c r="P968" t="s">
        <v>92</v>
      </c>
      <c r="Q968" t="s">
        <v>102</v>
      </c>
      <c r="R968">
        <v>90049</v>
      </c>
      <c r="S968" s="1">
        <v>42090</v>
      </c>
      <c r="T968" s="1">
        <v>42091</v>
      </c>
      <c r="U968">
        <v>91.73</v>
      </c>
      <c r="V968">
        <v>36</v>
      </c>
      <c r="W968">
        <v>307.64999999999998</v>
      </c>
      <c r="X968">
        <v>53953</v>
      </c>
      <c r="Y968">
        <f>cleaneddata[[#This Row],[Unit Price]]-cleaneddata[[#This Row],[Discount]]</f>
        <v>8.879999999999999</v>
      </c>
      <c r="Z968" t="str">
        <f>_xlfn.IFS(cleaneddata[[#This Row],[Region]]="Central","Chris",cleaneddata[[#This Row],[Region]]="East","Erin",cleaneddata[[#This Row],[Region]]="South","Sam",cleaneddata[[#This Row],[Region]]="West","William")</f>
        <v>William</v>
      </c>
    </row>
    <row r="969" spans="1:26" x14ac:dyDescent="0.25">
      <c r="A969">
        <v>1482</v>
      </c>
      <c r="B969" t="s">
        <v>1440</v>
      </c>
      <c r="C969" t="s">
        <v>72</v>
      </c>
      <c r="D969">
        <v>7.0000000000000007E-2</v>
      </c>
      <c r="E969">
        <v>8.9499999999999993</v>
      </c>
      <c r="F969">
        <v>2.0099999999999998</v>
      </c>
      <c r="G969" t="s">
        <v>40</v>
      </c>
      <c r="H969" t="s">
        <v>96</v>
      </c>
      <c r="I969" t="s">
        <v>50</v>
      </c>
      <c r="J969" t="s">
        <v>90</v>
      </c>
      <c r="K969" t="s">
        <v>52</v>
      </c>
      <c r="L969" t="s">
        <v>1894</v>
      </c>
      <c r="M969">
        <v>0.39</v>
      </c>
      <c r="N969" t="s">
        <v>34</v>
      </c>
      <c r="O969" t="s">
        <v>54</v>
      </c>
      <c r="P969" t="s">
        <v>291</v>
      </c>
      <c r="Q969" t="s">
        <v>996</v>
      </c>
      <c r="R969">
        <v>48708</v>
      </c>
      <c r="S969" s="1">
        <v>42090</v>
      </c>
      <c r="T969" s="1">
        <v>42091</v>
      </c>
      <c r="U969">
        <v>53.067900000000002</v>
      </c>
      <c r="V969">
        <v>9</v>
      </c>
      <c r="W969">
        <v>76.91</v>
      </c>
      <c r="X969">
        <v>91362</v>
      </c>
      <c r="Y969">
        <f>cleaneddata[[#This Row],[Unit Price]]-cleaneddata[[#This Row],[Discount]]</f>
        <v>8.879999999999999</v>
      </c>
      <c r="Z969" t="str">
        <f>_xlfn.IFS(cleaneddata[[#This Row],[Region]]="Central","Chris",cleaneddata[[#This Row],[Region]]="East","Erin",cleaneddata[[#This Row],[Region]]="South","Sam",cleaneddata[[#This Row],[Region]]="West","William")</f>
        <v>Chris</v>
      </c>
    </row>
    <row r="970" spans="1:26" x14ac:dyDescent="0.25">
      <c r="A970">
        <v>3354</v>
      </c>
      <c r="B970" t="s">
        <v>1895</v>
      </c>
      <c r="C970" t="s">
        <v>72</v>
      </c>
      <c r="D970">
        <v>0.04</v>
      </c>
      <c r="E970">
        <v>3.69</v>
      </c>
      <c r="F970">
        <v>0.5</v>
      </c>
      <c r="G970" t="s">
        <v>40</v>
      </c>
      <c r="H970" t="s">
        <v>96</v>
      </c>
      <c r="I970" t="s">
        <v>50</v>
      </c>
      <c r="J970" t="s">
        <v>154</v>
      </c>
      <c r="K970" t="s">
        <v>75</v>
      </c>
      <c r="L970" t="s">
        <v>1896</v>
      </c>
      <c r="M970">
        <v>0.38</v>
      </c>
      <c r="N970" t="s">
        <v>34</v>
      </c>
      <c r="O970" t="s">
        <v>61</v>
      </c>
      <c r="P970" t="s">
        <v>92</v>
      </c>
      <c r="Q970" t="s">
        <v>1897</v>
      </c>
      <c r="R970">
        <v>92231</v>
      </c>
      <c r="S970" s="1">
        <v>42090</v>
      </c>
      <c r="T970" s="1">
        <v>42092</v>
      </c>
      <c r="U970">
        <v>47.527200000000001</v>
      </c>
      <c r="V970">
        <v>19</v>
      </c>
      <c r="W970">
        <v>68.88</v>
      </c>
      <c r="X970">
        <v>88590</v>
      </c>
      <c r="Y970">
        <f>cleaneddata[[#This Row],[Unit Price]]-cleaneddata[[#This Row],[Discount]]</f>
        <v>3.65</v>
      </c>
      <c r="Z970" t="str">
        <f>_xlfn.IFS(cleaneddata[[#This Row],[Region]]="Central","Chris",cleaneddata[[#This Row],[Region]]="East","Erin",cleaneddata[[#This Row],[Region]]="South","Sam",cleaneddata[[#This Row],[Region]]="West","William")</f>
        <v>William</v>
      </c>
    </row>
    <row r="971" spans="1:26" x14ac:dyDescent="0.25">
      <c r="A971">
        <v>2668</v>
      </c>
      <c r="B971" t="s">
        <v>1898</v>
      </c>
      <c r="C971" t="s">
        <v>39</v>
      </c>
      <c r="D971">
        <v>0.04</v>
      </c>
      <c r="E971">
        <v>10.4</v>
      </c>
      <c r="F971">
        <v>5.4</v>
      </c>
      <c r="G971" t="s">
        <v>40</v>
      </c>
      <c r="H971" t="s">
        <v>96</v>
      </c>
      <c r="I971" t="s">
        <v>30</v>
      </c>
      <c r="J971" t="s">
        <v>128</v>
      </c>
      <c r="K971" t="s">
        <v>44</v>
      </c>
      <c r="L971" t="s">
        <v>1899</v>
      </c>
      <c r="M971">
        <v>0.51</v>
      </c>
      <c r="N971" t="s">
        <v>34</v>
      </c>
      <c r="O971" t="s">
        <v>54</v>
      </c>
      <c r="P971" t="s">
        <v>1073</v>
      </c>
      <c r="Q971" t="s">
        <v>1900</v>
      </c>
      <c r="R971">
        <v>57701</v>
      </c>
      <c r="S971" s="1">
        <v>42091</v>
      </c>
      <c r="T971" s="1">
        <v>42092</v>
      </c>
      <c r="U971">
        <v>29.98</v>
      </c>
      <c r="V971">
        <v>12</v>
      </c>
      <c r="W971">
        <v>130.74</v>
      </c>
      <c r="X971">
        <v>87830</v>
      </c>
      <c r="Y971">
        <f>cleaneddata[[#This Row],[Unit Price]]-cleaneddata[[#This Row],[Discount]]</f>
        <v>10.360000000000001</v>
      </c>
      <c r="Z971" t="str">
        <f>_xlfn.IFS(cleaneddata[[#This Row],[Region]]="Central","Chris",cleaneddata[[#This Row],[Region]]="East","Erin",cleaneddata[[#This Row],[Region]]="South","Sam",cleaneddata[[#This Row],[Region]]="West","William")</f>
        <v>Chris</v>
      </c>
    </row>
    <row r="972" spans="1:26" x14ac:dyDescent="0.25">
      <c r="A972">
        <v>2668</v>
      </c>
      <c r="B972" t="s">
        <v>1898</v>
      </c>
      <c r="C972" t="s">
        <v>39</v>
      </c>
      <c r="D972">
        <v>0.08</v>
      </c>
      <c r="E972">
        <v>4.28</v>
      </c>
      <c r="F972">
        <v>4.79</v>
      </c>
      <c r="G972" t="s">
        <v>40</v>
      </c>
      <c r="H972" t="s">
        <v>96</v>
      </c>
      <c r="I972" t="s">
        <v>50</v>
      </c>
      <c r="J972" t="s">
        <v>90</v>
      </c>
      <c r="K972" t="s">
        <v>75</v>
      </c>
      <c r="L972" t="s">
        <v>1901</v>
      </c>
      <c r="M972">
        <v>0.4</v>
      </c>
      <c r="N972" t="s">
        <v>34</v>
      </c>
      <c r="O972" t="s">
        <v>54</v>
      </c>
      <c r="P972" t="s">
        <v>1073</v>
      </c>
      <c r="Q972" t="s">
        <v>1900</v>
      </c>
      <c r="R972">
        <v>57701</v>
      </c>
      <c r="S972" s="1">
        <v>42091</v>
      </c>
      <c r="T972" s="1">
        <v>42093</v>
      </c>
      <c r="U972">
        <v>-121.2</v>
      </c>
      <c r="V972">
        <v>12</v>
      </c>
      <c r="W972">
        <v>49.87</v>
      </c>
      <c r="X972">
        <v>87830</v>
      </c>
      <c r="Y972">
        <f>cleaneddata[[#This Row],[Unit Price]]-cleaneddata[[#This Row],[Discount]]</f>
        <v>4.2</v>
      </c>
      <c r="Z972" t="str">
        <f>_xlfn.IFS(cleaneddata[[#This Row],[Region]]="Central","Chris",cleaneddata[[#This Row],[Region]]="East","Erin",cleaneddata[[#This Row],[Region]]="South","Sam",cleaneddata[[#This Row],[Region]]="West","William")</f>
        <v>Chris</v>
      </c>
    </row>
    <row r="973" spans="1:26" x14ac:dyDescent="0.25">
      <c r="A973">
        <v>2968</v>
      </c>
      <c r="B973" t="s">
        <v>1321</v>
      </c>
      <c r="C973" t="s">
        <v>39</v>
      </c>
      <c r="D973">
        <v>0.06</v>
      </c>
      <c r="E973">
        <v>363.25</v>
      </c>
      <c r="F973">
        <v>19.989999999999998</v>
      </c>
      <c r="G973" t="s">
        <v>40</v>
      </c>
      <c r="H973" t="s">
        <v>29</v>
      </c>
      <c r="I973" t="s">
        <v>50</v>
      </c>
      <c r="J973" t="s">
        <v>97</v>
      </c>
      <c r="K973" t="s">
        <v>75</v>
      </c>
      <c r="L973" t="s">
        <v>201</v>
      </c>
      <c r="M973">
        <v>0.56999999999999995</v>
      </c>
      <c r="N973" t="s">
        <v>34</v>
      </c>
      <c r="O973" t="s">
        <v>35</v>
      </c>
      <c r="P973" t="s">
        <v>125</v>
      </c>
      <c r="Q973" t="s">
        <v>1323</v>
      </c>
      <c r="R973">
        <v>33021</v>
      </c>
      <c r="S973" s="1">
        <v>42091</v>
      </c>
      <c r="T973" s="1">
        <v>42093</v>
      </c>
      <c r="U973">
        <v>36.164099999999998</v>
      </c>
      <c r="V973">
        <v>1</v>
      </c>
      <c r="W973">
        <v>344.87</v>
      </c>
      <c r="X973">
        <v>86086</v>
      </c>
      <c r="Y973">
        <f>cleaneddata[[#This Row],[Unit Price]]-cleaneddata[[#This Row],[Discount]]</f>
        <v>363.19</v>
      </c>
      <c r="Z973" t="str">
        <f>_xlfn.IFS(cleaneddata[[#This Row],[Region]]="Central","Chris",cleaneddata[[#This Row],[Region]]="East","Erin",cleaneddata[[#This Row],[Region]]="South","Sam",cleaneddata[[#This Row],[Region]]="West","William")</f>
        <v>Sam</v>
      </c>
    </row>
    <row r="974" spans="1:26" x14ac:dyDescent="0.25">
      <c r="A974">
        <v>800</v>
      </c>
      <c r="B974" t="s">
        <v>1902</v>
      </c>
      <c r="C974" t="s">
        <v>49</v>
      </c>
      <c r="D974">
        <v>0.04</v>
      </c>
      <c r="E974">
        <v>50.98</v>
      </c>
      <c r="F974">
        <v>6.5</v>
      </c>
      <c r="G974" t="s">
        <v>40</v>
      </c>
      <c r="H974" t="s">
        <v>41</v>
      </c>
      <c r="I974" t="s">
        <v>42</v>
      </c>
      <c r="J974" t="s">
        <v>43</v>
      </c>
      <c r="K974" t="s">
        <v>75</v>
      </c>
      <c r="L974" t="s">
        <v>1868</v>
      </c>
      <c r="M974">
        <v>0.73</v>
      </c>
      <c r="N974" t="s">
        <v>34</v>
      </c>
      <c r="O974" t="s">
        <v>61</v>
      </c>
      <c r="P974" t="s">
        <v>148</v>
      </c>
      <c r="Q974" t="s">
        <v>1528</v>
      </c>
      <c r="R974">
        <v>84067</v>
      </c>
      <c r="S974" s="1">
        <v>42091</v>
      </c>
      <c r="T974" s="1">
        <v>42097</v>
      </c>
      <c r="U974">
        <v>-13.28</v>
      </c>
      <c r="V974">
        <v>11</v>
      </c>
      <c r="W974">
        <v>568.25</v>
      </c>
      <c r="X974">
        <v>89910</v>
      </c>
      <c r="Y974">
        <f>cleaneddata[[#This Row],[Unit Price]]-cleaneddata[[#This Row],[Discount]]</f>
        <v>50.94</v>
      </c>
      <c r="Z974" t="str">
        <f>_xlfn.IFS(cleaneddata[[#This Row],[Region]]="Central","Chris",cleaneddata[[#This Row],[Region]]="East","Erin",cleaneddata[[#This Row],[Region]]="South","Sam",cleaneddata[[#This Row],[Region]]="West","William")</f>
        <v>William</v>
      </c>
    </row>
    <row r="975" spans="1:26" x14ac:dyDescent="0.25">
      <c r="A975">
        <v>800</v>
      </c>
      <c r="B975" t="s">
        <v>1902</v>
      </c>
      <c r="C975" t="s">
        <v>49</v>
      </c>
      <c r="D975">
        <v>0.02</v>
      </c>
      <c r="E975">
        <v>6.48</v>
      </c>
      <c r="F975">
        <v>5.14</v>
      </c>
      <c r="G975" t="s">
        <v>40</v>
      </c>
      <c r="H975" t="s">
        <v>41</v>
      </c>
      <c r="I975" t="s">
        <v>50</v>
      </c>
      <c r="J975" t="s">
        <v>90</v>
      </c>
      <c r="K975" t="s">
        <v>75</v>
      </c>
      <c r="L975" t="s">
        <v>1747</v>
      </c>
      <c r="M975">
        <v>0.37</v>
      </c>
      <c r="N975" t="s">
        <v>34</v>
      </c>
      <c r="O975" t="s">
        <v>61</v>
      </c>
      <c r="P975" t="s">
        <v>148</v>
      </c>
      <c r="Q975" t="s">
        <v>1528</v>
      </c>
      <c r="R975">
        <v>84067</v>
      </c>
      <c r="S975" s="1">
        <v>42091</v>
      </c>
      <c r="T975" s="1">
        <v>42093</v>
      </c>
      <c r="U975">
        <v>-48.68</v>
      </c>
      <c r="V975">
        <v>19</v>
      </c>
      <c r="W975">
        <v>126.66</v>
      </c>
      <c r="X975">
        <v>89910</v>
      </c>
      <c r="Y975">
        <f>cleaneddata[[#This Row],[Unit Price]]-cleaneddata[[#This Row],[Discount]]</f>
        <v>6.4600000000000009</v>
      </c>
      <c r="Z975" t="str">
        <f>_xlfn.IFS(cleaneddata[[#This Row],[Region]]="Central","Chris",cleaneddata[[#This Row],[Region]]="East","Erin",cleaneddata[[#This Row],[Region]]="South","Sam",cleaneddata[[#This Row],[Region]]="West","William")</f>
        <v>William</v>
      </c>
    </row>
    <row r="976" spans="1:26" x14ac:dyDescent="0.25">
      <c r="A976">
        <v>1738</v>
      </c>
      <c r="B976" t="s">
        <v>1903</v>
      </c>
      <c r="C976" t="s">
        <v>118</v>
      </c>
      <c r="D976">
        <v>0.08</v>
      </c>
      <c r="E976">
        <v>175.99</v>
      </c>
      <c r="F976">
        <v>4.99</v>
      </c>
      <c r="G976" t="s">
        <v>40</v>
      </c>
      <c r="H976" t="s">
        <v>96</v>
      </c>
      <c r="I976" t="s">
        <v>42</v>
      </c>
      <c r="J976" t="s">
        <v>137</v>
      </c>
      <c r="K976" t="s">
        <v>75</v>
      </c>
      <c r="L976" t="s">
        <v>1251</v>
      </c>
      <c r="M976">
        <v>0.59</v>
      </c>
      <c r="N976" t="s">
        <v>34</v>
      </c>
      <c r="O976" t="s">
        <v>35</v>
      </c>
      <c r="P976" t="s">
        <v>99</v>
      </c>
      <c r="Q976" t="s">
        <v>1904</v>
      </c>
      <c r="R976">
        <v>28052</v>
      </c>
      <c r="S976" s="1">
        <v>42091</v>
      </c>
      <c r="T976" s="1">
        <v>42091</v>
      </c>
      <c r="U976">
        <v>-16476.838</v>
      </c>
      <c r="V976">
        <v>10</v>
      </c>
      <c r="W976">
        <v>1486.34</v>
      </c>
      <c r="X976">
        <v>85865</v>
      </c>
      <c r="Y976">
        <f>cleaneddata[[#This Row],[Unit Price]]-cleaneddata[[#This Row],[Discount]]</f>
        <v>175.91</v>
      </c>
      <c r="Z976" t="str">
        <f>_xlfn.IFS(cleaneddata[[#This Row],[Region]]="Central","Chris",cleaneddata[[#This Row],[Region]]="East","Erin",cleaneddata[[#This Row],[Region]]="South","Sam",cleaneddata[[#This Row],[Region]]="West","William")</f>
        <v>Sam</v>
      </c>
    </row>
    <row r="977" spans="1:26" x14ac:dyDescent="0.25">
      <c r="A977">
        <v>2880</v>
      </c>
      <c r="B977" t="s">
        <v>1905</v>
      </c>
      <c r="C977" t="s">
        <v>118</v>
      </c>
      <c r="D977">
        <v>0.05</v>
      </c>
      <c r="E977">
        <v>6.68</v>
      </c>
      <c r="F977">
        <v>6.93</v>
      </c>
      <c r="G977" t="s">
        <v>40</v>
      </c>
      <c r="H977" t="s">
        <v>29</v>
      </c>
      <c r="I977" t="s">
        <v>50</v>
      </c>
      <c r="J977" t="s">
        <v>90</v>
      </c>
      <c r="K977" t="s">
        <v>75</v>
      </c>
      <c r="L977" t="s">
        <v>978</v>
      </c>
      <c r="M977">
        <v>0.37</v>
      </c>
      <c r="N977" t="s">
        <v>34</v>
      </c>
      <c r="O977" t="s">
        <v>35</v>
      </c>
      <c r="P977" t="s">
        <v>125</v>
      </c>
      <c r="Q977" t="s">
        <v>1906</v>
      </c>
      <c r="R977">
        <v>33160</v>
      </c>
      <c r="S977" s="1">
        <v>42091</v>
      </c>
      <c r="T977" s="1">
        <v>42092</v>
      </c>
      <c r="U977">
        <v>-2.3519999999999999</v>
      </c>
      <c r="V977">
        <v>11</v>
      </c>
      <c r="W977">
        <v>77.2</v>
      </c>
      <c r="X977">
        <v>88626</v>
      </c>
      <c r="Y977">
        <f>cleaneddata[[#This Row],[Unit Price]]-cleaneddata[[#This Row],[Discount]]</f>
        <v>6.63</v>
      </c>
      <c r="Z977" t="str">
        <f>_xlfn.IFS(cleaneddata[[#This Row],[Region]]="Central","Chris",cleaneddata[[#This Row],[Region]]="East","Erin",cleaneddata[[#This Row],[Region]]="South","Sam",cleaneddata[[#This Row],[Region]]="West","William")</f>
        <v>Sam</v>
      </c>
    </row>
    <row r="978" spans="1:26" x14ac:dyDescent="0.25">
      <c r="A978">
        <v>152</v>
      </c>
      <c r="B978" t="s">
        <v>507</v>
      </c>
      <c r="C978" t="s">
        <v>39</v>
      </c>
      <c r="D978">
        <v>0.01</v>
      </c>
      <c r="E978">
        <v>65.989999999999995</v>
      </c>
      <c r="F978">
        <v>8.99</v>
      </c>
      <c r="G978" t="s">
        <v>40</v>
      </c>
      <c r="H978" t="s">
        <v>41</v>
      </c>
      <c r="I978" t="s">
        <v>42</v>
      </c>
      <c r="J978" t="s">
        <v>137</v>
      </c>
      <c r="K978" t="s">
        <v>75</v>
      </c>
      <c r="L978" t="s">
        <v>1907</v>
      </c>
      <c r="M978">
        <v>0.6</v>
      </c>
      <c r="N978" t="s">
        <v>34</v>
      </c>
      <c r="O978" t="s">
        <v>35</v>
      </c>
      <c r="P978" t="s">
        <v>402</v>
      </c>
      <c r="Q978" t="s">
        <v>509</v>
      </c>
      <c r="R978">
        <v>37918</v>
      </c>
      <c r="S978" s="1">
        <v>42092</v>
      </c>
      <c r="T978" s="1">
        <v>42095</v>
      </c>
      <c r="U978">
        <v>97.86</v>
      </c>
      <c r="V978">
        <v>5</v>
      </c>
      <c r="W978">
        <v>292.23</v>
      </c>
      <c r="X978">
        <v>89524</v>
      </c>
      <c r="Y978">
        <f>cleaneddata[[#This Row],[Unit Price]]-cleaneddata[[#This Row],[Discount]]</f>
        <v>65.97999999999999</v>
      </c>
      <c r="Z978" t="str">
        <f>_xlfn.IFS(cleaneddata[[#This Row],[Region]]="Central","Chris",cleaneddata[[#This Row],[Region]]="East","Erin",cleaneddata[[#This Row],[Region]]="South","Sam",cleaneddata[[#This Row],[Region]]="West","William")</f>
        <v>Sam</v>
      </c>
    </row>
    <row r="979" spans="1:26" x14ac:dyDescent="0.25">
      <c r="A979">
        <v>2338</v>
      </c>
      <c r="B979" t="s">
        <v>460</v>
      </c>
      <c r="C979" t="s">
        <v>39</v>
      </c>
      <c r="D979">
        <v>0.1</v>
      </c>
      <c r="E979">
        <v>6.75</v>
      </c>
      <c r="F979">
        <v>2.99</v>
      </c>
      <c r="G979" t="s">
        <v>40</v>
      </c>
      <c r="H979" t="s">
        <v>73</v>
      </c>
      <c r="I979" t="s">
        <v>50</v>
      </c>
      <c r="J979" t="s">
        <v>74</v>
      </c>
      <c r="K979" t="s">
        <v>75</v>
      </c>
      <c r="L979" t="s">
        <v>1908</v>
      </c>
      <c r="M979">
        <v>0.35</v>
      </c>
      <c r="N979" t="s">
        <v>34</v>
      </c>
      <c r="O979" t="s">
        <v>113</v>
      </c>
      <c r="P979" t="s">
        <v>420</v>
      </c>
      <c r="Q979" t="s">
        <v>462</v>
      </c>
      <c r="R979">
        <v>20740</v>
      </c>
      <c r="S979" s="1">
        <v>42092</v>
      </c>
      <c r="T979" s="1">
        <v>42092</v>
      </c>
      <c r="U979">
        <v>18.147500000000001</v>
      </c>
      <c r="V979">
        <v>15</v>
      </c>
      <c r="W979">
        <v>96.13</v>
      </c>
      <c r="X979">
        <v>91481</v>
      </c>
      <c r="Y979">
        <f>cleaneddata[[#This Row],[Unit Price]]-cleaneddata[[#This Row],[Discount]]</f>
        <v>6.65</v>
      </c>
      <c r="Z979" t="str">
        <f>_xlfn.IFS(cleaneddata[[#This Row],[Region]]="Central","Chris",cleaneddata[[#This Row],[Region]]="East","Erin",cleaneddata[[#This Row],[Region]]="South","Sam",cleaneddata[[#This Row],[Region]]="West","William")</f>
        <v>Erin</v>
      </c>
    </row>
    <row r="980" spans="1:26" x14ac:dyDescent="0.25">
      <c r="A980">
        <v>2530</v>
      </c>
      <c r="B980" t="s">
        <v>1909</v>
      </c>
      <c r="C980" t="s">
        <v>39</v>
      </c>
      <c r="D980">
        <v>0.04</v>
      </c>
      <c r="E980">
        <v>40.98</v>
      </c>
      <c r="F980">
        <v>6.5</v>
      </c>
      <c r="G980" t="s">
        <v>40</v>
      </c>
      <c r="H980" t="s">
        <v>29</v>
      </c>
      <c r="I980" t="s">
        <v>42</v>
      </c>
      <c r="J980" t="s">
        <v>43</v>
      </c>
      <c r="K980" t="s">
        <v>75</v>
      </c>
      <c r="L980" t="s">
        <v>448</v>
      </c>
      <c r="M980">
        <v>0.74</v>
      </c>
      <c r="N980" t="s">
        <v>34</v>
      </c>
      <c r="O980" t="s">
        <v>61</v>
      </c>
      <c r="P980" t="s">
        <v>92</v>
      </c>
      <c r="Q980" t="s">
        <v>1910</v>
      </c>
      <c r="R980">
        <v>92307</v>
      </c>
      <c r="S980" s="1">
        <v>42092</v>
      </c>
      <c r="T980" s="1">
        <v>42093</v>
      </c>
      <c r="U980">
        <v>-89.5</v>
      </c>
      <c r="V980">
        <v>7</v>
      </c>
      <c r="W980">
        <v>277.07</v>
      </c>
      <c r="X980">
        <v>87451</v>
      </c>
      <c r="Y980">
        <f>cleaneddata[[#This Row],[Unit Price]]-cleaneddata[[#This Row],[Discount]]</f>
        <v>40.94</v>
      </c>
      <c r="Z980" t="str">
        <f>_xlfn.IFS(cleaneddata[[#This Row],[Region]]="Central","Chris",cleaneddata[[#This Row],[Region]]="East","Erin",cleaneddata[[#This Row],[Region]]="South","Sam",cleaneddata[[#This Row],[Region]]="West","William")</f>
        <v>William</v>
      </c>
    </row>
    <row r="981" spans="1:26" x14ac:dyDescent="0.25">
      <c r="A981">
        <v>2534</v>
      </c>
      <c r="B981" t="s">
        <v>1911</v>
      </c>
      <c r="C981" t="s">
        <v>39</v>
      </c>
      <c r="D981">
        <v>0.05</v>
      </c>
      <c r="E981">
        <v>35.99</v>
      </c>
      <c r="F981">
        <v>3.3</v>
      </c>
      <c r="G981" t="s">
        <v>40</v>
      </c>
      <c r="H981" t="s">
        <v>29</v>
      </c>
      <c r="I981" t="s">
        <v>42</v>
      </c>
      <c r="J981" t="s">
        <v>137</v>
      </c>
      <c r="K981" t="s">
        <v>44</v>
      </c>
      <c r="L981" t="s">
        <v>1912</v>
      </c>
      <c r="M981">
        <v>0.39</v>
      </c>
      <c r="N981" t="s">
        <v>34</v>
      </c>
      <c r="O981" t="s">
        <v>113</v>
      </c>
      <c r="P981" t="s">
        <v>333</v>
      </c>
      <c r="Q981" t="s">
        <v>889</v>
      </c>
      <c r="R981">
        <v>4401</v>
      </c>
      <c r="S981" s="1">
        <v>42092</v>
      </c>
      <c r="T981" s="1">
        <v>42094</v>
      </c>
      <c r="U981">
        <v>103.2723</v>
      </c>
      <c r="V981">
        <v>5</v>
      </c>
      <c r="W981">
        <v>149.66999999999999</v>
      </c>
      <c r="X981">
        <v>87451</v>
      </c>
      <c r="Y981">
        <f>cleaneddata[[#This Row],[Unit Price]]-cleaneddata[[#This Row],[Discount]]</f>
        <v>35.940000000000005</v>
      </c>
      <c r="Z981" t="str">
        <f>_xlfn.IFS(cleaneddata[[#This Row],[Region]]="Central","Chris",cleaneddata[[#This Row],[Region]]="East","Erin",cleaneddata[[#This Row],[Region]]="South","Sam",cleaneddata[[#This Row],[Region]]="West","William")</f>
        <v>Erin</v>
      </c>
    </row>
    <row r="982" spans="1:26" x14ac:dyDescent="0.25">
      <c r="A982">
        <v>3151</v>
      </c>
      <c r="B982" t="s">
        <v>955</v>
      </c>
      <c r="C982" t="s">
        <v>39</v>
      </c>
      <c r="D982">
        <v>0.01</v>
      </c>
      <c r="E982">
        <v>99.23</v>
      </c>
      <c r="F982">
        <v>8.99</v>
      </c>
      <c r="G982" t="s">
        <v>40</v>
      </c>
      <c r="H982" t="s">
        <v>96</v>
      </c>
      <c r="I982" t="s">
        <v>30</v>
      </c>
      <c r="J982" t="s">
        <v>128</v>
      </c>
      <c r="K982" t="s">
        <v>44</v>
      </c>
      <c r="L982" t="s">
        <v>129</v>
      </c>
      <c r="M982">
        <v>0.35</v>
      </c>
      <c r="N982" t="s">
        <v>34</v>
      </c>
      <c r="O982" t="s">
        <v>61</v>
      </c>
      <c r="P982" t="s">
        <v>92</v>
      </c>
      <c r="Q982" t="s">
        <v>956</v>
      </c>
      <c r="R982">
        <v>92277</v>
      </c>
      <c r="S982" s="1">
        <v>42092</v>
      </c>
      <c r="T982" s="1">
        <v>42096</v>
      </c>
      <c r="U982">
        <v>-87.46</v>
      </c>
      <c r="V982">
        <v>1</v>
      </c>
      <c r="W982">
        <v>99.22</v>
      </c>
      <c r="X982">
        <v>88548</v>
      </c>
      <c r="Y982">
        <f>cleaneddata[[#This Row],[Unit Price]]-cleaneddata[[#This Row],[Discount]]</f>
        <v>99.22</v>
      </c>
      <c r="Z982" t="str">
        <f>_xlfn.IFS(cleaneddata[[#This Row],[Region]]="Central","Chris",cleaneddata[[#This Row],[Region]]="East","Erin",cleaneddata[[#This Row],[Region]]="South","Sam",cleaneddata[[#This Row],[Region]]="West","William")</f>
        <v>William</v>
      </c>
    </row>
    <row r="983" spans="1:26" x14ac:dyDescent="0.25">
      <c r="A983">
        <v>2430</v>
      </c>
      <c r="B983" t="s">
        <v>1839</v>
      </c>
      <c r="C983" t="s">
        <v>49</v>
      </c>
      <c r="D983">
        <v>0.03</v>
      </c>
      <c r="E983">
        <v>140.99</v>
      </c>
      <c r="F983">
        <v>4.2</v>
      </c>
      <c r="G983" t="s">
        <v>40</v>
      </c>
      <c r="H983" t="s">
        <v>73</v>
      </c>
      <c r="I983" t="s">
        <v>42</v>
      </c>
      <c r="J983" t="s">
        <v>137</v>
      </c>
      <c r="K983" t="s">
        <v>75</v>
      </c>
      <c r="L983" t="s">
        <v>1913</v>
      </c>
      <c r="M983">
        <v>0.59</v>
      </c>
      <c r="N983" t="s">
        <v>34</v>
      </c>
      <c r="O983" t="s">
        <v>54</v>
      </c>
      <c r="P983" t="s">
        <v>189</v>
      </c>
      <c r="Q983" t="s">
        <v>1840</v>
      </c>
      <c r="R983">
        <v>76541</v>
      </c>
      <c r="S983" s="1">
        <v>42092</v>
      </c>
      <c r="T983" s="1">
        <v>42100</v>
      </c>
      <c r="U983">
        <v>-458.74400000000003</v>
      </c>
      <c r="V983">
        <v>2</v>
      </c>
      <c r="W983">
        <v>246.44</v>
      </c>
      <c r="X983">
        <v>91110</v>
      </c>
      <c r="Y983">
        <f>cleaneddata[[#This Row],[Unit Price]]-cleaneddata[[#This Row],[Discount]]</f>
        <v>140.96</v>
      </c>
      <c r="Z983" t="str">
        <f>_xlfn.IFS(cleaneddata[[#This Row],[Region]]="Central","Chris",cleaneddata[[#This Row],[Region]]="East","Erin",cleaneddata[[#This Row],[Region]]="South","Sam",cleaneddata[[#This Row],[Region]]="West","William")</f>
        <v>Chris</v>
      </c>
    </row>
    <row r="984" spans="1:26" x14ac:dyDescent="0.25">
      <c r="A984">
        <v>1028</v>
      </c>
      <c r="B984" t="s">
        <v>1914</v>
      </c>
      <c r="C984" t="s">
        <v>118</v>
      </c>
      <c r="D984">
        <v>7.0000000000000007E-2</v>
      </c>
      <c r="E984">
        <v>7.08</v>
      </c>
      <c r="F984">
        <v>2.35</v>
      </c>
      <c r="G984" t="s">
        <v>89</v>
      </c>
      <c r="H984" t="s">
        <v>29</v>
      </c>
      <c r="I984" t="s">
        <v>50</v>
      </c>
      <c r="J984" t="s">
        <v>51</v>
      </c>
      <c r="K984" t="s">
        <v>52</v>
      </c>
      <c r="L984" t="s">
        <v>1915</v>
      </c>
      <c r="M984">
        <v>0.47</v>
      </c>
      <c r="N984" t="s">
        <v>34</v>
      </c>
      <c r="O984" t="s">
        <v>113</v>
      </c>
      <c r="P984" t="s">
        <v>114</v>
      </c>
      <c r="Q984" t="s">
        <v>1916</v>
      </c>
      <c r="R984">
        <v>11725</v>
      </c>
      <c r="S984" s="1">
        <v>42092</v>
      </c>
      <c r="T984" s="1">
        <v>42093</v>
      </c>
      <c r="U984">
        <v>30.49</v>
      </c>
      <c r="V984">
        <v>13</v>
      </c>
      <c r="W984">
        <v>93.82</v>
      </c>
      <c r="X984">
        <v>89006</v>
      </c>
      <c r="Y984">
        <f>cleaneddata[[#This Row],[Unit Price]]-cleaneddata[[#This Row],[Discount]]</f>
        <v>7.01</v>
      </c>
      <c r="Z984" t="str">
        <f>_xlfn.IFS(cleaneddata[[#This Row],[Region]]="Central","Chris",cleaneddata[[#This Row],[Region]]="East","Erin",cleaneddata[[#This Row],[Region]]="South","Sam",cleaneddata[[#This Row],[Region]]="West","William")</f>
        <v>Erin</v>
      </c>
    </row>
    <row r="985" spans="1:26" x14ac:dyDescent="0.25">
      <c r="A985">
        <v>1129</v>
      </c>
      <c r="B985" t="s">
        <v>788</v>
      </c>
      <c r="C985" t="s">
        <v>72</v>
      </c>
      <c r="D985">
        <v>0.05</v>
      </c>
      <c r="E985">
        <v>5.78</v>
      </c>
      <c r="F985">
        <v>7.64</v>
      </c>
      <c r="G985" t="s">
        <v>89</v>
      </c>
      <c r="H985" t="s">
        <v>96</v>
      </c>
      <c r="I985" t="s">
        <v>50</v>
      </c>
      <c r="J985" t="s">
        <v>90</v>
      </c>
      <c r="K985" t="s">
        <v>75</v>
      </c>
      <c r="L985" t="s">
        <v>1917</v>
      </c>
      <c r="M985">
        <v>0.36</v>
      </c>
      <c r="N985" t="s">
        <v>34</v>
      </c>
      <c r="O985" t="s">
        <v>113</v>
      </c>
      <c r="P985" t="s">
        <v>405</v>
      </c>
      <c r="Q985" t="s">
        <v>790</v>
      </c>
      <c r="R985">
        <v>2118</v>
      </c>
      <c r="S985" s="1">
        <v>42092</v>
      </c>
      <c r="T985" s="1">
        <v>42094</v>
      </c>
      <c r="U985">
        <v>-116.05</v>
      </c>
      <c r="V985">
        <v>29</v>
      </c>
      <c r="W985">
        <v>177.41</v>
      </c>
      <c r="X985">
        <v>49125</v>
      </c>
      <c r="Y985">
        <f>cleaneddata[[#This Row],[Unit Price]]-cleaneddata[[#This Row],[Discount]]</f>
        <v>5.73</v>
      </c>
      <c r="Z985" t="str">
        <f>_xlfn.IFS(cleaneddata[[#This Row],[Region]]="Central","Chris",cleaneddata[[#This Row],[Region]]="East","Erin",cleaneddata[[#This Row],[Region]]="South","Sam",cleaneddata[[#This Row],[Region]]="West","William")</f>
        <v>Erin</v>
      </c>
    </row>
    <row r="986" spans="1:26" x14ac:dyDescent="0.25">
      <c r="A986">
        <v>1237</v>
      </c>
      <c r="B986" t="s">
        <v>1918</v>
      </c>
      <c r="C986" t="s">
        <v>72</v>
      </c>
      <c r="D986">
        <v>0.02</v>
      </c>
      <c r="E986">
        <v>7.38</v>
      </c>
      <c r="F986">
        <v>5.21</v>
      </c>
      <c r="G986" t="s">
        <v>40</v>
      </c>
      <c r="H986" t="s">
        <v>96</v>
      </c>
      <c r="I986" t="s">
        <v>30</v>
      </c>
      <c r="J986" t="s">
        <v>128</v>
      </c>
      <c r="K986" t="s">
        <v>75</v>
      </c>
      <c r="L986" t="s">
        <v>1919</v>
      </c>
      <c r="M986">
        <v>0.56000000000000005</v>
      </c>
      <c r="N986" t="s">
        <v>34</v>
      </c>
      <c r="O986" t="s">
        <v>54</v>
      </c>
      <c r="P986" t="s">
        <v>189</v>
      </c>
      <c r="Q986" t="s">
        <v>1920</v>
      </c>
      <c r="R986">
        <v>75007</v>
      </c>
      <c r="S986" s="1">
        <v>42092</v>
      </c>
      <c r="T986" s="1">
        <v>42093</v>
      </c>
      <c r="U986">
        <v>7.74</v>
      </c>
      <c r="V986">
        <v>3</v>
      </c>
      <c r="W986">
        <v>24.52</v>
      </c>
      <c r="X986">
        <v>86076</v>
      </c>
      <c r="Y986">
        <f>cleaneddata[[#This Row],[Unit Price]]-cleaneddata[[#This Row],[Discount]]</f>
        <v>7.36</v>
      </c>
      <c r="Z986" t="str">
        <f>_xlfn.IFS(cleaneddata[[#This Row],[Region]]="Central","Chris",cleaneddata[[#This Row],[Region]]="East","Erin",cleaneddata[[#This Row],[Region]]="South","Sam",cleaneddata[[#This Row],[Region]]="West","William")</f>
        <v>Chris</v>
      </c>
    </row>
    <row r="987" spans="1:26" x14ac:dyDescent="0.25">
      <c r="A987">
        <v>3399</v>
      </c>
      <c r="B987" t="s">
        <v>1921</v>
      </c>
      <c r="C987" t="s">
        <v>72</v>
      </c>
      <c r="D987">
        <v>0.08</v>
      </c>
      <c r="E987">
        <v>11.97</v>
      </c>
      <c r="F987">
        <v>5.81</v>
      </c>
      <c r="G987" t="s">
        <v>40</v>
      </c>
      <c r="H987" t="s">
        <v>29</v>
      </c>
      <c r="I987" t="s">
        <v>50</v>
      </c>
      <c r="J987" t="s">
        <v>51</v>
      </c>
      <c r="K987" t="s">
        <v>44</v>
      </c>
      <c r="L987" t="s">
        <v>1814</v>
      </c>
      <c r="M987">
        <v>0.6</v>
      </c>
      <c r="N987" t="s">
        <v>34</v>
      </c>
      <c r="O987" t="s">
        <v>54</v>
      </c>
      <c r="P987" t="s">
        <v>105</v>
      </c>
      <c r="Q987" t="s">
        <v>1583</v>
      </c>
      <c r="R987">
        <v>60016</v>
      </c>
      <c r="S987" s="1">
        <v>42092</v>
      </c>
      <c r="T987" s="1">
        <v>42094</v>
      </c>
      <c r="U987">
        <v>-41.87</v>
      </c>
      <c r="V987">
        <v>5</v>
      </c>
      <c r="W987">
        <v>59.98</v>
      </c>
      <c r="X987">
        <v>87534</v>
      </c>
      <c r="Y987">
        <f>cleaneddata[[#This Row],[Unit Price]]-cleaneddata[[#This Row],[Discount]]</f>
        <v>11.89</v>
      </c>
      <c r="Z987" t="str">
        <f>_xlfn.IFS(cleaneddata[[#This Row],[Region]]="Central","Chris",cleaneddata[[#This Row],[Region]]="East","Erin",cleaneddata[[#This Row],[Region]]="South","Sam",cleaneddata[[#This Row],[Region]]="West","William")</f>
        <v>Chris</v>
      </c>
    </row>
    <row r="988" spans="1:26" x14ac:dyDescent="0.25">
      <c r="A988">
        <v>2351</v>
      </c>
      <c r="B988" t="s">
        <v>1922</v>
      </c>
      <c r="C988" t="s">
        <v>27</v>
      </c>
      <c r="D988">
        <v>0.08</v>
      </c>
      <c r="E988">
        <v>6.48</v>
      </c>
      <c r="F988">
        <v>7.49</v>
      </c>
      <c r="G988" t="s">
        <v>40</v>
      </c>
      <c r="H988" t="s">
        <v>96</v>
      </c>
      <c r="I988" t="s">
        <v>50</v>
      </c>
      <c r="J988" t="s">
        <v>90</v>
      </c>
      <c r="K988" t="s">
        <v>75</v>
      </c>
      <c r="L988" t="s">
        <v>1923</v>
      </c>
      <c r="M988">
        <v>0.37</v>
      </c>
      <c r="N988" t="s">
        <v>34</v>
      </c>
      <c r="O988" t="s">
        <v>113</v>
      </c>
      <c r="P988" t="s">
        <v>420</v>
      </c>
      <c r="Q988" t="s">
        <v>1924</v>
      </c>
      <c r="R988">
        <v>21114</v>
      </c>
      <c r="S988" s="1">
        <v>42093</v>
      </c>
      <c r="T988" s="1">
        <v>42096</v>
      </c>
      <c r="U988">
        <v>-119.32</v>
      </c>
      <c r="V988">
        <v>13</v>
      </c>
      <c r="W988">
        <v>80.86</v>
      </c>
      <c r="X988">
        <v>86163</v>
      </c>
      <c r="Y988">
        <f>cleaneddata[[#This Row],[Unit Price]]-cleaneddata[[#This Row],[Discount]]</f>
        <v>6.4</v>
      </c>
      <c r="Z988" t="str">
        <f>_xlfn.IFS(cleaneddata[[#This Row],[Region]]="Central","Chris",cleaneddata[[#This Row],[Region]]="East","Erin",cleaneddata[[#This Row],[Region]]="South","Sam",cleaneddata[[#This Row],[Region]]="West","William")</f>
        <v>Erin</v>
      </c>
    </row>
    <row r="989" spans="1:26" x14ac:dyDescent="0.25">
      <c r="A989">
        <v>3154</v>
      </c>
      <c r="B989" t="s">
        <v>783</v>
      </c>
      <c r="C989" t="s">
        <v>27</v>
      </c>
      <c r="D989">
        <v>0.04</v>
      </c>
      <c r="E989">
        <v>21.38</v>
      </c>
      <c r="F989">
        <v>8.99</v>
      </c>
      <c r="G989" t="s">
        <v>40</v>
      </c>
      <c r="H989" t="s">
        <v>96</v>
      </c>
      <c r="I989" t="s">
        <v>50</v>
      </c>
      <c r="J989" t="s">
        <v>51</v>
      </c>
      <c r="K989" t="s">
        <v>44</v>
      </c>
      <c r="L989" t="s">
        <v>1679</v>
      </c>
      <c r="M989">
        <v>0.59</v>
      </c>
      <c r="N989" t="s">
        <v>34</v>
      </c>
      <c r="O989" t="s">
        <v>35</v>
      </c>
      <c r="P989" t="s">
        <v>125</v>
      </c>
      <c r="Q989" t="s">
        <v>785</v>
      </c>
      <c r="R989">
        <v>33710</v>
      </c>
      <c r="S989" s="1">
        <v>42093</v>
      </c>
      <c r="T989" s="1">
        <v>42093</v>
      </c>
      <c r="U989">
        <v>-51.66</v>
      </c>
      <c r="V989">
        <v>21</v>
      </c>
      <c r="W989">
        <v>443.66</v>
      </c>
      <c r="X989">
        <v>86901</v>
      </c>
      <c r="Y989">
        <f>cleaneddata[[#This Row],[Unit Price]]-cleaneddata[[#This Row],[Discount]]</f>
        <v>21.34</v>
      </c>
      <c r="Z989" t="str">
        <f>_xlfn.IFS(cleaneddata[[#This Row],[Region]]="Central","Chris",cleaneddata[[#This Row],[Region]]="East","Erin",cleaneddata[[#This Row],[Region]]="South","Sam",cleaneddata[[#This Row],[Region]]="West","William")</f>
        <v>Sam</v>
      </c>
    </row>
    <row r="990" spans="1:26" x14ac:dyDescent="0.25">
      <c r="A990">
        <v>3252</v>
      </c>
      <c r="B990" t="s">
        <v>1925</v>
      </c>
      <c r="C990" t="s">
        <v>27</v>
      </c>
      <c r="D990">
        <v>0.01</v>
      </c>
      <c r="E990">
        <v>11.34</v>
      </c>
      <c r="F990">
        <v>5.01</v>
      </c>
      <c r="G990" t="s">
        <v>40</v>
      </c>
      <c r="H990" t="s">
        <v>29</v>
      </c>
      <c r="I990" t="s">
        <v>50</v>
      </c>
      <c r="J990" t="s">
        <v>90</v>
      </c>
      <c r="K990" t="s">
        <v>75</v>
      </c>
      <c r="L990" t="s">
        <v>417</v>
      </c>
      <c r="M990">
        <v>0.36</v>
      </c>
      <c r="N990" t="s">
        <v>34</v>
      </c>
      <c r="O990" t="s">
        <v>113</v>
      </c>
      <c r="P990" t="s">
        <v>114</v>
      </c>
      <c r="Q990" t="s">
        <v>1926</v>
      </c>
      <c r="R990">
        <v>12306</v>
      </c>
      <c r="S990" s="1">
        <v>42093</v>
      </c>
      <c r="T990" s="1">
        <v>42095</v>
      </c>
      <c r="U990">
        <v>-11.83</v>
      </c>
      <c r="V990">
        <v>1</v>
      </c>
      <c r="W990">
        <v>14.52</v>
      </c>
      <c r="X990">
        <v>87296</v>
      </c>
      <c r="Y990">
        <f>cleaneddata[[#This Row],[Unit Price]]-cleaneddata[[#This Row],[Discount]]</f>
        <v>11.33</v>
      </c>
      <c r="Z990" t="str">
        <f>_xlfn.IFS(cleaneddata[[#This Row],[Region]]="Central","Chris",cleaneddata[[#This Row],[Region]]="East","Erin",cleaneddata[[#This Row],[Region]]="South","Sam",cleaneddata[[#This Row],[Region]]="West","William")</f>
        <v>Erin</v>
      </c>
    </row>
    <row r="991" spans="1:26" x14ac:dyDescent="0.25">
      <c r="A991">
        <v>84</v>
      </c>
      <c r="B991" t="s">
        <v>935</v>
      </c>
      <c r="C991" t="s">
        <v>39</v>
      </c>
      <c r="D991">
        <v>0.08</v>
      </c>
      <c r="E991">
        <v>896.99</v>
      </c>
      <c r="F991">
        <v>19.989999999999998</v>
      </c>
      <c r="G991" t="s">
        <v>40</v>
      </c>
      <c r="H991" t="s">
        <v>96</v>
      </c>
      <c r="I991" t="s">
        <v>50</v>
      </c>
      <c r="J991" t="s">
        <v>74</v>
      </c>
      <c r="K991" t="s">
        <v>75</v>
      </c>
      <c r="L991" t="s">
        <v>325</v>
      </c>
      <c r="M991">
        <v>0.38</v>
      </c>
      <c r="N991" t="s">
        <v>34</v>
      </c>
      <c r="O991" t="s">
        <v>113</v>
      </c>
      <c r="P991" t="s">
        <v>319</v>
      </c>
      <c r="Q991" t="s">
        <v>936</v>
      </c>
      <c r="R991">
        <v>45231</v>
      </c>
      <c r="S991" s="1">
        <v>42093</v>
      </c>
      <c r="T991" s="1">
        <v>42096</v>
      </c>
      <c r="U991">
        <v>7402.32</v>
      </c>
      <c r="V991">
        <v>13</v>
      </c>
      <c r="W991">
        <v>10728</v>
      </c>
      <c r="X991">
        <v>87366</v>
      </c>
      <c r="Y991">
        <f>cleaneddata[[#This Row],[Unit Price]]-cleaneddata[[#This Row],[Discount]]</f>
        <v>896.91</v>
      </c>
      <c r="Z991" t="str">
        <f>_xlfn.IFS(cleaneddata[[#This Row],[Region]]="Central","Chris",cleaneddata[[#This Row],[Region]]="East","Erin",cleaneddata[[#This Row],[Region]]="South","Sam",cleaneddata[[#This Row],[Region]]="West","William")</f>
        <v>Erin</v>
      </c>
    </row>
    <row r="992" spans="1:26" x14ac:dyDescent="0.25">
      <c r="A992">
        <v>1527</v>
      </c>
      <c r="B992" t="s">
        <v>340</v>
      </c>
      <c r="C992" t="s">
        <v>49</v>
      </c>
      <c r="D992">
        <v>0.03</v>
      </c>
      <c r="E992">
        <v>65.989999999999995</v>
      </c>
      <c r="F992">
        <v>5.26</v>
      </c>
      <c r="G992" t="s">
        <v>40</v>
      </c>
      <c r="H992" t="s">
        <v>73</v>
      </c>
      <c r="I992" t="s">
        <v>42</v>
      </c>
      <c r="J992" t="s">
        <v>137</v>
      </c>
      <c r="K992" t="s">
        <v>75</v>
      </c>
      <c r="L992" t="s">
        <v>1727</v>
      </c>
      <c r="M992">
        <v>0.56000000000000005</v>
      </c>
      <c r="N992" t="s">
        <v>34</v>
      </c>
      <c r="O992" t="s">
        <v>35</v>
      </c>
      <c r="P992" t="s">
        <v>166</v>
      </c>
      <c r="Q992" t="s">
        <v>342</v>
      </c>
      <c r="R992">
        <v>35601</v>
      </c>
      <c r="S992" s="1">
        <v>42093</v>
      </c>
      <c r="T992" s="1">
        <v>42103</v>
      </c>
      <c r="U992">
        <v>-52.247999999999998</v>
      </c>
      <c r="V992">
        <v>23</v>
      </c>
      <c r="W992">
        <v>1316.03</v>
      </c>
      <c r="X992">
        <v>86814</v>
      </c>
      <c r="Y992">
        <f>cleaneddata[[#This Row],[Unit Price]]-cleaneddata[[#This Row],[Discount]]</f>
        <v>65.959999999999994</v>
      </c>
      <c r="Z992" t="str">
        <f>_xlfn.IFS(cleaneddata[[#This Row],[Region]]="Central","Chris",cleaneddata[[#This Row],[Region]]="East","Erin",cleaneddata[[#This Row],[Region]]="South","Sam",cleaneddata[[#This Row],[Region]]="West","William")</f>
        <v>Sam</v>
      </c>
    </row>
    <row r="993" spans="1:26" x14ac:dyDescent="0.25">
      <c r="A993">
        <v>3205</v>
      </c>
      <c r="B993" t="s">
        <v>1927</v>
      </c>
      <c r="C993" t="s">
        <v>49</v>
      </c>
      <c r="D993">
        <v>7.0000000000000007E-2</v>
      </c>
      <c r="E993">
        <v>5.98</v>
      </c>
      <c r="F993">
        <v>0.96</v>
      </c>
      <c r="G993" t="s">
        <v>40</v>
      </c>
      <c r="H993" t="s">
        <v>41</v>
      </c>
      <c r="I993" t="s">
        <v>50</v>
      </c>
      <c r="J993" t="s">
        <v>51</v>
      </c>
      <c r="K993" t="s">
        <v>52</v>
      </c>
      <c r="L993" t="s">
        <v>1269</v>
      </c>
      <c r="M993">
        <v>0.6</v>
      </c>
      <c r="N993" t="s">
        <v>34</v>
      </c>
      <c r="O993" t="s">
        <v>61</v>
      </c>
      <c r="P993" t="s">
        <v>492</v>
      </c>
      <c r="Q993" t="s">
        <v>496</v>
      </c>
      <c r="R993">
        <v>83440</v>
      </c>
      <c r="S993" s="1">
        <v>42093</v>
      </c>
      <c r="T993" s="1">
        <v>42097</v>
      </c>
      <c r="U993">
        <v>32.83</v>
      </c>
      <c r="V993">
        <v>10</v>
      </c>
      <c r="W993">
        <v>56.4</v>
      </c>
      <c r="X993">
        <v>87933</v>
      </c>
      <c r="Y993">
        <f>cleaneddata[[#This Row],[Unit Price]]-cleaneddata[[#This Row],[Discount]]</f>
        <v>5.91</v>
      </c>
      <c r="Z993" t="str">
        <f>_xlfn.IFS(cleaneddata[[#This Row],[Region]]="Central","Chris",cleaneddata[[#This Row],[Region]]="East","Erin",cleaneddata[[#This Row],[Region]]="South","Sam",cleaneddata[[#This Row],[Region]]="West","William")</f>
        <v>William</v>
      </c>
    </row>
    <row r="994" spans="1:26" x14ac:dyDescent="0.25">
      <c r="A994">
        <v>3206</v>
      </c>
      <c r="B994" t="s">
        <v>1928</v>
      </c>
      <c r="C994" t="s">
        <v>49</v>
      </c>
      <c r="D994">
        <v>0.01</v>
      </c>
      <c r="E994">
        <v>39.979999999999997</v>
      </c>
      <c r="F994">
        <v>4</v>
      </c>
      <c r="G994" t="s">
        <v>40</v>
      </c>
      <c r="H994" t="s">
        <v>41</v>
      </c>
      <c r="I994" t="s">
        <v>42</v>
      </c>
      <c r="J994" t="s">
        <v>43</v>
      </c>
      <c r="K994" t="s">
        <v>75</v>
      </c>
      <c r="L994" t="s">
        <v>1929</v>
      </c>
      <c r="M994">
        <v>0.7</v>
      </c>
      <c r="N994" t="s">
        <v>34</v>
      </c>
      <c r="O994" t="s">
        <v>61</v>
      </c>
      <c r="P994" t="s">
        <v>492</v>
      </c>
      <c r="Q994" t="s">
        <v>1930</v>
      </c>
      <c r="R994">
        <v>83301</v>
      </c>
      <c r="S994" s="1">
        <v>42093</v>
      </c>
      <c r="T994" s="1">
        <v>42098</v>
      </c>
      <c r="U994">
        <v>51.59</v>
      </c>
      <c r="V994">
        <v>6</v>
      </c>
      <c r="W994">
        <v>257.52</v>
      </c>
      <c r="X994">
        <v>87933</v>
      </c>
      <c r="Y994">
        <f>cleaneddata[[#This Row],[Unit Price]]-cleaneddata[[#This Row],[Discount]]</f>
        <v>39.97</v>
      </c>
      <c r="Z994" t="str">
        <f>_xlfn.IFS(cleaneddata[[#This Row],[Region]]="Central","Chris",cleaneddata[[#This Row],[Region]]="East","Erin",cleaneddata[[#This Row],[Region]]="South","Sam",cleaneddata[[#This Row],[Region]]="West","William")</f>
        <v>William</v>
      </c>
    </row>
    <row r="995" spans="1:26" x14ac:dyDescent="0.25">
      <c r="A995">
        <v>193</v>
      </c>
      <c r="B995" t="s">
        <v>181</v>
      </c>
      <c r="C995" t="s">
        <v>118</v>
      </c>
      <c r="D995">
        <v>7.0000000000000007E-2</v>
      </c>
      <c r="E995">
        <v>6.54</v>
      </c>
      <c r="F995">
        <v>5.27</v>
      </c>
      <c r="G995" t="s">
        <v>40</v>
      </c>
      <c r="H995" t="s">
        <v>96</v>
      </c>
      <c r="I995" t="s">
        <v>50</v>
      </c>
      <c r="J995" t="s">
        <v>74</v>
      </c>
      <c r="K995" t="s">
        <v>75</v>
      </c>
      <c r="L995" t="s">
        <v>1931</v>
      </c>
      <c r="M995">
        <v>0.36</v>
      </c>
      <c r="N995" t="s">
        <v>34</v>
      </c>
      <c r="O995" t="s">
        <v>61</v>
      </c>
      <c r="P995" t="s">
        <v>148</v>
      </c>
      <c r="Q995" t="s">
        <v>183</v>
      </c>
      <c r="R995">
        <v>84041</v>
      </c>
      <c r="S995" s="1">
        <v>42093</v>
      </c>
      <c r="T995" s="1">
        <v>42095</v>
      </c>
      <c r="U995">
        <v>-66.044499999999999</v>
      </c>
      <c r="V995">
        <v>21</v>
      </c>
      <c r="W995">
        <v>140.30000000000001</v>
      </c>
      <c r="X995">
        <v>90432</v>
      </c>
      <c r="Y995">
        <f>cleaneddata[[#This Row],[Unit Price]]-cleaneddata[[#This Row],[Discount]]</f>
        <v>6.47</v>
      </c>
      <c r="Z995" t="str">
        <f>_xlfn.IFS(cleaneddata[[#This Row],[Region]]="Central","Chris",cleaneddata[[#This Row],[Region]]="East","Erin",cleaneddata[[#This Row],[Region]]="South","Sam",cleaneddata[[#This Row],[Region]]="West","William")</f>
        <v>William</v>
      </c>
    </row>
    <row r="996" spans="1:26" x14ac:dyDescent="0.25">
      <c r="A996">
        <v>194</v>
      </c>
      <c r="B996" t="s">
        <v>395</v>
      </c>
      <c r="C996" t="s">
        <v>118</v>
      </c>
      <c r="D996">
        <v>0.09</v>
      </c>
      <c r="E996">
        <v>3.29</v>
      </c>
      <c r="F996">
        <v>1.35</v>
      </c>
      <c r="G996" t="s">
        <v>40</v>
      </c>
      <c r="H996" t="s">
        <v>96</v>
      </c>
      <c r="I996" t="s">
        <v>50</v>
      </c>
      <c r="J996" t="s">
        <v>178</v>
      </c>
      <c r="K996" t="s">
        <v>52</v>
      </c>
      <c r="L996" t="s">
        <v>1670</v>
      </c>
      <c r="M996">
        <v>0.4</v>
      </c>
      <c r="N996" t="s">
        <v>34</v>
      </c>
      <c r="O996" t="s">
        <v>61</v>
      </c>
      <c r="P996" t="s">
        <v>148</v>
      </c>
      <c r="Q996" t="s">
        <v>397</v>
      </c>
      <c r="R996">
        <v>84043</v>
      </c>
      <c r="S996" s="1">
        <v>42093</v>
      </c>
      <c r="T996" s="1">
        <v>42095</v>
      </c>
      <c r="U996">
        <v>15.66</v>
      </c>
      <c r="V996">
        <v>23</v>
      </c>
      <c r="W996">
        <v>71.55</v>
      </c>
      <c r="X996">
        <v>90432</v>
      </c>
      <c r="Y996">
        <f>cleaneddata[[#This Row],[Unit Price]]-cleaneddata[[#This Row],[Discount]]</f>
        <v>3.2</v>
      </c>
      <c r="Z996" t="str">
        <f>_xlfn.IFS(cleaneddata[[#This Row],[Region]]="Central","Chris",cleaneddata[[#This Row],[Region]]="East","Erin",cleaneddata[[#This Row],[Region]]="South","Sam",cleaneddata[[#This Row],[Region]]="West","William")</f>
        <v>William</v>
      </c>
    </row>
    <row r="997" spans="1:26" x14ac:dyDescent="0.25">
      <c r="A997">
        <v>271</v>
      </c>
      <c r="B997" t="s">
        <v>1932</v>
      </c>
      <c r="C997" t="s">
        <v>118</v>
      </c>
      <c r="D997">
        <v>0.1</v>
      </c>
      <c r="E997">
        <v>80.97</v>
      </c>
      <c r="F997">
        <v>30.06</v>
      </c>
      <c r="G997" t="s">
        <v>28</v>
      </c>
      <c r="H997" t="s">
        <v>29</v>
      </c>
      <c r="I997" t="s">
        <v>42</v>
      </c>
      <c r="J997" t="s">
        <v>58</v>
      </c>
      <c r="K997" t="s">
        <v>32</v>
      </c>
      <c r="L997" t="s">
        <v>1154</v>
      </c>
      <c r="M997">
        <v>0.4</v>
      </c>
      <c r="N997" t="s">
        <v>34</v>
      </c>
      <c r="O997" t="s">
        <v>35</v>
      </c>
      <c r="P997" t="s">
        <v>77</v>
      </c>
      <c r="Q997" t="s">
        <v>1761</v>
      </c>
      <c r="R997">
        <v>30297</v>
      </c>
      <c r="S997" s="1">
        <v>42093</v>
      </c>
      <c r="T997" s="1">
        <v>42094</v>
      </c>
      <c r="U997">
        <v>128.02529999999999</v>
      </c>
      <c r="V997">
        <v>12</v>
      </c>
      <c r="W997">
        <v>899.81</v>
      </c>
      <c r="X997">
        <v>88940</v>
      </c>
      <c r="Y997">
        <f>cleaneddata[[#This Row],[Unit Price]]-cleaneddata[[#This Row],[Discount]]</f>
        <v>80.87</v>
      </c>
      <c r="Z997" t="str">
        <f>_xlfn.IFS(cleaneddata[[#This Row],[Region]]="Central","Chris",cleaneddata[[#This Row],[Region]]="East","Erin",cleaneddata[[#This Row],[Region]]="South","Sam",cleaneddata[[#This Row],[Region]]="West","William")</f>
        <v>Sam</v>
      </c>
    </row>
    <row r="998" spans="1:26" x14ac:dyDescent="0.25">
      <c r="A998">
        <v>1314</v>
      </c>
      <c r="B998" t="s">
        <v>225</v>
      </c>
      <c r="C998" t="s">
        <v>118</v>
      </c>
      <c r="D998">
        <v>0.04</v>
      </c>
      <c r="E998">
        <v>5.34</v>
      </c>
      <c r="F998">
        <v>2.99</v>
      </c>
      <c r="G998" t="s">
        <v>40</v>
      </c>
      <c r="H998" t="s">
        <v>73</v>
      </c>
      <c r="I998" t="s">
        <v>50</v>
      </c>
      <c r="J998" t="s">
        <v>74</v>
      </c>
      <c r="K998" t="s">
        <v>75</v>
      </c>
      <c r="L998" t="s">
        <v>1380</v>
      </c>
      <c r="M998">
        <v>0.38</v>
      </c>
      <c r="N998" t="s">
        <v>34</v>
      </c>
      <c r="O998" t="s">
        <v>61</v>
      </c>
      <c r="P998" t="s">
        <v>92</v>
      </c>
      <c r="Q998" t="s">
        <v>102</v>
      </c>
      <c r="R998">
        <v>90058</v>
      </c>
      <c r="S998" s="1">
        <v>42093</v>
      </c>
      <c r="T998" s="1">
        <v>42095</v>
      </c>
      <c r="U998">
        <v>3.4510000000000001</v>
      </c>
      <c r="V998">
        <v>45</v>
      </c>
      <c r="W998">
        <v>240.6</v>
      </c>
      <c r="X998">
        <v>22755</v>
      </c>
      <c r="Y998">
        <f>cleaneddata[[#This Row],[Unit Price]]-cleaneddata[[#This Row],[Discount]]</f>
        <v>5.3</v>
      </c>
      <c r="Z998" t="str">
        <f>_xlfn.IFS(cleaneddata[[#This Row],[Region]]="Central","Chris",cleaneddata[[#This Row],[Region]]="East","Erin",cleaneddata[[#This Row],[Region]]="South","Sam",cleaneddata[[#This Row],[Region]]="West","William")</f>
        <v>William</v>
      </c>
    </row>
    <row r="999" spans="1:26" x14ac:dyDescent="0.25">
      <c r="A999">
        <v>1314</v>
      </c>
      <c r="B999" t="s">
        <v>225</v>
      </c>
      <c r="C999" t="s">
        <v>118</v>
      </c>
      <c r="D999">
        <v>0.06</v>
      </c>
      <c r="E999">
        <v>55.99</v>
      </c>
      <c r="F999">
        <v>5</v>
      </c>
      <c r="G999" t="s">
        <v>40</v>
      </c>
      <c r="H999" t="s">
        <v>73</v>
      </c>
      <c r="I999" t="s">
        <v>42</v>
      </c>
      <c r="J999" t="s">
        <v>137</v>
      </c>
      <c r="K999" t="s">
        <v>44</v>
      </c>
      <c r="L999" t="s">
        <v>1933</v>
      </c>
      <c r="M999">
        <v>0.8</v>
      </c>
      <c r="N999" t="s">
        <v>34</v>
      </c>
      <c r="O999" t="s">
        <v>61</v>
      </c>
      <c r="P999" t="s">
        <v>92</v>
      </c>
      <c r="Q999" t="s">
        <v>102</v>
      </c>
      <c r="R999">
        <v>90058</v>
      </c>
      <c r="S999" s="1">
        <v>42093</v>
      </c>
      <c r="T999" s="1">
        <v>42095</v>
      </c>
      <c r="U999">
        <v>-275.25299999999999</v>
      </c>
      <c r="V999">
        <v>5</v>
      </c>
      <c r="W999">
        <v>236.88</v>
      </c>
      <c r="X999">
        <v>22755</v>
      </c>
      <c r="Y999">
        <f>cleaneddata[[#This Row],[Unit Price]]-cleaneddata[[#This Row],[Discount]]</f>
        <v>55.93</v>
      </c>
      <c r="Z999" t="str">
        <f>_xlfn.IFS(cleaneddata[[#This Row],[Region]]="Central","Chris",cleaneddata[[#This Row],[Region]]="East","Erin",cleaneddata[[#This Row],[Region]]="South","Sam",cleaneddata[[#This Row],[Region]]="West","William")</f>
        <v>William</v>
      </c>
    </row>
    <row r="1000" spans="1:26" x14ac:dyDescent="0.25">
      <c r="A1000">
        <v>1315</v>
      </c>
      <c r="B1000" t="s">
        <v>1934</v>
      </c>
      <c r="C1000" t="s">
        <v>118</v>
      </c>
      <c r="D1000">
        <v>0</v>
      </c>
      <c r="E1000">
        <v>4.91</v>
      </c>
      <c r="F1000">
        <v>5.68</v>
      </c>
      <c r="G1000" t="s">
        <v>40</v>
      </c>
      <c r="H1000" t="s">
        <v>73</v>
      </c>
      <c r="I1000" t="s">
        <v>50</v>
      </c>
      <c r="J1000" t="s">
        <v>74</v>
      </c>
      <c r="K1000" t="s">
        <v>75</v>
      </c>
      <c r="L1000" t="s">
        <v>1935</v>
      </c>
      <c r="M1000">
        <v>0.36</v>
      </c>
      <c r="N1000" t="s">
        <v>34</v>
      </c>
      <c r="O1000" t="s">
        <v>61</v>
      </c>
      <c r="P1000" t="s">
        <v>62</v>
      </c>
      <c r="Q1000" t="s">
        <v>1936</v>
      </c>
      <c r="R1000">
        <v>80906</v>
      </c>
      <c r="S1000" s="1">
        <v>42093</v>
      </c>
      <c r="T1000" s="1">
        <v>42094</v>
      </c>
      <c r="U1000">
        <v>-95.047499999999999</v>
      </c>
      <c r="V1000">
        <v>9</v>
      </c>
      <c r="W1000">
        <v>48.3</v>
      </c>
      <c r="X1000">
        <v>87602</v>
      </c>
      <c r="Y1000">
        <f>cleaneddata[[#This Row],[Unit Price]]-cleaneddata[[#This Row],[Discount]]</f>
        <v>4.91</v>
      </c>
      <c r="Z1000" t="str">
        <f>_xlfn.IFS(cleaneddata[[#This Row],[Region]]="Central","Chris",cleaneddata[[#This Row],[Region]]="East","Erin",cleaneddata[[#This Row],[Region]]="South","Sam",cleaneddata[[#This Row],[Region]]="West","William")</f>
        <v>William</v>
      </c>
    </row>
    <row r="1001" spans="1:26" x14ac:dyDescent="0.25">
      <c r="A1001">
        <v>1316</v>
      </c>
      <c r="B1001" t="s">
        <v>228</v>
      </c>
      <c r="C1001" t="s">
        <v>118</v>
      </c>
      <c r="D1001">
        <v>0.04</v>
      </c>
      <c r="E1001">
        <v>5.34</v>
      </c>
      <c r="F1001">
        <v>2.99</v>
      </c>
      <c r="G1001" t="s">
        <v>40</v>
      </c>
      <c r="H1001" t="s">
        <v>73</v>
      </c>
      <c r="I1001" t="s">
        <v>50</v>
      </c>
      <c r="J1001" t="s">
        <v>74</v>
      </c>
      <c r="K1001" t="s">
        <v>75</v>
      </c>
      <c r="L1001" t="s">
        <v>1380</v>
      </c>
      <c r="M1001">
        <v>0.38</v>
      </c>
      <c r="N1001" t="s">
        <v>34</v>
      </c>
      <c r="O1001" t="s">
        <v>61</v>
      </c>
      <c r="P1001" t="s">
        <v>62</v>
      </c>
      <c r="Q1001" t="s">
        <v>229</v>
      </c>
      <c r="R1001">
        <v>80022</v>
      </c>
      <c r="S1001" s="1">
        <v>42093</v>
      </c>
      <c r="T1001" s="1">
        <v>42095</v>
      </c>
      <c r="U1001">
        <v>3.4510000000000001</v>
      </c>
      <c r="V1001">
        <v>11</v>
      </c>
      <c r="W1001">
        <v>58.81</v>
      </c>
      <c r="X1001">
        <v>87602</v>
      </c>
      <c r="Y1001">
        <f>cleaneddata[[#This Row],[Unit Price]]-cleaneddata[[#This Row],[Discount]]</f>
        <v>5.3</v>
      </c>
      <c r="Z1001" t="str">
        <f>_xlfn.IFS(cleaneddata[[#This Row],[Region]]="Central","Chris",cleaneddata[[#This Row],[Region]]="East","Erin",cleaneddata[[#This Row],[Region]]="South","Sam",cleaneddata[[#This Row],[Region]]="West","William")</f>
        <v>William</v>
      </c>
    </row>
    <row r="1002" spans="1:26" x14ac:dyDescent="0.25">
      <c r="A1002">
        <v>1316</v>
      </c>
      <c r="B1002" t="s">
        <v>228</v>
      </c>
      <c r="C1002" t="s">
        <v>118</v>
      </c>
      <c r="D1002">
        <v>0.06</v>
      </c>
      <c r="E1002">
        <v>55.99</v>
      </c>
      <c r="F1002">
        <v>5</v>
      </c>
      <c r="G1002" t="s">
        <v>40</v>
      </c>
      <c r="H1002" t="s">
        <v>73</v>
      </c>
      <c r="I1002" t="s">
        <v>42</v>
      </c>
      <c r="J1002" t="s">
        <v>137</v>
      </c>
      <c r="K1002" t="s">
        <v>44</v>
      </c>
      <c r="L1002" t="s">
        <v>1933</v>
      </c>
      <c r="M1002">
        <v>0.8</v>
      </c>
      <c r="N1002" t="s">
        <v>34</v>
      </c>
      <c r="O1002" t="s">
        <v>61</v>
      </c>
      <c r="P1002" t="s">
        <v>62</v>
      </c>
      <c r="Q1002" t="s">
        <v>229</v>
      </c>
      <c r="R1002">
        <v>80022</v>
      </c>
      <c r="S1002" s="1">
        <v>42093</v>
      </c>
      <c r="T1002" s="1">
        <v>42095</v>
      </c>
      <c r="U1002">
        <v>-275.25299999999999</v>
      </c>
      <c r="V1002">
        <v>1</v>
      </c>
      <c r="W1002">
        <v>47.38</v>
      </c>
      <c r="X1002">
        <v>87602</v>
      </c>
      <c r="Y1002">
        <f>cleaneddata[[#This Row],[Unit Price]]-cleaneddata[[#This Row],[Discount]]</f>
        <v>55.93</v>
      </c>
      <c r="Z1002" t="str">
        <f>_xlfn.IFS(cleaneddata[[#This Row],[Region]]="Central","Chris",cleaneddata[[#This Row],[Region]]="East","Erin",cleaneddata[[#This Row],[Region]]="South","Sam",cleaneddata[[#This Row],[Region]]="West","William")</f>
        <v>William</v>
      </c>
    </row>
    <row r="1003" spans="1:26" x14ac:dyDescent="0.25">
      <c r="A1003">
        <v>1840</v>
      </c>
      <c r="B1003" t="s">
        <v>1937</v>
      </c>
      <c r="C1003" t="s">
        <v>72</v>
      </c>
      <c r="D1003">
        <v>7.0000000000000007E-2</v>
      </c>
      <c r="E1003">
        <v>40.98</v>
      </c>
      <c r="F1003">
        <v>2.99</v>
      </c>
      <c r="G1003" t="s">
        <v>40</v>
      </c>
      <c r="H1003" t="s">
        <v>73</v>
      </c>
      <c r="I1003" t="s">
        <v>50</v>
      </c>
      <c r="J1003" t="s">
        <v>74</v>
      </c>
      <c r="K1003" t="s">
        <v>75</v>
      </c>
      <c r="L1003" t="s">
        <v>85</v>
      </c>
      <c r="M1003">
        <v>0.36</v>
      </c>
      <c r="N1003" t="s">
        <v>34</v>
      </c>
      <c r="O1003" t="s">
        <v>113</v>
      </c>
      <c r="P1003" t="s">
        <v>405</v>
      </c>
      <c r="Q1003" t="s">
        <v>1938</v>
      </c>
      <c r="R1003">
        <v>1469</v>
      </c>
      <c r="S1003" s="1">
        <v>42093</v>
      </c>
      <c r="T1003" s="1">
        <v>42095</v>
      </c>
      <c r="U1003">
        <v>369.20519999999999</v>
      </c>
      <c r="V1003">
        <v>13</v>
      </c>
      <c r="W1003">
        <v>535.08000000000004</v>
      </c>
      <c r="X1003">
        <v>86599</v>
      </c>
      <c r="Y1003">
        <f>cleaneddata[[#This Row],[Unit Price]]-cleaneddata[[#This Row],[Discount]]</f>
        <v>40.909999999999997</v>
      </c>
      <c r="Z1003" t="str">
        <f>_xlfn.IFS(cleaneddata[[#This Row],[Region]]="Central","Chris",cleaneddata[[#This Row],[Region]]="East","Erin",cleaneddata[[#This Row],[Region]]="South","Sam",cleaneddata[[#This Row],[Region]]="West","William")</f>
        <v>Erin</v>
      </c>
    </row>
    <row r="1004" spans="1:26" x14ac:dyDescent="0.25">
      <c r="A1004">
        <v>2066</v>
      </c>
      <c r="B1004" t="s">
        <v>1874</v>
      </c>
      <c r="C1004" t="s">
        <v>27</v>
      </c>
      <c r="D1004">
        <v>0.09</v>
      </c>
      <c r="E1004">
        <v>20.99</v>
      </c>
      <c r="F1004">
        <v>4.8099999999999996</v>
      </c>
      <c r="G1004" t="s">
        <v>89</v>
      </c>
      <c r="H1004" t="s">
        <v>73</v>
      </c>
      <c r="I1004" t="s">
        <v>42</v>
      </c>
      <c r="J1004" t="s">
        <v>137</v>
      </c>
      <c r="K1004" t="s">
        <v>146</v>
      </c>
      <c r="L1004" t="s">
        <v>1433</v>
      </c>
      <c r="M1004">
        <v>0.57999999999999996</v>
      </c>
      <c r="N1004" t="s">
        <v>34</v>
      </c>
      <c r="O1004" t="s">
        <v>35</v>
      </c>
      <c r="P1004" t="s">
        <v>99</v>
      </c>
      <c r="Q1004" t="s">
        <v>1876</v>
      </c>
      <c r="R1004">
        <v>28079</v>
      </c>
      <c r="S1004" s="1">
        <v>42094</v>
      </c>
      <c r="T1004" s="1">
        <v>42095</v>
      </c>
      <c r="U1004">
        <v>272.69400000000002</v>
      </c>
      <c r="V1004">
        <v>2</v>
      </c>
      <c r="W1004">
        <v>38.979999999999997</v>
      </c>
      <c r="X1004">
        <v>85834</v>
      </c>
      <c r="Y1004">
        <f>cleaneddata[[#This Row],[Unit Price]]-cleaneddata[[#This Row],[Discount]]</f>
        <v>20.9</v>
      </c>
      <c r="Z1004" t="str">
        <f>_xlfn.IFS(cleaneddata[[#This Row],[Region]]="Central","Chris",cleaneddata[[#This Row],[Region]]="East","Erin",cleaneddata[[#This Row],[Region]]="South","Sam",cleaneddata[[#This Row],[Region]]="West","William")</f>
        <v>Sam</v>
      </c>
    </row>
    <row r="1005" spans="1:26" x14ac:dyDescent="0.25">
      <c r="A1005">
        <v>3177</v>
      </c>
      <c r="B1005" t="s">
        <v>1644</v>
      </c>
      <c r="C1005" t="s">
        <v>27</v>
      </c>
      <c r="D1005">
        <v>0.06</v>
      </c>
      <c r="E1005">
        <v>1.68</v>
      </c>
      <c r="F1005">
        <v>1</v>
      </c>
      <c r="G1005" t="s">
        <v>40</v>
      </c>
      <c r="H1005" t="s">
        <v>41</v>
      </c>
      <c r="I1005" t="s">
        <v>50</v>
      </c>
      <c r="J1005" t="s">
        <v>51</v>
      </c>
      <c r="K1005" t="s">
        <v>52</v>
      </c>
      <c r="L1005" t="s">
        <v>422</v>
      </c>
      <c r="M1005">
        <v>0.35</v>
      </c>
      <c r="N1005" t="s">
        <v>34</v>
      </c>
      <c r="O1005" t="s">
        <v>35</v>
      </c>
      <c r="P1005" t="s">
        <v>125</v>
      </c>
      <c r="Q1005" t="s">
        <v>1645</v>
      </c>
      <c r="R1005">
        <v>33458</v>
      </c>
      <c r="S1005" s="1">
        <v>42094</v>
      </c>
      <c r="T1005" s="1">
        <v>42096</v>
      </c>
      <c r="U1005">
        <v>-1319.5</v>
      </c>
      <c r="V1005">
        <v>5</v>
      </c>
      <c r="W1005">
        <v>8.65</v>
      </c>
      <c r="X1005">
        <v>90819</v>
      </c>
      <c r="Y1005">
        <f>cleaneddata[[#This Row],[Unit Price]]-cleaneddata[[#This Row],[Discount]]</f>
        <v>1.6199999999999999</v>
      </c>
      <c r="Z1005" t="str">
        <f>_xlfn.IFS(cleaneddata[[#This Row],[Region]]="Central","Chris",cleaneddata[[#This Row],[Region]]="East","Erin",cleaneddata[[#This Row],[Region]]="South","Sam",cleaneddata[[#This Row],[Region]]="West","William")</f>
        <v>Sam</v>
      </c>
    </row>
    <row r="1006" spans="1:26" x14ac:dyDescent="0.25">
      <c r="A1006">
        <v>1083</v>
      </c>
      <c r="B1006" t="s">
        <v>1939</v>
      </c>
      <c r="C1006" t="s">
        <v>72</v>
      </c>
      <c r="D1006">
        <v>7.0000000000000007E-2</v>
      </c>
      <c r="E1006">
        <v>55.99</v>
      </c>
      <c r="F1006">
        <v>5</v>
      </c>
      <c r="G1006" t="s">
        <v>89</v>
      </c>
      <c r="H1006" t="s">
        <v>96</v>
      </c>
      <c r="I1006" t="s">
        <v>42</v>
      </c>
      <c r="J1006" t="s">
        <v>137</v>
      </c>
      <c r="K1006" t="s">
        <v>44</v>
      </c>
      <c r="L1006" t="s">
        <v>1940</v>
      </c>
      <c r="M1006">
        <v>0.83</v>
      </c>
      <c r="N1006" t="s">
        <v>34</v>
      </c>
      <c r="O1006" t="s">
        <v>54</v>
      </c>
      <c r="P1006" t="s">
        <v>105</v>
      </c>
      <c r="Q1006" t="s">
        <v>880</v>
      </c>
      <c r="R1006">
        <v>62701</v>
      </c>
      <c r="S1006" s="1">
        <v>42094</v>
      </c>
      <c r="T1006" s="1">
        <v>42096</v>
      </c>
      <c r="U1006">
        <v>-232.99100000000001</v>
      </c>
      <c r="V1006">
        <v>1</v>
      </c>
      <c r="W1006">
        <v>54.08</v>
      </c>
      <c r="X1006">
        <v>88460</v>
      </c>
      <c r="Y1006">
        <f>cleaneddata[[#This Row],[Unit Price]]-cleaneddata[[#This Row],[Discount]]</f>
        <v>55.92</v>
      </c>
      <c r="Z1006" t="str">
        <f>_xlfn.IFS(cleaneddata[[#This Row],[Region]]="Central","Chris",cleaneddata[[#This Row],[Region]]="East","Erin",cleaneddata[[#This Row],[Region]]="South","Sam",cleaneddata[[#This Row],[Region]]="West","William")</f>
        <v>Chris</v>
      </c>
    </row>
    <row r="1007" spans="1:26" x14ac:dyDescent="0.25">
      <c r="A1007">
        <v>3224</v>
      </c>
      <c r="B1007" t="s">
        <v>1941</v>
      </c>
      <c r="C1007" t="s">
        <v>27</v>
      </c>
      <c r="D1007">
        <v>0.06</v>
      </c>
      <c r="E1007">
        <v>60.98</v>
      </c>
      <c r="F1007">
        <v>30</v>
      </c>
      <c r="G1007" t="s">
        <v>28</v>
      </c>
      <c r="H1007" t="s">
        <v>29</v>
      </c>
      <c r="I1007" t="s">
        <v>30</v>
      </c>
      <c r="J1007" t="s">
        <v>111</v>
      </c>
      <c r="K1007" t="s">
        <v>59</v>
      </c>
      <c r="L1007" t="s">
        <v>1942</v>
      </c>
      <c r="M1007">
        <v>0.7</v>
      </c>
      <c r="N1007" t="s">
        <v>34</v>
      </c>
      <c r="O1007" t="s">
        <v>35</v>
      </c>
      <c r="P1007" t="s">
        <v>402</v>
      </c>
      <c r="Q1007" t="s">
        <v>1943</v>
      </c>
      <c r="R1007">
        <v>37066</v>
      </c>
      <c r="S1007" s="1">
        <v>42095</v>
      </c>
      <c r="T1007" s="1">
        <v>42096</v>
      </c>
      <c r="U1007">
        <v>-74.087999999999994</v>
      </c>
      <c r="V1007">
        <v>2</v>
      </c>
      <c r="W1007">
        <v>125.9</v>
      </c>
      <c r="X1007">
        <v>86508</v>
      </c>
      <c r="Y1007">
        <f>cleaneddata[[#This Row],[Unit Price]]-cleaneddata[[#This Row],[Discount]]</f>
        <v>60.919999999999995</v>
      </c>
      <c r="Z1007" t="str">
        <f>_xlfn.IFS(cleaneddata[[#This Row],[Region]]="Central","Chris",cleaneddata[[#This Row],[Region]]="East","Erin",cleaneddata[[#This Row],[Region]]="South","Sam",cleaneddata[[#This Row],[Region]]="West","William")</f>
        <v>Sam</v>
      </c>
    </row>
    <row r="1008" spans="1:26" x14ac:dyDescent="0.25">
      <c r="A1008">
        <v>623</v>
      </c>
      <c r="B1008" t="s">
        <v>1944</v>
      </c>
      <c r="C1008" t="s">
        <v>39</v>
      </c>
      <c r="D1008">
        <v>0.05</v>
      </c>
      <c r="E1008">
        <v>6.48</v>
      </c>
      <c r="F1008">
        <v>8.4</v>
      </c>
      <c r="G1008" t="s">
        <v>40</v>
      </c>
      <c r="H1008" t="s">
        <v>73</v>
      </c>
      <c r="I1008" t="s">
        <v>50</v>
      </c>
      <c r="J1008" t="s">
        <v>90</v>
      </c>
      <c r="K1008" t="s">
        <v>75</v>
      </c>
      <c r="L1008" t="s">
        <v>1945</v>
      </c>
      <c r="M1008">
        <v>0.37</v>
      </c>
      <c r="N1008" t="s">
        <v>34</v>
      </c>
      <c r="O1008" t="s">
        <v>113</v>
      </c>
      <c r="P1008" t="s">
        <v>1358</v>
      </c>
      <c r="Q1008" t="s">
        <v>1946</v>
      </c>
      <c r="R1008">
        <v>3101</v>
      </c>
      <c r="S1008" s="1">
        <v>42095</v>
      </c>
      <c r="T1008" s="1">
        <v>42097</v>
      </c>
      <c r="U1008">
        <v>-226.34639999999999</v>
      </c>
      <c r="V1008">
        <v>21</v>
      </c>
      <c r="W1008">
        <v>136.99</v>
      </c>
      <c r="X1008">
        <v>91433</v>
      </c>
      <c r="Y1008">
        <f>cleaneddata[[#This Row],[Unit Price]]-cleaneddata[[#This Row],[Discount]]</f>
        <v>6.4300000000000006</v>
      </c>
      <c r="Z1008" t="str">
        <f>_xlfn.IFS(cleaneddata[[#This Row],[Region]]="Central","Chris",cleaneddata[[#This Row],[Region]]="East","Erin",cleaneddata[[#This Row],[Region]]="South","Sam",cleaneddata[[#This Row],[Region]]="West","William")</f>
        <v>Erin</v>
      </c>
    </row>
    <row r="1009" spans="1:26" x14ac:dyDescent="0.25">
      <c r="A1009">
        <v>624</v>
      </c>
      <c r="B1009" t="s">
        <v>1947</v>
      </c>
      <c r="C1009" t="s">
        <v>39</v>
      </c>
      <c r="D1009">
        <v>0.05</v>
      </c>
      <c r="E1009">
        <v>55.99</v>
      </c>
      <c r="F1009">
        <v>5</v>
      </c>
      <c r="G1009" t="s">
        <v>40</v>
      </c>
      <c r="H1009" t="s">
        <v>73</v>
      </c>
      <c r="I1009" t="s">
        <v>42</v>
      </c>
      <c r="J1009" t="s">
        <v>137</v>
      </c>
      <c r="K1009" t="s">
        <v>44</v>
      </c>
      <c r="L1009" t="s">
        <v>1933</v>
      </c>
      <c r="M1009">
        <v>0.8</v>
      </c>
      <c r="N1009" t="s">
        <v>34</v>
      </c>
      <c r="O1009" t="s">
        <v>113</v>
      </c>
      <c r="P1009" t="s">
        <v>635</v>
      </c>
      <c r="Q1009" t="s">
        <v>1948</v>
      </c>
      <c r="R1009">
        <v>5701</v>
      </c>
      <c r="S1009" s="1">
        <v>42095</v>
      </c>
      <c r="T1009" s="1">
        <v>42095</v>
      </c>
      <c r="U1009">
        <v>-281.17583999999999</v>
      </c>
      <c r="V1009">
        <v>2</v>
      </c>
      <c r="W1009">
        <v>99.36</v>
      </c>
      <c r="X1009">
        <v>91433</v>
      </c>
      <c r="Y1009">
        <f>cleaneddata[[#This Row],[Unit Price]]-cleaneddata[[#This Row],[Discount]]</f>
        <v>55.940000000000005</v>
      </c>
      <c r="Z1009" t="str">
        <f>_xlfn.IFS(cleaneddata[[#This Row],[Region]]="Central","Chris",cleaneddata[[#This Row],[Region]]="East","Erin",cleaneddata[[#This Row],[Region]]="South","Sam",cleaneddata[[#This Row],[Region]]="West","William")</f>
        <v>Erin</v>
      </c>
    </row>
    <row r="1010" spans="1:26" x14ac:dyDescent="0.25">
      <c r="A1010">
        <v>1849</v>
      </c>
      <c r="B1010" t="s">
        <v>1949</v>
      </c>
      <c r="C1010" t="s">
        <v>39</v>
      </c>
      <c r="D1010">
        <v>0.09</v>
      </c>
      <c r="E1010">
        <v>35.99</v>
      </c>
      <c r="F1010">
        <v>1.1000000000000001</v>
      </c>
      <c r="G1010" t="s">
        <v>40</v>
      </c>
      <c r="H1010" t="s">
        <v>41</v>
      </c>
      <c r="I1010" t="s">
        <v>42</v>
      </c>
      <c r="J1010" t="s">
        <v>137</v>
      </c>
      <c r="K1010" t="s">
        <v>75</v>
      </c>
      <c r="L1010" t="s">
        <v>276</v>
      </c>
      <c r="M1010">
        <v>0.55000000000000004</v>
      </c>
      <c r="N1010" t="s">
        <v>34</v>
      </c>
      <c r="O1010" t="s">
        <v>35</v>
      </c>
      <c r="P1010" t="s">
        <v>166</v>
      </c>
      <c r="Q1010" t="s">
        <v>1950</v>
      </c>
      <c r="R1010">
        <v>36330</v>
      </c>
      <c r="S1010" s="1">
        <v>42095</v>
      </c>
      <c r="T1010" s="1">
        <v>42097</v>
      </c>
      <c r="U1010">
        <v>19.350000000000001</v>
      </c>
      <c r="V1010">
        <v>8</v>
      </c>
      <c r="W1010">
        <v>222.71</v>
      </c>
      <c r="X1010">
        <v>89697</v>
      </c>
      <c r="Y1010">
        <f>cleaneddata[[#This Row],[Unit Price]]-cleaneddata[[#This Row],[Discount]]</f>
        <v>35.9</v>
      </c>
      <c r="Z1010" t="str">
        <f>_xlfn.IFS(cleaneddata[[#This Row],[Region]]="Central","Chris",cleaneddata[[#This Row],[Region]]="East","Erin",cleaneddata[[#This Row],[Region]]="South","Sam",cleaneddata[[#This Row],[Region]]="West","William")</f>
        <v>Sam</v>
      </c>
    </row>
    <row r="1011" spans="1:26" x14ac:dyDescent="0.25">
      <c r="A1011">
        <v>1849</v>
      </c>
      <c r="B1011" t="s">
        <v>1949</v>
      </c>
      <c r="C1011" t="s">
        <v>39</v>
      </c>
      <c r="D1011">
        <v>0.01</v>
      </c>
      <c r="E1011">
        <v>125.99</v>
      </c>
      <c r="F1011">
        <v>2.5</v>
      </c>
      <c r="G1011" t="s">
        <v>40</v>
      </c>
      <c r="H1011" t="s">
        <v>41</v>
      </c>
      <c r="I1011" t="s">
        <v>42</v>
      </c>
      <c r="J1011" t="s">
        <v>137</v>
      </c>
      <c r="K1011" t="s">
        <v>75</v>
      </c>
      <c r="L1011" t="s">
        <v>950</v>
      </c>
      <c r="M1011">
        <v>0.6</v>
      </c>
      <c r="N1011" t="s">
        <v>34</v>
      </c>
      <c r="O1011" t="s">
        <v>35</v>
      </c>
      <c r="P1011" t="s">
        <v>166</v>
      </c>
      <c r="Q1011" t="s">
        <v>1950</v>
      </c>
      <c r="R1011">
        <v>36330</v>
      </c>
      <c r="S1011" s="1">
        <v>42095</v>
      </c>
      <c r="T1011" s="1">
        <v>42096</v>
      </c>
      <c r="U1011">
        <v>-967.83399999999995</v>
      </c>
      <c r="V1011">
        <v>2</v>
      </c>
      <c r="W1011">
        <v>220.52</v>
      </c>
      <c r="X1011">
        <v>89697</v>
      </c>
      <c r="Y1011">
        <f>cleaneddata[[#This Row],[Unit Price]]-cleaneddata[[#This Row],[Discount]]</f>
        <v>125.97999999999999</v>
      </c>
      <c r="Z1011" t="str">
        <f>_xlfn.IFS(cleaneddata[[#This Row],[Region]]="Central","Chris",cleaneddata[[#This Row],[Region]]="East","Erin",cleaneddata[[#This Row],[Region]]="South","Sam",cleaneddata[[#This Row],[Region]]="West","William")</f>
        <v>Sam</v>
      </c>
    </row>
    <row r="1012" spans="1:26" x14ac:dyDescent="0.25">
      <c r="A1012">
        <v>3246</v>
      </c>
      <c r="B1012" t="s">
        <v>1951</v>
      </c>
      <c r="C1012" t="s">
        <v>49</v>
      </c>
      <c r="D1012">
        <v>0.06</v>
      </c>
      <c r="E1012">
        <v>5.18</v>
      </c>
      <c r="F1012">
        <v>2.04</v>
      </c>
      <c r="G1012" t="s">
        <v>40</v>
      </c>
      <c r="H1012" t="s">
        <v>29</v>
      </c>
      <c r="I1012" t="s">
        <v>50</v>
      </c>
      <c r="J1012" t="s">
        <v>90</v>
      </c>
      <c r="K1012" t="s">
        <v>52</v>
      </c>
      <c r="L1012" t="s">
        <v>835</v>
      </c>
      <c r="M1012">
        <v>0.36</v>
      </c>
      <c r="N1012" t="s">
        <v>34</v>
      </c>
      <c r="O1012" t="s">
        <v>113</v>
      </c>
      <c r="P1012" t="s">
        <v>1358</v>
      </c>
      <c r="Q1012" t="s">
        <v>1952</v>
      </c>
      <c r="R1012">
        <v>3051</v>
      </c>
      <c r="S1012" s="1">
        <v>42095</v>
      </c>
      <c r="T1012" s="1">
        <v>42095</v>
      </c>
      <c r="U1012">
        <v>1.9503999999999999</v>
      </c>
      <c r="V1012">
        <v>4</v>
      </c>
      <c r="W1012">
        <v>21.86</v>
      </c>
      <c r="X1012">
        <v>88330</v>
      </c>
      <c r="Y1012">
        <f>cleaneddata[[#This Row],[Unit Price]]-cleaneddata[[#This Row],[Discount]]</f>
        <v>5.12</v>
      </c>
      <c r="Z1012" t="str">
        <f>_xlfn.IFS(cleaneddata[[#This Row],[Region]]="Central","Chris",cleaneddata[[#This Row],[Region]]="East","Erin",cleaneddata[[#This Row],[Region]]="South","Sam",cleaneddata[[#This Row],[Region]]="West","William")</f>
        <v>Erin</v>
      </c>
    </row>
    <row r="1013" spans="1:26" x14ac:dyDescent="0.25">
      <c r="A1013">
        <v>568</v>
      </c>
      <c r="B1013" t="s">
        <v>1484</v>
      </c>
      <c r="C1013" t="s">
        <v>118</v>
      </c>
      <c r="D1013">
        <v>0.08</v>
      </c>
      <c r="E1013">
        <v>67.28</v>
      </c>
      <c r="F1013">
        <v>19.989999999999998</v>
      </c>
      <c r="G1013" t="s">
        <v>89</v>
      </c>
      <c r="H1013" t="s">
        <v>41</v>
      </c>
      <c r="I1013" t="s">
        <v>50</v>
      </c>
      <c r="J1013" t="s">
        <v>74</v>
      </c>
      <c r="K1013" t="s">
        <v>75</v>
      </c>
      <c r="L1013" t="s">
        <v>1953</v>
      </c>
      <c r="M1013">
        <v>0.4</v>
      </c>
      <c r="N1013" t="s">
        <v>34</v>
      </c>
      <c r="O1013" t="s">
        <v>35</v>
      </c>
      <c r="P1013" t="s">
        <v>36</v>
      </c>
      <c r="Q1013" t="s">
        <v>1485</v>
      </c>
      <c r="R1013">
        <v>39701</v>
      </c>
      <c r="S1013" s="1">
        <v>42095</v>
      </c>
      <c r="T1013" s="1">
        <v>42097</v>
      </c>
      <c r="U1013">
        <v>224.85059999999999</v>
      </c>
      <c r="V1013">
        <v>16</v>
      </c>
      <c r="W1013">
        <v>1066.54</v>
      </c>
      <c r="X1013">
        <v>88882</v>
      </c>
      <c r="Y1013">
        <f>cleaneddata[[#This Row],[Unit Price]]-cleaneddata[[#This Row],[Discount]]</f>
        <v>67.2</v>
      </c>
      <c r="Z1013" t="str">
        <f>_xlfn.IFS(cleaneddata[[#This Row],[Region]]="Central","Chris",cleaneddata[[#This Row],[Region]]="East","Erin",cleaneddata[[#This Row],[Region]]="South","Sam",cleaneddata[[#This Row],[Region]]="West","William")</f>
        <v>Sam</v>
      </c>
    </row>
    <row r="1014" spans="1:26" x14ac:dyDescent="0.25">
      <c r="A1014">
        <v>3306</v>
      </c>
      <c r="B1014" t="s">
        <v>1954</v>
      </c>
      <c r="C1014" t="s">
        <v>118</v>
      </c>
      <c r="D1014">
        <v>0.06</v>
      </c>
      <c r="E1014">
        <v>11.33</v>
      </c>
      <c r="F1014">
        <v>6.12</v>
      </c>
      <c r="G1014" t="s">
        <v>40</v>
      </c>
      <c r="H1014" t="s">
        <v>29</v>
      </c>
      <c r="I1014" t="s">
        <v>50</v>
      </c>
      <c r="J1014" t="s">
        <v>97</v>
      </c>
      <c r="K1014" t="s">
        <v>146</v>
      </c>
      <c r="L1014" t="s">
        <v>1955</v>
      </c>
      <c r="M1014">
        <v>0.42</v>
      </c>
      <c r="N1014" t="s">
        <v>34</v>
      </c>
      <c r="O1014" t="s">
        <v>113</v>
      </c>
      <c r="P1014" t="s">
        <v>250</v>
      </c>
      <c r="Q1014" t="s">
        <v>1956</v>
      </c>
      <c r="R1014">
        <v>6320</v>
      </c>
      <c r="S1014" s="1">
        <v>42095</v>
      </c>
      <c r="T1014" s="1">
        <v>42097</v>
      </c>
      <c r="U1014">
        <v>-15.92</v>
      </c>
      <c r="V1014">
        <v>1</v>
      </c>
      <c r="W1014">
        <v>17.62</v>
      </c>
      <c r="X1014">
        <v>90461</v>
      </c>
      <c r="Y1014">
        <f>cleaneddata[[#This Row],[Unit Price]]-cleaneddata[[#This Row],[Discount]]</f>
        <v>11.27</v>
      </c>
      <c r="Z1014" t="str">
        <f>_xlfn.IFS(cleaneddata[[#This Row],[Region]]="Central","Chris",cleaneddata[[#This Row],[Region]]="East","Erin",cleaneddata[[#This Row],[Region]]="South","Sam",cleaneddata[[#This Row],[Region]]="West","William")</f>
        <v>Erin</v>
      </c>
    </row>
    <row r="1015" spans="1:26" x14ac:dyDescent="0.25">
      <c r="A1015">
        <v>2859</v>
      </c>
      <c r="B1015" t="s">
        <v>1957</v>
      </c>
      <c r="C1015" t="s">
        <v>72</v>
      </c>
      <c r="D1015">
        <v>0.03</v>
      </c>
      <c r="E1015">
        <v>142.86000000000001</v>
      </c>
      <c r="F1015">
        <v>19.989999999999998</v>
      </c>
      <c r="G1015" t="s">
        <v>40</v>
      </c>
      <c r="H1015" t="s">
        <v>96</v>
      </c>
      <c r="I1015" t="s">
        <v>50</v>
      </c>
      <c r="J1015" t="s">
        <v>80</v>
      </c>
      <c r="K1015" t="s">
        <v>75</v>
      </c>
      <c r="L1015" t="s">
        <v>1958</v>
      </c>
      <c r="M1015">
        <v>0.56000000000000005</v>
      </c>
      <c r="N1015" t="s">
        <v>34</v>
      </c>
      <c r="O1015" t="s">
        <v>35</v>
      </c>
      <c r="P1015" t="s">
        <v>125</v>
      </c>
      <c r="Q1015" t="s">
        <v>1959</v>
      </c>
      <c r="R1015">
        <v>32601</v>
      </c>
      <c r="S1015" s="1">
        <v>42095</v>
      </c>
      <c r="T1015" s="1">
        <v>42097</v>
      </c>
      <c r="U1015">
        <v>-8.3880999999999997</v>
      </c>
      <c r="V1015">
        <v>23</v>
      </c>
      <c r="W1015">
        <v>3292.02</v>
      </c>
      <c r="X1015">
        <v>88281</v>
      </c>
      <c r="Y1015">
        <f>cleaneddata[[#This Row],[Unit Price]]-cleaneddata[[#This Row],[Discount]]</f>
        <v>142.83000000000001</v>
      </c>
      <c r="Z1015" t="str">
        <f>_xlfn.IFS(cleaneddata[[#This Row],[Region]]="Central","Chris",cleaneddata[[#This Row],[Region]]="East","Erin",cleaneddata[[#This Row],[Region]]="South","Sam",cleaneddata[[#This Row],[Region]]="West","William")</f>
        <v>Sam</v>
      </c>
    </row>
    <row r="1016" spans="1:26" x14ac:dyDescent="0.25">
      <c r="A1016">
        <v>197</v>
      </c>
      <c r="B1016" t="s">
        <v>1960</v>
      </c>
      <c r="C1016" t="s">
        <v>27</v>
      </c>
      <c r="D1016">
        <v>0</v>
      </c>
      <c r="E1016">
        <v>161.55000000000001</v>
      </c>
      <c r="F1016">
        <v>19.989999999999998</v>
      </c>
      <c r="G1016" t="s">
        <v>40</v>
      </c>
      <c r="H1016" t="s">
        <v>29</v>
      </c>
      <c r="I1016" t="s">
        <v>50</v>
      </c>
      <c r="J1016" t="s">
        <v>80</v>
      </c>
      <c r="K1016" t="s">
        <v>75</v>
      </c>
      <c r="L1016" t="s">
        <v>81</v>
      </c>
      <c r="M1016">
        <v>0.66</v>
      </c>
      <c r="N1016" t="s">
        <v>34</v>
      </c>
      <c r="O1016" t="s">
        <v>54</v>
      </c>
      <c r="P1016" t="s">
        <v>539</v>
      </c>
      <c r="Q1016" t="s">
        <v>1961</v>
      </c>
      <c r="R1016">
        <v>66212</v>
      </c>
      <c r="S1016" s="1">
        <v>42096</v>
      </c>
      <c r="T1016" s="1">
        <v>42098</v>
      </c>
      <c r="U1016">
        <v>1167.1579999999999</v>
      </c>
      <c r="V1016">
        <v>19</v>
      </c>
      <c r="W1016">
        <v>3108.98</v>
      </c>
      <c r="X1016">
        <v>88921</v>
      </c>
      <c r="Y1016">
        <f>cleaneddata[[#This Row],[Unit Price]]-cleaneddata[[#This Row],[Discount]]</f>
        <v>161.55000000000001</v>
      </c>
      <c r="Z1016" t="str">
        <f>_xlfn.IFS(cleaneddata[[#This Row],[Region]]="Central","Chris",cleaneddata[[#This Row],[Region]]="East","Erin",cleaneddata[[#This Row],[Region]]="South","Sam",cleaneddata[[#This Row],[Region]]="West","William")</f>
        <v>Chris</v>
      </c>
    </row>
    <row r="1017" spans="1:26" x14ac:dyDescent="0.25">
      <c r="A1017">
        <v>198</v>
      </c>
      <c r="B1017" t="s">
        <v>1962</v>
      </c>
      <c r="C1017" t="s">
        <v>27</v>
      </c>
      <c r="D1017">
        <v>0</v>
      </c>
      <c r="E1017">
        <v>161.55000000000001</v>
      </c>
      <c r="F1017">
        <v>19.989999999999998</v>
      </c>
      <c r="G1017" t="s">
        <v>40</v>
      </c>
      <c r="H1017" t="s">
        <v>29</v>
      </c>
      <c r="I1017" t="s">
        <v>50</v>
      </c>
      <c r="J1017" t="s">
        <v>80</v>
      </c>
      <c r="K1017" t="s">
        <v>75</v>
      </c>
      <c r="L1017" t="s">
        <v>81</v>
      </c>
      <c r="M1017">
        <v>0.66</v>
      </c>
      <c r="N1017" t="s">
        <v>34</v>
      </c>
      <c r="O1017" t="s">
        <v>54</v>
      </c>
      <c r="P1017" t="s">
        <v>291</v>
      </c>
      <c r="Q1017" t="s">
        <v>1165</v>
      </c>
      <c r="R1017">
        <v>48138</v>
      </c>
      <c r="S1017" s="1">
        <v>42096</v>
      </c>
      <c r="T1017" s="1">
        <v>42098</v>
      </c>
      <c r="U1017">
        <v>1014.92</v>
      </c>
      <c r="V1017">
        <v>77</v>
      </c>
      <c r="W1017">
        <v>12599.55</v>
      </c>
      <c r="X1017">
        <v>51072</v>
      </c>
      <c r="Y1017">
        <f>cleaneddata[[#This Row],[Unit Price]]-cleaneddata[[#This Row],[Discount]]</f>
        <v>161.55000000000001</v>
      </c>
      <c r="Z1017" t="str">
        <f>_xlfn.IFS(cleaneddata[[#This Row],[Region]]="Central","Chris",cleaneddata[[#This Row],[Region]]="East","Erin",cleaneddata[[#This Row],[Region]]="South","Sam",cleaneddata[[#This Row],[Region]]="West","William")</f>
        <v>Chris</v>
      </c>
    </row>
    <row r="1018" spans="1:26" x14ac:dyDescent="0.25">
      <c r="A1018">
        <v>2667</v>
      </c>
      <c r="B1018" t="s">
        <v>1963</v>
      </c>
      <c r="C1018" t="s">
        <v>39</v>
      </c>
      <c r="D1018">
        <v>0.04</v>
      </c>
      <c r="E1018">
        <v>90.24</v>
      </c>
      <c r="F1018">
        <v>0.99</v>
      </c>
      <c r="G1018" t="s">
        <v>40</v>
      </c>
      <c r="H1018" t="s">
        <v>73</v>
      </c>
      <c r="I1018" t="s">
        <v>50</v>
      </c>
      <c r="J1018" t="s">
        <v>97</v>
      </c>
      <c r="K1018" t="s">
        <v>75</v>
      </c>
      <c r="L1018" t="s">
        <v>1964</v>
      </c>
      <c r="M1018">
        <v>0.56000000000000005</v>
      </c>
      <c r="N1018" t="s">
        <v>34</v>
      </c>
      <c r="O1018" t="s">
        <v>113</v>
      </c>
      <c r="P1018" t="s">
        <v>319</v>
      </c>
      <c r="Q1018" t="s">
        <v>1965</v>
      </c>
      <c r="R1018">
        <v>44107</v>
      </c>
      <c r="S1018" s="1">
        <v>42096</v>
      </c>
      <c r="T1018" s="1">
        <v>42098</v>
      </c>
      <c r="U1018">
        <v>246.2748</v>
      </c>
      <c r="V1018">
        <v>4</v>
      </c>
      <c r="W1018">
        <v>356.92</v>
      </c>
      <c r="X1018">
        <v>87831</v>
      </c>
      <c r="Y1018">
        <f>cleaneddata[[#This Row],[Unit Price]]-cleaneddata[[#This Row],[Discount]]</f>
        <v>90.199999999999989</v>
      </c>
      <c r="Z1018" t="str">
        <f>_xlfn.IFS(cleaneddata[[#This Row],[Region]]="Central","Chris",cleaneddata[[#This Row],[Region]]="East","Erin",cleaneddata[[#This Row],[Region]]="South","Sam",cleaneddata[[#This Row],[Region]]="West","William")</f>
        <v>Erin</v>
      </c>
    </row>
    <row r="1019" spans="1:26" x14ac:dyDescent="0.25">
      <c r="A1019">
        <v>2667</v>
      </c>
      <c r="B1019" t="s">
        <v>1963</v>
      </c>
      <c r="C1019" t="s">
        <v>39</v>
      </c>
      <c r="D1019">
        <v>0.09</v>
      </c>
      <c r="E1019">
        <v>47.9</v>
      </c>
      <c r="F1019">
        <v>5.86</v>
      </c>
      <c r="G1019" t="s">
        <v>89</v>
      </c>
      <c r="H1019" t="s">
        <v>73</v>
      </c>
      <c r="I1019" t="s">
        <v>50</v>
      </c>
      <c r="J1019" t="s">
        <v>90</v>
      </c>
      <c r="K1019" t="s">
        <v>75</v>
      </c>
      <c r="L1019" t="s">
        <v>1311</v>
      </c>
      <c r="M1019">
        <v>0.37</v>
      </c>
      <c r="N1019" t="s">
        <v>34</v>
      </c>
      <c r="O1019" t="s">
        <v>113</v>
      </c>
      <c r="P1019" t="s">
        <v>319</v>
      </c>
      <c r="Q1019" t="s">
        <v>1965</v>
      </c>
      <c r="R1019">
        <v>44107</v>
      </c>
      <c r="S1019" s="1">
        <v>42096</v>
      </c>
      <c r="T1019" s="1">
        <v>42098</v>
      </c>
      <c r="U1019">
        <v>93.950400000000002</v>
      </c>
      <c r="V1019">
        <v>3</v>
      </c>
      <c r="W1019">
        <v>136.16</v>
      </c>
      <c r="X1019">
        <v>87831</v>
      </c>
      <c r="Y1019">
        <f>cleaneddata[[#This Row],[Unit Price]]-cleaneddata[[#This Row],[Discount]]</f>
        <v>47.809999999999995</v>
      </c>
      <c r="Z1019" t="str">
        <f>_xlfn.IFS(cleaneddata[[#This Row],[Region]]="Central","Chris",cleaneddata[[#This Row],[Region]]="East","Erin",cleaneddata[[#This Row],[Region]]="South","Sam",cleaneddata[[#This Row],[Region]]="West","William")</f>
        <v>Erin</v>
      </c>
    </row>
    <row r="1020" spans="1:26" x14ac:dyDescent="0.25">
      <c r="A1020">
        <v>228</v>
      </c>
      <c r="B1020" t="s">
        <v>1966</v>
      </c>
      <c r="C1020" t="s">
        <v>118</v>
      </c>
      <c r="D1020">
        <v>0.03</v>
      </c>
      <c r="E1020">
        <v>60.89</v>
      </c>
      <c r="F1020">
        <v>32.409999999999997</v>
      </c>
      <c r="G1020" t="s">
        <v>28</v>
      </c>
      <c r="H1020" t="s">
        <v>29</v>
      </c>
      <c r="I1020" t="s">
        <v>30</v>
      </c>
      <c r="J1020" t="s">
        <v>111</v>
      </c>
      <c r="K1020" t="s">
        <v>59</v>
      </c>
      <c r="L1020" t="s">
        <v>1967</v>
      </c>
      <c r="M1020">
        <v>0.56000000000000005</v>
      </c>
      <c r="N1020" t="s">
        <v>34</v>
      </c>
      <c r="O1020" t="s">
        <v>35</v>
      </c>
      <c r="P1020" t="s">
        <v>99</v>
      </c>
      <c r="Q1020" t="s">
        <v>1968</v>
      </c>
      <c r="R1020">
        <v>28227</v>
      </c>
      <c r="S1020" s="1">
        <v>42096</v>
      </c>
      <c r="T1020" s="1">
        <v>42097</v>
      </c>
      <c r="U1020">
        <v>36.353999999999999</v>
      </c>
      <c r="V1020">
        <v>7</v>
      </c>
      <c r="W1020">
        <v>450.49</v>
      </c>
      <c r="X1020">
        <v>88527</v>
      </c>
      <c r="Y1020">
        <f>cleaneddata[[#This Row],[Unit Price]]-cleaneddata[[#This Row],[Discount]]</f>
        <v>60.86</v>
      </c>
      <c r="Z1020" t="str">
        <f>_xlfn.IFS(cleaneddata[[#This Row],[Region]]="Central","Chris",cleaneddata[[#This Row],[Region]]="East","Erin",cleaneddata[[#This Row],[Region]]="South","Sam",cleaneddata[[#This Row],[Region]]="West","William")</f>
        <v>Sam</v>
      </c>
    </row>
    <row r="1021" spans="1:26" x14ac:dyDescent="0.25">
      <c r="A1021">
        <v>2957</v>
      </c>
      <c r="B1021" t="s">
        <v>1969</v>
      </c>
      <c r="C1021" t="s">
        <v>118</v>
      </c>
      <c r="D1021">
        <v>0.1</v>
      </c>
      <c r="E1021">
        <v>37.94</v>
      </c>
      <c r="F1021">
        <v>5.08</v>
      </c>
      <c r="G1021" t="s">
        <v>89</v>
      </c>
      <c r="H1021" t="s">
        <v>96</v>
      </c>
      <c r="I1021" t="s">
        <v>50</v>
      </c>
      <c r="J1021" t="s">
        <v>90</v>
      </c>
      <c r="K1021" t="s">
        <v>52</v>
      </c>
      <c r="L1021" t="s">
        <v>1115</v>
      </c>
      <c r="M1021">
        <v>0.38</v>
      </c>
      <c r="N1021" t="s">
        <v>34</v>
      </c>
      <c r="O1021" t="s">
        <v>54</v>
      </c>
      <c r="P1021" t="s">
        <v>359</v>
      </c>
      <c r="Q1021" t="s">
        <v>1970</v>
      </c>
      <c r="R1021">
        <v>53209</v>
      </c>
      <c r="S1021" s="1">
        <v>42096</v>
      </c>
      <c r="T1021" s="1">
        <v>42098</v>
      </c>
      <c r="U1021">
        <v>95.054400000000001</v>
      </c>
      <c r="V1021">
        <v>4</v>
      </c>
      <c r="W1021">
        <v>137.76</v>
      </c>
      <c r="X1021">
        <v>90264</v>
      </c>
      <c r="Y1021">
        <f>cleaneddata[[#This Row],[Unit Price]]-cleaneddata[[#This Row],[Discount]]</f>
        <v>37.839999999999996</v>
      </c>
      <c r="Z1021" t="str">
        <f>_xlfn.IFS(cleaneddata[[#This Row],[Region]]="Central","Chris",cleaneddata[[#This Row],[Region]]="East","Erin",cleaneddata[[#This Row],[Region]]="South","Sam",cleaneddata[[#This Row],[Region]]="West","William")</f>
        <v>Chris</v>
      </c>
    </row>
    <row r="1022" spans="1:26" x14ac:dyDescent="0.25">
      <c r="A1022">
        <v>1112</v>
      </c>
      <c r="B1022" t="s">
        <v>1971</v>
      </c>
      <c r="C1022" t="s">
        <v>72</v>
      </c>
      <c r="D1022">
        <v>0.03</v>
      </c>
      <c r="E1022">
        <v>300.98</v>
      </c>
      <c r="F1022">
        <v>54.92</v>
      </c>
      <c r="G1022" t="s">
        <v>28</v>
      </c>
      <c r="H1022" t="s">
        <v>96</v>
      </c>
      <c r="I1022" t="s">
        <v>30</v>
      </c>
      <c r="J1022" t="s">
        <v>119</v>
      </c>
      <c r="K1022" t="s">
        <v>32</v>
      </c>
      <c r="L1022" t="s">
        <v>1972</v>
      </c>
      <c r="M1022">
        <v>0.55000000000000004</v>
      </c>
      <c r="N1022" t="s">
        <v>34</v>
      </c>
      <c r="O1022" t="s">
        <v>61</v>
      </c>
      <c r="P1022" t="s">
        <v>92</v>
      </c>
      <c r="Q1022" t="s">
        <v>1973</v>
      </c>
      <c r="R1022">
        <v>92399</v>
      </c>
      <c r="S1022" s="1">
        <v>42096</v>
      </c>
      <c r="T1022" s="1">
        <v>42098</v>
      </c>
      <c r="U1022">
        <v>1272.5808</v>
      </c>
      <c r="V1022">
        <v>12</v>
      </c>
      <c r="W1022">
        <v>3527.82</v>
      </c>
      <c r="X1022">
        <v>90832</v>
      </c>
      <c r="Y1022">
        <f>cleaneddata[[#This Row],[Unit Price]]-cleaneddata[[#This Row],[Discount]]</f>
        <v>300.95000000000005</v>
      </c>
      <c r="Z1022" t="str">
        <f>_xlfn.IFS(cleaneddata[[#This Row],[Region]]="Central","Chris",cleaneddata[[#This Row],[Region]]="East","Erin",cleaneddata[[#This Row],[Region]]="South","Sam",cleaneddata[[#This Row],[Region]]="West","William")</f>
        <v>William</v>
      </c>
    </row>
    <row r="1023" spans="1:26" x14ac:dyDescent="0.25">
      <c r="A1023">
        <v>1112</v>
      </c>
      <c r="B1023" t="s">
        <v>1971</v>
      </c>
      <c r="C1023" t="s">
        <v>72</v>
      </c>
      <c r="D1023">
        <v>0.02</v>
      </c>
      <c r="E1023">
        <v>2550.14</v>
      </c>
      <c r="F1023">
        <v>29.7</v>
      </c>
      <c r="G1023" t="s">
        <v>28</v>
      </c>
      <c r="H1023" t="s">
        <v>96</v>
      </c>
      <c r="I1023" t="s">
        <v>42</v>
      </c>
      <c r="J1023" t="s">
        <v>58</v>
      </c>
      <c r="K1023" t="s">
        <v>59</v>
      </c>
      <c r="L1023" t="s">
        <v>1974</v>
      </c>
      <c r="M1023">
        <v>0.56999999999999995</v>
      </c>
      <c r="N1023" t="s">
        <v>34</v>
      </c>
      <c r="O1023" t="s">
        <v>61</v>
      </c>
      <c r="P1023" t="s">
        <v>92</v>
      </c>
      <c r="Q1023" t="s">
        <v>1973</v>
      </c>
      <c r="R1023">
        <v>92399</v>
      </c>
      <c r="S1023" s="1">
        <v>42096</v>
      </c>
      <c r="T1023" s="1">
        <v>42098</v>
      </c>
      <c r="U1023">
        <v>-5390.7388920000003</v>
      </c>
      <c r="V1023">
        <v>2</v>
      </c>
      <c r="W1023">
        <v>4698.21</v>
      </c>
      <c r="X1023">
        <v>90832</v>
      </c>
      <c r="Y1023">
        <f>cleaneddata[[#This Row],[Unit Price]]-cleaneddata[[#This Row],[Discount]]</f>
        <v>2550.12</v>
      </c>
      <c r="Z1023" t="str">
        <f>_xlfn.IFS(cleaneddata[[#This Row],[Region]]="Central","Chris",cleaneddata[[#This Row],[Region]]="East","Erin",cleaneddata[[#This Row],[Region]]="South","Sam",cleaneddata[[#This Row],[Region]]="West","William")</f>
        <v>William</v>
      </c>
    </row>
    <row r="1024" spans="1:26" x14ac:dyDescent="0.25">
      <c r="A1024">
        <v>1777</v>
      </c>
      <c r="B1024" t="s">
        <v>174</v>
      </c>
      <c r="C1024" t="s">
        <v>72</v>
      </c>
      <c r="D1024">
        <v>0.03</v>
      </c>
      <c r="E1024">
        <v>19.989999999999998</v>
      </c>
      <c r="F1024">
        <v>11.17</v>
      </c>
      <c r="G1024" t="s">
        <v>40</v>
      </c>
      <c r="H1024" t="s">
        <v>96</v>
      </c>
      <c r="I1024" t="s">
        <v>30</v>
      </c>
      <c r="J1024" t="s">
        <v>128</v>
      </c>
      <c r="K1024" t="s">
        <v>66</v>
      </c>
      <c r="L1024" t="s">
        <v>491</v>
      </c>
      <c r="M1024">
        <v>0.6</v>
      </c>
      <c r="N1024" t="s">
        <v>34</v>
      </c>
      <c r="O1024" t="s">
        <v>54</v>
      </c>
      <c r="P1024" t="s">
        <v>55</v>
      </c>
      <c r="Q1024" t="s">
        <v>176</v>
      </c>
      <c r="R1024">
        <v>46383</v>
      </c>
      <c r="S1024" s="1">
        <v>42096</v>
      </c>
      <c r="T1024" s="1">
        <v>42097</v>
      </c>
      <c r="U1024">
        <v>-20.8764</v>
      </c>
      <c r="V1024">
        <v>12</v>
      </c>
      <c r="W1024">
        <v>251.61</v>
      </c>
      <c r="X1024">
        <v>89942</v>
      </c>
      <c r="Y1024">
        <f>cleaneddata[[#This Row],[Unit Price]]-cleaneddata[[#This Row],[Discount]]</f>
        <v>19.959999999999997</v>
      </c>
      <c r="Z1024" t="str">
        <f>_xlfn.IFS(cleaneddata[[#This Row],[Region]]="Central","Chris",cleaneddata[[#This Row],[Region]]="East","Erin",cleaneddata[[#This Row],[Region]]="South","Sam",cleaneddata[[#This Row],[Region]]="West","William")</f>
        <v>Chris</v>
      </c>
    </row>
    <row r="1025" spans="1:26" x14ac:dyDescent="0.25">
      <c r="A1025">
        <v>2014</v>
      </c>
      <c r="B1025" t="s">
        <v>1790</v>
      </c>
      <c r="C1025" t="s">
        <v>27</v>
      </c>
      <c r="D1025">
        <v>0.06</v>
      </c>
      <c r="E1025">
        <v>6.48</v>
      </c>
      <c r="F1025">
        <v>7.49</v>
      </c>
      <c r="G1025" t="s">
        <v>40</v>
      </c>
      <c r="H1025" t="s">
        <v>73</v>
      </c>
      <c r="I1025" t="s">
        <v>50</v>
      </c>
      <c r="J1025" t="s">
        <v>90</v>
      </c>
      <c r="K1025" t="s">
        <v>75</v>
      </c>
      <c r="L1025" t="s">
        <v>1923</v>
      </c>
      <c r="M1025">
        <v>0.37</v>
      </c>
      <c r="N1025" t="s">
        <v>34</v>
      </c>
      <c r="O1025" t="s">
        <v>54</v>
      </c>
      <c r="P1025" t="s">
        <v>215</v>
      </c>
      <c r="Q1025" t="s">
        <v>1791</v>
      </c>
      <c r="R1025">
        <v>51503</v>
      </c>
      <c r="S1025" s="1">
        <v>42098</v>
      </c>
      <c r="T1025" s="1">
        <v>42098</v>
      </c>
      <c r="U1025">
        <v>-191.49</v>
      </c>
      <c r="V1025">
        <v>12</v>
      </c>
      <c r="W1025">
        <v>74.930000000000007</v>
      </c>
      <c r="X1025">
        <v>88368</v>
      </c>
      <c r="Y1025">
        <f>cleaneddata[[#This Row],[Unit Price]]-cleaneddata[[#This Row],[Discount]]</f>
        <v>6.4200000000000008</v>
      </c>
      <c r="Z1025" t="str">
        <f>_xlfn.IFS(cleaneddata[[#This Row],[Region]]="Central","Chris",cleaneddata[[#This Row],[Region]]="East","Erin",cleaneddata[[#This Row],[Region]]="South","Sam",cleaneddata[[#This Row],[Region]]="West","William")</f>
        <v>Chris</v>
      </c>
    </row>
    <row r="1026" spans="1:26" x14ac:dyDescent="0.25">
      <c r="A1026">
        <v>911</v>
      </c>
      <c r="B1026" t="s">
        <v>904</v>
      </c>
      <c r="C1026" t="s">
        <v>39</v>
      </c>
      <c r="D1026">
        <v>0.01</v>
      </c>
      <c r="E1026">
        <v>59.76</v>
      </c>
      <c r="F1026">
        <v>9.7100000000000009</v>
      </c>
      <c r="G1026" t="s">
        <v>40</v>
      </c>
      <c r="H1026" t="s">
        <v>96</v>
      </c>
      <c r="I1026" t="s">
        <v>50</v>
      </c>
      <c r="J1026" t="s">
        <v>80</v>
      </c>
      <c r="K1026" t="s">
        <v>75</v>
      </c>
      <c r="L1026" t="s">
        <v>1975</v>
      </c>
      <c r="M1026">
        <v>0.56999999999999995</v>
      </c>
      <c r="N1026" t="s">
        <v>34</v>
      </c>
      <c r="O1026" t="s">
        <v>113</v>
      </c>
      <c r="P1026" t="s">
        <v>905</v>
      </c>
      <c r="Q1026" t="s">
        <v>906</v>
      </c>
      <c r="R1026">
        <v>26003</v>
      </c>
      <c r="S1026" s="1">
        <v>42098</v>
      </c>
      <c r="T1026" s="1">
        <v>42100</v>
      </c>
      <c r="U1026">
        <v>354.3288</v>
      </c>
      <c r="V1026">
        <v>8</v>
      </c>
      <c r="W1026">
        <v>513.52</v>
      </c>
      <c r="X1026">
        <v>90186</v>
      </c>
      <c r="Y1026">
        <f>cleaneddata[[#This Row],[Unit Price]]-cleaneddata[[#This Row],[Discount]]</f>
        <v>59.75</v>
      </c>
      <c r="Z1026" t="str">
        <f>_xlfn.IFS(cleaneddata[[#This Row],[Region]]="Central","Chris",cleaneddata[[#This Row],[Region]]="East","Erin",cleaneddata[[#This Row],[Region]]="South","Sam",cleaneddata[[#This Row],[Region]]="West","William")</f>
        <v>Erin</v>
      </c>
    </row>
    <row r="1027" spans="1:26" x14ac:dyDescent="0.25">
      <c r="A1027">
        <v>2685</v>
      </c>
      <c r="B1027" t="s">
        <v>1976</v>
      </c>
      <c r="C1027" t="s">
        <v>39</v>
      </c>
      <c r="D1027">
        <v>0</v>
      </c>
      <c r="E1027">
        <v>7.38</v>
      </c>
      <c r="F1027">
        <v>11.51</v>
      </c>
      <c r="G1027" t="s">
        <v>40</v>
      </c>
      <c r="H1027" t="s">
        <v>29</v>
      </c>
      <c r="I1027" t="s">
        <v>50</v>
      </c>
      <c r="J1027" t="s">
        <v>74</v>
      </c>
      <c r="K1027" t="s">
        <v>75</v>
      </c>
      <c r="L1027" t="s">
        <v>1977</v>
      </c>
      <c r="M1027">
        <v>0.36</v>
      </c>
      <c r="N1027" t="s">
        <v>34</v>
      </c>
      <c r="O1027" t="s">
        <v>113</v>
      </c>
      <c r="P1027" t="s">
        <v>114</v>
      </c>
      <c r="Q1027" t="s">
        <v>1978</v>
      </c>
      <c r="R1027">
        <v>11803</v>
      </c>
      <c r="S1027" s="1">
        <v>42098</v>
      </c>
      <c r="T1027" s="1">
        <v>42099</v>
      </c>
      <c r="U1027">
        <v>-66.171000000000006</v>
      </c>
      <c r="V1027">
        <v>2</v>
      </c>
      <c r="W1027">
        <v>17.64</v>
      </c>
      <c r="X1027">
        <v>89147</v>
      </c>
      <c r="Y1027">
        <f>cleaneddata[[#This Row],[Unit Price]]-cleaneddata[[#This Row],[Discount]]</f>
        <v>7.38</v>
      </c>
      <c r="Z1027" t="str">
        <f>_xlfn.IFS(cleaneddata[[#This Row],[Region]]="Central","Chris",cleaneddata[[#This Row],[Region]]="East","Erin",cleaneddata[[#This Row],[Region]]="South","Sam",cleaneddata[[#This Row],[Region]]="West","William")</f>
        <v>Erin</v>
      </c>
    </row>
    <row r="1028" spans="1:26" x14ac:dyDescent="0.25">
      <c r="A1028">
        <v>321</v>
      </c>
      <c r="B1028" t="s">
        <v>1979</v>
      </c>
      <c r="C1028" t="s">
        <v>49</v>
      </c>
      <c r="D1028">
        <v>0.04</v>
      </c>
      <c r="E1028">
        <v>8.33</v>
      </c>
      <c r="F1028">
        <v>1.99</v>
      </c>
      <c r="G1028" t="s">
        <v>40</v>
      </c>
      <c r="H1028" t="s">
        <v>41</v>
      </c>
      <c r="I1028" t="s">
        <v>42</v>
      </c>
      <c r="J1028" t="s">
        <v>43</v>
      </c>
      <c r="K1028" t="s">
        <v>44</v>
      </c>
      <c r="L1028" t="s">
        <v>1176</v>
      </c>
      <c r="M1028">
        <v>0.52</v>
      </c>
      <c r="N1028" t="s">
        <v>34</v>
      </c>
      <c r="O1028" t="s">
        <v>113</v>
      </c>
      <c r="P1028" t="s">
        <v>420</v>
      </c>
      <c r="Q1028" t="s">
        <v>1980</v>
      </c>
      <c r="R1028">
        <v>20854</v>
      </c>
      <c r="S1028" s="1">
        <v>42098</v>
      </c>
      <c r="T1028" s="1">
        <v>42103</v>
      </c>
      <c r="U1028">
        <v>9.9268000000000001</v>
      </c>
      <c r="V1028">
        <v>11</v>
      </c>
      <c r="W1028">
        <v>89.76</v>
      </c>
      <c r="X1028">
        <v>91057</v>
      </c>
      <c r="Y1028">
        <f>cleaneddata[[#This Row],[Unit Price]]-cleaneddata[[#This Row],[Discount]]</f>
        <v>8.2900000000000009</v>
      </c>
      <c r="Z1028" t="str">
        <f>_xlfn.IFS(cleaneddata[[#This Row],[Region]]="Central","Chris",cleaneddata[[#This Row],[Region]]="East","Erin",cleaneddata[[#This Row],[Region]]="South","Sam",cleaneddata[[#This Row],[Region]]="West","William")</f>
        <v>Erin</v>
      </c>
    </row>
    <row r="1029" spans="1:26" x14ac:dyDescent="0.25">
      <c r="A1029">
        <v>975</v>
      </c>
      <c r="B1029" t="s">
        <v>1981</v>
      </c>
      <c r="C1029" t="s">
        <v>49</v>
      </c>
      <c r="D1029">
        <v>0.1</v>
      </c>
      <c r="E1029">
        <v>2.2200000000000002</v>
      </c>
      <c r="F1029">
        <v>5</v>
      </c>
      <c r="G1029" t="s">
        <v>40</v>
      </c>
      <c r="H1029" t="s">
        <v>96</v>
      </c>
      <c r="I1029" t="s">
        <v>50</v>
      </c>
      <c r="J1029" t="s">
        <v>97</v>
      </c>
      <c r="K1029" t="s">
        <v>75</v>
      </c>
      <c r="L1029" t="s">
        <v>1982</v>
      </c>
      <c r="M1029">
        <v>0.55000000000000004</v>
      </c>
      <c r="N1029" t="s">
        <v>34</v>
      </c>
      <c r="O1029" t="s">
        <v>113</v>
      </c>
      <c r="P1029" t="s">
        <v>405</v>
      </c>
      <c r="Q1029" t="s">
        <v>790</v>
      </c>
      <c r="R1029">
        <v>2108</v>
      </c>
      <c r="S1029" s="1">
        <v>42098</v>
      </c>
      <c r="T1029" s="1">
        <v>42103</v>
      </c>
      <c r="U1029">
        <v>-21.319199999999999</v>
      </c>
      <c r="V1029">
        <v>3</v>
      </c>
      <c r="W1029">
        <v>8.8000000000000007</v>
      </c>
      <c r="X1029">
        <v>87260</v>
      </c>
      <c r="Y1029">
        <f>cleaneddata[[#This Row],[Unit Price]]-cleaneddata[[#This Row],[Discount]]</f>
        <v>2.12</v>
      </c>
      <c r="Z1029" t="str">
        <f>_xlfn.IFS(cleaneddata[[#This Row],[Region]]="Central","Chris",cleaneddata[[#This Row],[Region]]="East","Erin",cleaneddata[[#This Row],[Region]]="South","Sam",cleaneddata[[#This Row],[Region]]="West","William")</f>
        <v>Erin</v>
      </c>
    </row>
    <row r="1030" spans="1:26" x14ac:dyDescent="0.25">
      <c r="A1030">
        <v>1918</v>
      </c>
      <c r="B1030" t="s">
        <v>1983</v>
      </c>
      <c r="C1030" t="s">
        <v>49</v>
      </c>
      <c r="D1030">
        <v>0.1</v>
      </c>
      <c r="E1030">
        <v>10.44</v>
      </c>
      <c r="F1030">
        <v>5.75</v>
      </c>
      <c r="G1030" t="s">
        <v>89</v>
      </c>
      <c r="H1030" t="s">
        <v>73</v>
      </c>
      <c r="I1030" t="s">
        <v>50</v>
      </c>
      <c r="J1030" t="s">
        <v>74</v>
      </c>
      <c r="K1030" t="s">
        <v>75</v>
      </c>
      <c r="L1030" t="s">
        <v>1984</v>
      </c>
      <c r="M1030">
        <v>0.39</v>
      </c>
      <c r="N1030" t="s">
        <v>34</v>
      </c>
      <c r="O1030" t="s">
        <v>35</v>
      </c>
      <c r="P1030" t="s">
        <v>46</v>
      </c>
      <c r="Q1030" t="s">
        <v>1985</v>
      </c>
      <c r="R1030">
        <v>72450</v>
      </c>
      <c r="S1030" s="1">
        <v>42098</v>
      </c>
      <c r="T1030" s="1">
        <v>42105</v>
      </c>
      <c r="U1030">
        <v>125.724</v>
      </c>
      <c r="V1030">
        <v>17</v>
      </c>
      <c r="W1030">
        <v>168.04</v>
      </c>
      <c r="X1030">
        <v>85898</v>
      </c>
      <c r="Y1030">
        <f>cleaneddata[[#This Row],[Unit Price]]-cleaneddata[[#This Row],[Discount]]</f>
        <v>10.34</v>
      </c>
      <c r="Z1030" t="str">
        <f>_xlfn.IFS(cleaneddata[[#This Row],[Region]]="Central","Chris",cleaneddata[[#This Row],[Region]]="East","Erin",cleaneddata[[#This Row],[Region]]="South","Sam",cleaneddata[[#This Row],[Region]]="West","William")</f>
        <v>Sam</v>
      </c>
    </row>
    <row r="1031" spans="1:26" x14ac:dyDescent="0.25">
      <c r="A1031">
        <v>2548</v>
      </c>
      <c r="B1031" t="s">
        <v>1986</v>
      </c>
      <c r="C1031" t="s">
        <v>49</v>
      </c>
      <c r="D1031">
        <v>0</v>
      </c>
      <c r="E1031">
        <v>35.99</v>
      </c>
      <c r="F1031">
        <v>0.99</v>
      </c>
      <c r="G1031" t="s">
        <v>40</v>
      </c>
      <c r="H1031" t="s">
        <v>29</v>
      </c>
      <c r="I1031" t="s">
        <v>42</v>
      </c>
      <c r="J1031" t="s">
        <v>137</v>
      </c>
      <c r="K1031" t="s">
        <v>44</v>
      </c>
      <c r="L1031" t="s">
        <v>1987</v>
      </c>
      <c r="M1031">
        <v>0.35</v>
      </c>
      <c r="N1031" t="s">
        <v>34</v>
      </c>
      <c r="O1031" t="s">
        <v>61</v>
      </c>
      <c r="P1031" t="s">
        <v>92</v>
      </c>
      <c r="Q1031" t="s">
        <v>102</v>
      </c>
      <c r="R1031">
        <v>90068</v>
      </c>
      <c r="S1031" s="1">
        <v>42098</v>
      </c>
      <c r="T1031" s="1">
        <v>42105</v>
      </c>
      <c r="U1031">
        <v>840.05100000000004</v>
      </c>
      <c r="V1031">
        <v>46</v>
      </c>
      <c r="W1031">
        <v>1477.57</v>
      </c>
      <c r="X1031">
        <v>46436</v>
      </c>
      <c r="Y1031">
        <f>cleaneddata[[#This Row],[Unit Price]]-cleaneddata[[#This Row],[Discount]]</f>
        <v>35.99</v>
      </c>
      <c r="Z1031" t="str">
        <f>_xlfn.IFS(cleaneddata[[#This Row],[Region]]="Central","Chris",cleaneddata[[#This Row],[Region]]="East","Erin",cleaneddata[[#This Row],[Region]]="South","Sam",cleaneddata[[#This Row],[Region]]="West","William")</f>
        <v>William</v>
      </c>
    </row>
    <row r="1032" spans="1:26" x14ac:dyDescent="0.25">
      <c r="A1032">
        <v>2551</v>
      </c>
      <c r="B1032" t="s">
        <v>1988</v>
      </c>
      <c r="C1032" t="s">
        <v>49</v>
      </c>
      <c r="D1032">
        <v>0</v>
      </c>
      <c r="E1032">
        <v>35.99</v>
      </c>
      <c r="F1032">
        <v>0.99</v>
      </c>
      <c r="G1032" t="s">
        <v>40</v>
      </c>
      <c r="H1032" t="s">
        <v>29</v>
      </c>
      <c r="I1032" t="s">
        <v>42</v>
      </c>
      <c r="J1032" t="s">
        <v>137</v>
      </c>
      <c r="K1032" t="s">
        <v>44</v>
      </c>
      <c r="L1032" t="s">
        <v>1987</v>
      </c>
      <c r="M1032">
        <v>0.35</v>
      </c>
      <c r="N1032" t="s">
        <v>34</v>
      </c>
      <c r="O1032" t="s">
        <v>113</v>
      </c>
      <c r="P1032" t="s">
        <v>322</v>
      </c>
      <c r="Q1032" t="s">
        <v>1989</v>
      </c>
      <c r="R1032">
        <v>17403</v>
      </c>
      <c r="S1032" s="1">
        <v>42098</v>
      </c>
      <c r="T1032" s="1">
        <v>42105</v>
      </c>
      <c r="U1032">
        <v>265.96050000000002</v>
      </c>
      <c r="V1032">
        <v>12</v>
      </c>
      <c r="W1032">
        <v>385.45</v>
      </c>
      <c r="X1032">
        <v>88656</v>
      </c>
      <c r="Y1032">
        <f>cleaneddata[[#This Row],[Unit Price]]-cleaneddata[[#This Row],[Discount]]</f>
        <v>35.99</v>
      </c>
      <c r="Z1032" t="str">
        <f>_xlfn.IFS(cleaneddata[[#This Row],[Region]]="Central","Chris",cleaneddata[[#This Row],[Region]]="East","Erin",cleaneddata[[#This Row],[Region]]="South","Sam",cleaneddata[[#This Row],[Region]]="West","William")</f>
        <v>Erin</v>
      </c>
    </row>
    <row r="1033" spans="1:26" x14ac:dyDescent="0.25">
      <c r="A1033">
        <v>114</v>
      </c>
      <c r="B1033" t="s">
        <v>139</v>
      </c>
      <c r="C1033" t="s">
        <v>118</v>
      </c>
      <c r="D1033">
        <v>0.01</v>
      </c>
      <c r="E1033">
        <v>4.91</v>
      </c>
      <c r="F1033">
        <v>0.5</v>
      </c>
      <c r="G1033" t="s">
        <v>40</v>
      </c>
      <c r="H1033" t="s">
        <v>73</v>
      </c>
      <c r="I1033" t="s">
        <v>50</v>
      </c>
      <c r="J1033" t="s">
        <v>154</v>
      </c>
      <c r="K1033" t="s">
        <v>75</v>
      </c>
      <c r="L1033" t="s">
        <v>975</v>
      </c>
      <c r="M1033">
        <v>0.36</v>
      </c>
      <c r="N1033" t="s">
        <v>34</v>
      </c>
      <c r="O1033" t="s">
        <v>61</v>
      </c>
      <c r="P1033" t="s">
        <v>141</v>
      </c>
      <c r="Q1033" t="s">
        <v>142</v>
      </c>
      <c r="R1033">
        <v>97035</v>
      </c>
      <c r="S1033" s="1">
        <v>42098</v>
      </c>
      <c r="T1033" s="1">
        <v>42100</v>
      </c>
      <c r="U1033">
        <v>40.247700000000002</v>
      </c>
      <c r="V1033">
        <v>12</v>
      </c>
      <c r="W1033">
        <v>58.33</v>
      </c>
      <c r="X1033">
        <v>89584</v>
      </c>
      <c r="Y1033">
        <f>cleaneddata[[#This Row],[Unit Price]]-cleaneddata[[#This Row],[Discount]]</f>
        <v>4.9000000000000004</v>
      </c>
      <c r="Z1033" t="str">
        <f>_xlfn.IFS(cleaneddata[[#This Row],[Region]]="Central","Chris",cleaneddata[[#This Row],[Region]]="East","Erin",cleaneddata[[#This Row],[Region]]="South","Sam",cleaneddata[[#This Row],[Region]]="West","William")</f>
        <v>William</v>
      </c>
    </row>
    <row r="1034" spans="1:26" x14ac:dyDescent="0.25">
      <c r="A1034">
        <v>114</v>
      </c>
      <c r="B1034" t="s">
        <v>139</v>
      </c>
      <c r="C1034" t="s">
        <v>118</v>
      </c>
      <c r="D1034">
        <v>0.09</v>
      </c>
      <c r="E1034">
        <v>4</v>
      </c>
      <c r="F1034">
        <v>1.3</v>
      </c>
      <c r="G1034" t="s">
        <v>89</v>
      </c>
      <c r="H1034" t="s">
        <v>73</v>
      </c>
      <c r="I1034" t="s">
        <v>50</v>
      </c>
      <c r="J1034" t="s">
        <v>90</v>
      </c>
      <c r="K1034" t="s">
        <v>52</v>
      </c>
      <c r="L1034" t="s">
        <v>373</v>
      </c>
      <c r="M1034">
        <v>0.37</v>
      </c>
      <c r="N1034" t="s">
        <v>34</v>
      </c>
      <c r="O1034" t="s">
        <v>61</v>
      </c>
      <c r="P1034" t="s">
        <v>141</v>
      </c>
      <c r="Q1034" t="s">
        <v>142</v>
      </c>
      <c r="R1034">
        <v>97035</v>
      </c>
      <c r="S1034" s="1">
        <v>42098</v>
      </c>
      <c r="T1034" s="1">
        <v>42100</v>
      </c>
      <c r="U1034">
        <v>14.0898</v>
      </c>
      <c r="V1034">
        <v>5</v>
      </c>
      <c r="W1034">
        <v>20.420000000000002</v>
      </c>
      <c r="X1034">
        <v>89584</v>
      </c>
      <c r="Y1034">
        <f>cleaneddata[[#This Row],[Unit Price]]-cleaneddata[[#This Row],[Discount]]</f>
        <v>3.91</v>
      </c>
      <c r="Z1034" t="str">
        <f>_xlfn.IFS(cleaneddata[[#This Row],[Region]]="Central","Chris",cleaneddata[[#This Row],[Region]]="East","Erin",cleaneddata[[#This Row],[Region]]="South","Sam",cleaneddata[[#This Row],[Region]]="West","William")</f>
        <v>William</v>
      </c>
    </row>
    <row r="1035" spans="1:26" x14ac:dyDescent="0.25">
      <c r="A1035">
        <v>117</v>
      </c>
      <c r="B1035" t="s">
        <v>143</v>
      </c>
      <c r="C1035" t="s">
        <v>118</v>
      </c>
      <c r="D1035">
        <v>0.01</v>
      </c>
      <c r="E1035">
        <v>4.91</v>
      </c>
      <c r="F1035">
        <v>0.5</v>
      </c>
      <c r="G1035" t="s">
        <v>40</v>
      </c>
      <c r="H1035" t="s">
        <v>73</v>
      </c>
      <c r="I1035" t="s">
        <v>50</v>
      </c>
      <c r="J1035" t="s">
        <v>154</v>
      </c>
      <c r="K1035" t="s">
        <v>75</v>
      </c>
      <c r="L1035" t="s">
        <v>975</v>
      </c>
      <c r="M1035">
        <v>0.36</v>
      </c>
      <c r="N1035" t="s">
        <v>34</v>
      </c>
      <c r="O1035" t="s">
        <v>61</v>
      </c>
      <c r="P1035" t="s">
        <v>68</v>
      </c>
      <c r="Q1035" t="s">
        <v>144</v>
      </c>
      <c r="R1035">
        <v>98103</v>
      </c>
      <c r="S1035" s="1">
        <v>42098</v>
      </c>
      <c r="T1035" s="1">
        <v>42100</v>
      </c>
      <c r="U1035">
        <v>112.06</v>
      </c>
      <c r="V1035">
        <v>47</v>
      </c>
      <c r="W1035">
        <v>228.46</v>
      </c>
      <c r="X1035">
        <v>13959</v>
      </c>
      <c r="Y1035">
        <f>cleaneddata[[#This Row],[Unit Price]]-cleaneddata[[#This Row],[Discount]]</f>
        <v>4.9000000000000004</v>
      </c>
      <c r="Z1035" t="str">
        <f>_xlfn.IFS(cleaneddata[[#This Row],[Region]]="Central","Chris",cleaneddata[[#This Row],[Region]]="East","Erin",cleaneddata[[#This Row],[Region]]="South","Sam",cleaneddata[[#This Row],[Region]]="West","William")</f>
        <v>William</v>
      </c>
    </row>
    <row r="1036" spans="1:26" x14ac:dyDescent="0.25">
      <c r="A1036">
        <v>117</v>
      </c>
      <c r="B1036" t="s">
        <v>143</v>
      </c>
      <c r="C1036" t="s">
        <v>118</v>
      </c>
      <c r="D1036">
        <v>0.09</v>
      </c>
      <c r="E1036">
        <v>4</v>
      </c>
      <c r="F1036">
        <v>1.3</v>
      </c>
      <c r="G1036" t="s">
        <v>89</v>
      </c>
      <c r="H1036" t="s">
        <v>73</v>
      </c>
      <c r="I1036" t="s">
        <v>50</v>
      </c>
      <c r="J1036" t="s">
        <v>90</v>
      </c>
      <c r="K1036" t="s">
        <v>52</v>
      </c>
      <c r="L1036" t="s">
        <v>373</v>
      </c>
      <c r="M1036">
        <v>0.37</v>
      </c>
      <c r="N1036" t="s">
        <v>34</v>
      </c>
      <c r="O1036" t="s">
        <v>61</v>
      </c>
      <c r="P1036" t="s">
        <v>68</v>
      </c>
      <c r="Q1036" t="s">
        <v>144</v>
      </c>
      <c r="R1036">
        <v>98103</v>
      </c>
      <c r="S1036" s="1">
        <v>42098</v>
      </c>
      <c r="T1036" s="1">
        <v>42100</v>
      </c>
      <c r="U1036">
        <v>16.79</v>
      </c>
      <c r="V1036">
        <v>19</v>
      </c>
      <c r="W1036">
        <v>77.61</v>
      </c>
      <c r="X1036">
        <v>13959</v>
      </c>
      <c r="Y1036">
        <f>cleaneddata[[#This Row],[Unit Price]]-cleaneddata[[#This Row],[Discount]]</f>
        <v>3.91</v>
      </c>
      <c r="Z1036" t="str">
        <f>_xlfn.IFS(cleaneddata[[#This Row],[Region]]="Central","Chris",cleaneddata[[#This Row],[Region]]="East","Erin",cleaneddata[[#This Row],[Region]]="South","Sam",cleaneddata[[#This Row],[Region]]="West","William")</f>
        <v>William</v>
      </c>
    </row>
    <row r="1037" spans="1:26" x14ac:dyDescent="0.25">
      <c r="A1037">
        <v>1590</v>
      </c>
      <c r="B1037" t="s">
        <v>1990</v>
      </c>
      <c r="C1037" t="s">
        <v>118</v>
      </c>
      <c r="D1037">
        <v>0.03</v>
      </c>
      <c r="E1037">
        <v>19.04</v>
      </c>
      <c r="F1037">
        <v>6.38</v>
      </c>
      <c r="G1037" t="s">
        <v>89</v>
      </c>
      <c r="H1037" t="s">
        <v>96</v>
      </c>
      <c r="I1037" t="s">
        <v>30</v>
      </c>
      <c r="J1037" t="s">
        <v>128</v>
      </c>
      <c r="K1037" t="s">
        <v>75</v>
      </c>
      <c r="L1037" t="s">
        <v>1991</v>
      </c>
      <c r="M1037">
        <v>0.56000000000000005</v>
      </c>
      <c r="N1037" t="s">
        <v>34</v>
      </c>
      <c r="O1037" t="s">
        <v>113</v>
      </c>
      <c r="P1037" t="s">
        <v>319</v>
      </c>
      <c r="Q1037" t="s">
        <v>1992</v>
      </c>
      <c r="R1037">
        <v>44094</v>
      </c>
      <c r="S1037" s="1">
        <v>42098</v>
      </c>
      <c r="T1037" s="1">
        <v>42098</v>
      </c>
      <c r="U1037">
        <v>83.793599999999998</v>
      </c>
      <c r="V1037">
        <v>7</v>
      </c>
      <c r="W1037">
        <v>144.03</v>
      </c>
      <c r="X1037">
        <v>86668</v>
      </c>
      <c r="Y1037">
        <f>cleaneddata[[#This Row],[Unit Price]]-cleaneddata[[#This Row],[Discount]]</f>
        <v>19.009999999999998</v>
      </c>
      <c r="Z1037" t="str">
        <f>_xlfn.IFS(cleaneddata[[#This Row],[Region]]="Central","Chris",cleaneddata[[#This Row],[Region]]="East","Erin",cleaneddata[[#This Row],[Region]]="South","Sam",cleaneddata[[#This Row],[Region]]="West","William")</f>
        <v>Erin</v>
      </c>
    </row>
    <row r="1038" spans="1:26" x14ac:dyDescent="0.25">
      <c r="A1038">
        <v>1593</v>
      </c>
      <c r="B1038" t="s">
        <v>1993</v>
      </c>
      <c r="C1038" t="s">
        <v>118</v>
      </c>
      <c r="D1038">
        <v>0.02</v>
      </c>
      <c r="E1038">
        <v>5.53</v>
      </c>
      <c r="F1038">
        <v>6.98</v>
      </c>
      <c r="G1038" t="s">
        <v>40</v>
      </c>
      <c r="H1038" t="s">
        <v>96</v>
      </c>
      <c r="I1038" t="s">
        <v>50</v>
      </c>
      <c r="J1038" t="s">
        <v>74</v>
      </c>
      <c r="K1038" t="s">
        <v>75</v>
      </c>
      <c r="L1038" t="s">
        <v>1994</v>
      </c>
      <c r="M1038">
        <v>0.39</v>
      </c>
      <c r="N1038" t="s">
        <v>34</v>
      </c>
      <c r="O1038" t="s">
        <v>54</v>
      </c>
      <c r="P1038" t="s">
        <v>209</v>
      </c>
      <c r="Q1038" t="s">
        <v>552</v>
      </c>
      <c r="R1038">
        <v>74006</v>
      </c>
      <c r="S1038" s="1">
        <v>42098</v>
      </c>
      <c r="T1038" s="1">
        <v>42100</v>
      </c>
      <c r="U1038">
        <v>-77.823719999999994</v>
      </c>
      <c r="V1038">
        <v>8</v>
      </c>
      <c r="W1038">
        <v>48.81</v>
      </c>
      <c r="X1038">
        <v>86668</v>
      </c>
      <c r="Y1038">
        <f>cleaneddata[[#This Row],[Unit Price]]-cleaneddata[[#This Row],[Discount]]</f>
        <v>5.5100000000000007</v>
      </c>
      <c r="Z1038" t="str">
        <f>_xlfn.IFS(cleaneddata[[#This Row],[Region]]="Central","Chris",cleaneddata[[#This Row],[Region]]="East","Erin",cleaneddata[[#This Row],[Region]]="South","Sam",cleaneddata[[#This Row],[Region]]="West","William")</f>
        <v>Chris</v>
      </c>
    </row>
    <row r="1039" spans="1:26" x14ac:dyDescent="0.25">
      <c r="A1039">
        <v>2441</v>
      </c>
      <c r="B1039" t="s">
        <v>1995</v>
      </c>
      <c r="C1039" t="s">
        <v>118</v>
      </c>
      <c r="D1039">
        <v>0.02</v>
      </c>
      <c r="E1039">
        <v>63.94</v>
      </c>
      <c r="F1039">
        <v>14.48</v>
      </c>
      <c r="G1039" t="s">
        <v>40</v>
      </c>
      <c r="H1039" t="s">
        <v>41</v>
      </c>
      <c r="I1039" t="s">
        <v>30</v>
      </c>
      <c r="J1039" t="s">
        <v>128</v>
      </c>
      <c r="K1039" t="s">
        <v>75</v>
      </c>
      <c r="L1039" t="s">
        <v>1996</v>
      </c>
      <c r="M1039">
        <v>0.46</v>
      </c>
      <c r="N1039" t="s">
        <v>34</v>
      </c>
      <c r="O1039" t="s">
        <v>35</v>
      </c>
      <c r="P1039" t="s">
        <v>125</v>
      </c>
      <c r="Q1039" t="s">
        <v>1997</v>
      </c>
      <c r="R1039">
        <v>32935</v>
      </c>
      <c r="S1039" s="1">
        <v>42098</v>
      </c>
      <c r="T1039" s="1">
        <v>42098</v>
      </c>
      <c r="U1039">
        <v>-100.17</v>
      </c>
      <c r="V1039">
        <v>11</v>
      </c>
      <c r="W1039">
        <v>709.7</v>
      </c>
      <c r="X1039">
        <v>89300</v>
      </c>
      <c r="Y1039">
        <f>cleaneddata[[#This Row],[Unit Price]]-cleaneddata[[#This Row],[Discount]]</f>
        <v>63.919999999999995</v>
      </c>
      <c r="Z1039" t="str">
        <f>_xlfn.IFS(cleaneddata[[#This Row],[Region]]="Central","Chris",cleaneddata[[#This Row],[Region]]="East","Erin",cleaneddata[[#This Row],[Region]]="South","Sam",cleaneddata[[#This Row],[Region]]="West","William")</f>
        <v>Sam</v>
      </c>
    </row>
    <row r="1040" spans="1:26" x14ac:dyDescent="0.25">
      <c r="A1040">
        <v>2442</v>
      </c>
      <c r="B1040" t="s">
        <v>1998</v>
      </c>
      <c r="C1040" t="s">
        <v>118</v>
      </c>
      <c r="D1040">
        <v>0.01</v>
      </c>
      <c r="E1040">
        <v>5.0199999999999996</v>
      </c>
      <c r="F1040">
        <v>5.14</v>
      </c>
      <c r="G1040" t="s">
        <v>40</v>
      </c>
      <c r="H1040" t="s">
        <v>41</v>
      </c>
      <c r="I1040" t="s">
        <v>42</v>
      </c>
      <c r="J1040" t="s">
        <v>43</v>
      </c>
      <c r="K1040" t="s">
        <v>44</v>
      </c>
      <c r="L1040" t="s">
        <v>393</v>
      </c>
      <c r="M1040">
        <v>0.79</v>
      </c>
      <c r="N1040" t="s">
        <v>34</v>
      </c>
      <c r="O1040" t="s">
        <v>35</v>
      </c>
      <c r="P1040" t="s">
        <v>125</v>
      </c>
      <c r="Q1040" t="s">
        <v>1999</v>
      </c>
      <c r="R1040">
        <v>32953</v>
      </c>
      <c r="S1040" s="1">
        <v>42098</v>
      </c>
      <c r="T1040" s="1">
        <v>42100</v>
      </c>
      <c r="U1040">
        <v>-3.948</v>
      </c>
      <c r="V1040">
        <v>5</v>
      </c>
      <c r="W1040">
        <v>27.42</v>
      </c>
      <c r="X1040">
        <v>89300</v>
      </c>
      <c r="Y1040">
        <f>cleaneddata[[#This Row],[Unit Price]]-cleaneddata[[#This Row],[Discount]]</f>
        <v>5.01</v>
      </c>
      <c r="Z1040" t="str">
        <f>_xlfn.IFS(cleaneddata[[#This Row],[Region]]="Central","Chris",cleaneddata[[#This Row],[Region]]="East","Erin",cleaneddata[[#This Row],[Region]]="South","Sam",cleaneddata[[#This Row],[Region]]="West","William")</f>
        <v>Sam</v>
      </c>
    </row>
    <row r="1041" spans="1:26" x14ac:dyDescent="0.25">
      <c r="A1041">
        <v>3400</v>
      </c>
      <c r="B1041" t="s">
        <v>2000</v>
      </c>
      <c r="C1041" t="s">
        <v>118</v>
      </c>
      <c r="D1041">
        <v>0.1</v>
      </c>
      <c r="E1041">
        <v>9.3800000000000008</v>
      </c>
      <c r="F1041">
        <v>4.93</v>
      </c>
      <c r="G1041" t="s">
        <v>89</v>
      </c>
      <c r="H1041" t="s">
        <v>29</v>
      </c>
      <c r="I1041" t="s">
        <v>30</v>
      </c>
      <c r="J1041" t="s">
        <v>128</v>
      </c>
      <c r="K1041" t="s">
        <v>75</v>
      </c>
      <c r="L1041" t="s">
        <v>2001</v>
      </c>
      <c r="M1041">
        <v>0.56999999999999995</v>
      </c>
      <c r="N1041" t="s">
        <v>34</v>
      </c>
      <c r="O1041" t="s">
        <v>113</v>
      </c>
      <c r="P1041" t="s">
        <v>905</v>
      </c>
      <c r="Q1041" t="s">
        <v>2002</v>
      </c>
      <c r="R1041">
        <v>26554</v>
      </c>
      <c r="S1041" s="1">
        <v>42098</v>
      </c>
      <c r="T1041" s="1">
        <v>42098</v>
      </c>
      <c r="U1041">
        <v>-24.7104</v>
      </c>
      <c r="V1041">
        <v>15</v>
      </c>
      <c r="W1041">
        <v>135.78</v>
      </c>
      <c r="X1041">
        <v>87537</v>
      </c>
      <c r="Y1041">
        <f>cleaneddata[[#This Row],[Unit Price]]-cleaneddata[[#This Row],[Discount]]</f>
        <v>9.2800000000000011</v>
      </c>
      <c r="Z1041" t="str">
        <f>_xlfn.IFS(cleaneddata[[#This Row],[Region]]="Central","Chris",cleaneddata[[#This Row],[Region]]="East","Erin",cleaneddata[[#This Row],[Region]]="South","Sam",cleaneddata[[#This Row],[Region]]="West","William")</f>
        <v>Erin</v>
      </c>
    </row>
    <row r="1042" spans="1:26" x14ac:dyDescent="0.25">
      <c r="A1042">
        <v>1733</v>
      </c>
      <c r="B1042" t="s">
        <v>2003</v>
      </c>
      <c r="C1042" t="s">
        <v>72</v>
      </c>
      <c r="D1042">
        <v>0.02</v>
      </c>
      <c r="E1042">
        <v>60.98</v>
      </c>
      <c r="F1042">
        <v>49</v>
      </c>
      <c r="G1042" t="s">
        <v>40</v>
      </c>
      <c r="H1042" t="s">
        <v>29</v>
      </c>
      <c r="I1042" t="s">
        <v>50</v>
      </c>
      <c r="J1042" t="s">
        <v>97</v>
      </c>
      <c r="K1042" t="s">
        <v>66</v>
      </c>
      <c r="L1042" t="s">
        <v>1532</v>
      </c>
      <c r="M1042">
        <v>0.59</v>
      </c>
      <c r="N1042" t="s">
        <v>34</v>
      </c>
      <c r="O1042" t="s">
        <v>113</v>
      </c>
      <c r="P1042" t="s">
        <v>376</v>
      </c>
      <c r="Q1042" t="s">
        <v>68</v>
      </c>
      <c r="R1042">
        <v>20012</v>
      </c>
      <c r="S1042" s="1">
        <v>42098</v>
      </c>
      <c r="T1042" s="1">
        <v>42100</v>
      </c>
      <c r="U1042">
        <v>-662.52</v>
      </c>
      <c r="V1042">
        <v>34</v>
      </c>
      <c r="W1042">
        <v>2119.54</v>
      </c>
      <c r="X1042">
        <v>3841</v>
      </c>
      <c r="Y1042">
        <f>cleaneddata[[#This Row],[Unit Price]]-cleaneddata[[#This Row],[Discount]]</f>
        <v>60.959999999999994</v>
      </c>
      <c r="Z1042" t="str">
        <f>_xlfn.IFS(cleaneddata[[#This Row],[Region]]="Central","Chris",cleaneddata[[#This Row],[Region]]="East","Erin",cleaneddata[[#This Row],[Region]]="South","Sam",cleaneddata[[#This Row],[Region]]="West","William")</f>
        <v>Erin</v>
      </c>
    </row>
    <row r="1043" spans="1:26" x14ac:dyDescent="0.25">
      <c r="A1043">
        <v>1733</v>
      </c>
      <c r="B1043" t="s">
        <v>2003</v>
      </c>
      <c r="C1043" t="s">
        <v>72</v>
      </c>
      <c r="D1043">
        <v>0.02</v>
      </c>
      <c r="E1043">
        <v>1270.99</v>
      </c>
      <c r="F1043">
        <v>19.989999999999998</v>
      </c>
      <c r="G1043" t="s">
        <v>40</v>
      </c>
      <c r="H1043" t="s">
        <v>29</v>
      </c>
      <c r="I1043" t="s">
        <v>50</v>
      </c>
      <c r="J1043" t="s">
        <v>74</v>
      </c>
      <c r="K1043" t="s">
        <v>75</v>
      </c>
      <c r="L1043" t="s">
        <v>654</v>
      </c>
      <c r="M1043">
        <v>0.35</v>
      </c>
      <c r="N1043" t="s">
        <v>34</v>
      </c>
      <c r="O1043" t="s">
        <v>113</v>
      </c>
      <c r="P1043" t="s">
        <v>376</v>
      </c>
      <c r="Q1043" t="s">
        <v>68</v>
      </c>
      <c r="R1043">
        <v>20012</v>
      </c>
      <c r="S1043" s="1">
        <v>42098</v>
      </c>
      <c r="T1043" s="1">
        <v>42100</v>
      </c>
      <c r="U1043">
        <v>9228.2255999999998</v>
      </c>
      <c r="V1043">
        <v>36</v>
      </c>
      <c r="W1043">
        <v>45737.33</v>
      </c>
      <c r="X1043">
        <v>3841</v>
      </c>
      <c r="Y1043">
        <f>cleaneddata[[#This Row],[Unit Price]]-cleaneddata[[#This Row],[Discount]]</f>
        <v>1270.97</v>
      </c>
      <c r="Z1043" t="str">
        <f>_xlfn.IFS(cleaneddata[[#This Row],[Region]]="Central","Chris",cleaneddata[[#This Row],[Region]]="East","Erin",cleaneddata[[#This Row],[Region]]="South","Sam",cleaneddata[[#This Row],[Region]]="West","William")</f>
        <v>Erin</v>
      </c>
    </row>
    <row r="1044" spans="1:26" x14ac:dyDescent="0.25">
      <c r="A1044">
        <v>1734</v>
      </c>
      <c r="B1044" t="s">
        <v>2004</v>
      </c>
      <c r="C1044" t="s">
        <v>72</v>
      </c>
      <c r="D1044">
        <v>0.02</v>
      </c>
      <c r="E1044">
        <v>60.98</v>
      </c>
      <c r="F1044">
        <v>49</v>
      </c>
      <c r="G1044" t="s">
        <v>40</v>
      </c>
      <c r="H1044" t="s">
        <v>29</v>
      </c>
      <c r="I1044" t="s">
        <v>50</v>
      </c>
      <c r="J1044" t="s">
        <v>97</v>
      </c>
      <c r="K1044" t="s">
        <v>66</v>
      </c>
      <c r="L1044" t="s">
        <v>1532</v>
      </c>
      <c r="M1044">
        <v>0.59</v>
      </c>
      <c r="N1044" t="s">
        <v>34</v>
      </c>
      <c r="O1044" t="s">
        <v>113</v>
      </c>
      <c r="P1044" t="s">
        <v>114</v>
      </c>
      <c r="Q1044" t="s">
        <v>2005</v>
      </c>
      <c r="R1044">
        <v>10528</v>
      </c>
      <c r="S1044" s="1">
        <v>42098</v>
      </c>
      <c r="T1044" s="1">
        <v>42100</v>
      </c>
      <c r="U1044">
        <v>-596.26800000000003</v>
      </c>
      <c r="V1044">
        <v>9</v>
      </c>
      <c r="W1044">
        <v>561.05999999999995</v>
      </c>
      <c r="X1044">
        <v>88443</v>
      </c>
      <c r="Y1044">
        <f>cleaneddata[[#This Row],[Unit Price]]-cleaneddata[[#This Row],[Discount]]</f>
        <v>60.959999999999994</v>
      </c>
      <c r="Z1044" t="str">
        <f>_xlfn.IFS(cleaneddata[[#This Row],[Region]]="Central","Chris",cleaneddata[[#This Row],[Region]]="East","Erin",cleaneddata[[#This Row],[Region]]="South","Sam",cleaneddata[[#This Row],[Region]]="West","William")</f>
        <v>Erin</v>
      </c>
    </row>
    <row r="1045" spans="1:26" x14ac:dyDescent="0.25">
      <c r="A1045">
        <v>1734</v>
      </c>
      <c r="B1045" t="s">
        <v>2004</v>
      </c>
      <c r="C1045" t="s">
        <v>72</v>
      </c>
      <c r="D1045">
        <v>0.02</v>
      </c>
      <c r="E1045">
        <v>1270.99</v>
      </c>
      <c r="F1045">
        <v>19.989999999999998</v>
      </c>
      <c r="G1045" t="s">
        <v>40</v>
      </c>
      <c r="H1045" t="s">
        <v>29</v>
      </c>
      <c r="I1045" t="s">
        <v>50</v>
      </c>
      <c r="J1045" t="s">
        <v>74</v>
      </c>
      <c r="K1045" t="s">
        <v>75</v>
      </c>
      <c r="L1045" t="s">
        <v>654</v>
      </c>
      <c r="M1045">
        <v>0.35</v>
      </c>
      <c r="N1045" t="s">
        <v>34</v>
      </c>
      <c r="O1045" t="s">
        <v>113</v>
      </c>
      <c r="P1045" t="s">
        <v>114</v>
      </c>
      <c r="Q1045" t="s">
        <v>2005</v>
      </c>
      <c r="R1045">
        <v>10528</v>
      </c>
      <c r="S1045" s="1">
        <v>42098</v>
      </c>
      <c r="T1045" s="1">
        <v>42100</v>
      </c>
      <c r="U1045">
        <v>7889.6877000000004</v>
      </c>
      <c r="V1045">
        <v>9</v>
      </c>
      <c r="W1045">
        <v>11434.33</v>
      </c>
      <c r="X1045">
        <v>88443</v>
      </c>
      <c r="Y1045">
        <f>cleaneddata[[#This Row],[Unit Price]]-cleaneddata[[#This Row],[Discount]]</f>
        <v>1270.97</v>
      </c>
      <c r="Z1045" t="str">
        <f>_xlfn.IFS(cleaneddata[[#This Row],[Region]]="Central","Chris",cleaneddata[[#This Row],[Region]]="East","Erin",cleaneddata[[#This Row],[Region]]="South","Sam",cleaneddata[[#This Row],[Region]]="West","William")</f>
        <v>Erin</v>
      </c>
    </row>
    <row r="1046" spans="1:26" x14ac:dyDescent="0.25">
      <c r="A1046">
        <v>1734</v>
      </c>
      <c r="B1046" t="s">
        <v>2004</v>
      </c>
      <c r="C1046" t="s">
        <v>72</v>
      </c>
      <c r="D1046">
        <v>0.05</v>
      </c>
      <c r="E1046">
        <v>205.99</v>
      </c>
      <c r="F1046">
        <v>8.99</v>
      </c>
      <c r="G1046" t="s">
        <v>89</v>
      </c>
      <c r="H1046" t="s">
        <v>29</v>
      </c>
      <c r="I1046" t="s">
        <v>42</v>
      </c>
      <c r="J1046" t="s">
        <v>137</v>
      </c>
      <c r="K1046" t="s">
        <v>75</v>
      </c>
      <c r="L1046" t="s">
        <v>1034</v>
      </c>
      <c r="M1046">
        <v>0.6</v>
      </c>
      <c r="N1046" t="s">
        <v>34</v>
      </c>
      <c r="O1046" t="s">
        <v>113</v>
      </c>
      <c r="P1046" t="s">
        <v>114</v>
      </c>
      <c r="Q1046" t="s">
        <v>2005</v>
      </c>
      <c r="R1046">
        <v>10528</v>
      </c>
      <c r="S1046" s="1">
        <v>42098</v>
      </c>
      <c r="T1046" s="1">
        <v>42100</v>
      </c>
      <c r="U1046">
        <v>1545.8097600000001</v>
      </c>
      <c r="V1046">
        <v>19</v>
      </c>
      <c r="W1046">
        <v>3229.24</v>
      </c>
      <c r="X1046">
        <v>88443</v>
      </c>
      <c r="Y1046">
        <f>cleaneddata[[#This Row],[Unit Price]]-cleaneddata[[#This Row],[Discount]]</f>
        <v>205.94</v>
      </c>
      <c r="Z1046" t="str">
        <f>_xlfn.IFS(cleaneddata[[#This Row],[Region]]="Central","Chris",cleaneddata[[#This Row],[Region]]="East","Erin",cleaneddata[[#This Row],[Region]]="South","Sam",cleaneddata[[#This Row],[Region]]="West","William")</f>
        <v>Erin</v>
      </c>
    </row>
    <row r="1047" spans="1:26" x14ac:dyDescent="0.25">
      <c r="A1047">
        <v>2603</v>
      </c>
      <c r="B1047" t="s">
        <v>2006</v>
      </c>
      <c r="C1047" t="s">
        <v>27</v>
      </c>
      <c r="D1047">
        <v>7.0000000000000007E-2</v>
      </c>
      <c r="E1047">
        <v>200.99</v>
      </c>
      <c r="F1047">
        <v>4.2</v>
      </c>
      <c r="G1047" t="s">
        <v>40</v>
      </c>
      <c r="H1047" t="s">
        <v>96</v>
      </c>
      <c r="I1047" t="s">
        <v>42</v>
      </c>
      <c r="J1047" t="s">
        <v>137</v>
      </c>
      <c r="K1047" t="s">
        <v>75</v>
      </c>
      <c r="L1047" t="s">
        <v>796</v>
      </c>
      <c r="M1047">
        <v>0.59</v>
      </c>
      <c r="N1047" t="s">
        <v>34</v>
      </c>
      <c r="O1047" t="s">
        <v>113</v>
      </c>
      <c r="P1047" t="s">
        <v>399</v>
      </c>
      <c r="Q1047" t="s">
        <v>2007</v>
      </c>
      <c r="R1047">
        <v>7601</v>
      </c>
      <c r="S1047" s="1">
        <v>42099</v>
      </c>
      <c r="T1047" s="1">
        <v>42100</v>
      </c>
      <c r="U1047">
        <v>2225.0761200000002</v>
      </c>
      <c r="V1047">
        <v>22</v>
      </c>
      <c r="W1047">
        <v>3705.14</v>
      </c>
      <c r="X1047">
        <v>87383</v>
      </c>
      <c r="Y1047">
        <f>cleaneddata[[#This Row],[Unit Price]]-cleaneddata[[#This Row],[Discount]]</f>
        <v>200.92000000000002</v>
      </c>
      <c r="Z1047" t="str">
        <f>_xlfn.IFS(cleaneddata[[#This Row],[Region]]="Central","Chris",cleaneddata[[#This Row],[Region]]="East","Erin",cleaneddata[[#This Row],[Region]]="South","Sam",cleaneddata[[#This Row],[Region]]="West","William")</f>
        <v>Erin</v>
      </c>
    </row>
    <row r="1048" spans="1:26" x14ac:dyDescent="0.25">
      <c r="A1048">
        <v>2604</v>
      </c>
      <c r="B1048" t="s">
        <v>2008</v>
      </c>
      <c r="C1048" t="s">
        <v>27</v>
      </c>
      <c r="D1048">
        <v>0.01</v>
      </c>
      <c r="E1048">
        <v>297.48</v>
      </c>
      <c r="F1048">
        <v>18.059999999999999</v>
      </c>
      <c r="G1048" t="s">
        <v>28</v>
      </c>
      <c r="H1048" t="s">
        <v>96</v>
      </c>
      <c r="I1048" t="s">
        <v>42</v>
      </c>
      <c r="J1048" t="s">
        <v>58</v>
      </c>
      <c r="K1048" t="s">
        <v>59</v>
      </c>
      <c r="L1048" t="s">
        <v>389</v>
      </c>
      <c r="M1048">
        <v>0.6</v>
      </c>
      <c r="N1048" t="s">
        <v>34</v>
      </c>
      <c r="O1048" t="s">
        <v>113</v>
      </c>
      <c r="P1048" t="s">
        <v>399</v>
      </c>
      <c r="Q1048" t="s">
        <v>2009</v>
      </c>
      <c r="R1048">
        <v>8830</v>
      </c>
      <c r="S1048" s="1">
        <v>42099</v>
      </c>
      <c r="T1048" s="1">
        <v>42100</v>
      </c>
      <c r="U1048">
        <v>-338.18083200000001</v>
      </c>
      <c r="V1048">
        <v>3</v>
      </c>
      <c r="W1048">
        <v>945.36</v>
      </c>
      <c r="X1048">
        <v>87383</v>
      </c>
      <c r="Y1048">
        <f>cleaneddata[[#This Row],[Unit Price]]-cleaneddata[[#This Row],[Discount]]</f>
        <v>297.47000000000003</v>
      </c>
      <c r="Z1048" t="str">
        <f>_xlfn.IFS(cleaneddata[[#This Row],[Region]]="Central","Chris",cleaneddata[[#This Row],[Region]]="East","Erin",cleaneddata[[#This Row],[Region]]="South","Sam",cleaneddata[[#This Row],[Region]]="West","William")</f>
        <v>Erin</v>
      </c>
    </row>
    <row r="1049" spans="1:26" x14ac:dyDescent="0.25">
      <c r="A1049">
        <v>635</v>
      </c>
      <c r="B1049" t="s">
        <v>2010</v>
      </c>
      <c r="C1049" t="s">
        <v>39</v>
      </c>
      <c r="D1049">
        <v>0.01</v>
      </c>
      <c r="E1049">
        <v>2.08</v>
      </c>
      <c r="F1049">
        <v>5.33</v>
      </c>
      <c r="G1049" t="s">
        <v>40</v>
      </c>
      <c r="H1049" t="s">
        <v>96</v>
      </c>
      <c r="I1049" t="s">
        <v>30</v>
      </c>
      <c r="J1049" t="s">
        <v>128</v>
      </c>
      <c r="K1049" t="s">
        <v>75</v>
      </c>
      <c r="L1049" t="s">
        <v>461</v>
      </c>
      <c r="M1049">
        <v>0.43</v>
      </c>
      <c r="N1049" t="s">
        <v>34</v>
      </c>
      <c r="O1049" t="s">
        <v>54</v>
      </c>
      <c r="P1049" t="s">
        <v>86</v>
      </c>
      <c r="Q1049" t="s">
        <v>2011</v>
      </c>
      <c r="R1049">
        <v>55106</v>
      </c>
      <c r="S1049" s="1">
        <v>42099</v>
      </c>
      <c r="T1049" s="1">
        <v>42099</v>
      </c>
      <c r="U1049">
        <v>-103.7124</v>
      </c>
      <c r="V1049">
        <v>12</v>
      </c>
      <c r="W1049">
        <v>28.32</v>
      </c>
      <c r="X1049">
        <v>89284</v>
      </c>
      <c r="Y1049">
        <f>cleaneddata[[#This Row],[Unit Price]]-cleaneddata[[#This Row],[Discount]]</f>
        <v>2.0700000000000003</v>
      </c>
      <c r="Z1049" t="str">
        <f>_xlfn.IFS(cleaneddata[[#This Row],[Region]]="Central","Chris",cleaneddata[[#This Row],[Region]]="East","Erin",cleaneddata[[#This Row],[Region]]="South","Sam",cleaneddata[[#This Row],[Region]]="West","William")</f>
        <v>Chris</v>
      </c>
    </row>
    <row r="1050" spans="1:26" x14ac:dyDescent="0.25">
      <c r="A1050">
        <v>635</v>
      </c>
      <c r="B1050" t="s">
        <v>2010</v>
      </c>
      <c r="C1050" t="s">
        <v>39</v>
      </c>
      <c r="D1050">
        <v>0.03</v>
      </c>
      <c r="E1050">
        <v>370.98</v>
      </c>
      <c r="F1050">
        <v>99</v>
      </c>
      <c r="G1050" t="s">
        <v>28</v>
      </c>
      <c r="H1050" t="s">
        <v>96</v>
      </c>
      <c r="I1050" t="s">
        <v>50</v>
      </c>
      <c r="J1050" t="s">
        <v>80</v>
      </c>
      <c r="K1050" t="s">
        <v>59</v>
      </c>
      <c r="L1050" t="s">
        <v>2012</v>
      </c>
      <c r="M1050">
        <v>0.65</v>
      </c>
      <c r="N1050" t="s">
        <v>34</v>
      </c>
      <c r="O1050" t="s">
        <v>54</v>
      </c>
      <c r="P1050" t="s">
        <v>86</v>
      </c>
      <c r="Q1050" t="s">
        <v>2011</v>
      </c>
      <c r="R1050">
        <v>55106</v>
      </c>
      <c r="S1050" s="1">
        <v>42099</v>
      </c>
      <c r="T1050" s="1">
        <v>42100</v>
      </c>
      <c r="U1050">
        <v>-124.2864</v>
      </c>
      <c r="V1050">
        <v>6</v>
      </c>
      <c r="W1050">
        <v>2309.4899999999998</v>
      </c>
      <c r="X1050">
        <v>89284</v>
      </c>
      <c r="Y1050">
        <f>cleaneddata[[#This Row],[Unit Price]]-cleaneddata[[#This Row],[Discount]]</f>
        <v>370.95000000000005</v>
      </c>
      <c r="Z1050" t="str">
        <f>_xlfn.IFS(cleaneddata[[#This Row],[Region]]="Central","Chris",cleaneddata[[#This Row],[Region]]="East","Erin",cleaneddata[[#This Row],[Region]]="South","Sam",cleaneddata[[#This Row],[Region]]="West","William")</f>
        <v>Chris</v>
      </c>
    </row>
    <row r="1051" spans="1:26" x14ac:dyDescent="0.25">
      <c r="A1051">
        <v>1246</v>
      </c>
      <c r="B1051" t="s">
        <v>2013</v>
      </c>
      <c r="C1051" t="s">
        <v>39</v>
      </c>
      <c r="D1051">
        <v>0.1</v>
      </c>
      <c r="E1051">
        <v>22.38</v>
      </c>
      <c r="F1051">
        <v>15.1</v>
      </c>
      <c r="G1051" t="s">
        <v>40</v>
      </c>
      <c r="H1051" t="s">
        <v>73</v>
      </c>
      <c r="I1051" t="s">
        <v>50</v>
      </c>
      <c r="J1051" t="s">
        <v>74</v>
      </c>
      <c r="K1051" t="s">
        <v>75</v>
      </c>
      <c r="L1051" t="s">
        <v>1087</v>
      </c>
      <c r="M1051">
        <v>0.38</v>
      </c>
      <c r="N1051" t="s">
        <v>34</v>
      </c>
      <c r="O1051" t="s">
        <v>113</v>
      </c>
      <c r="P1051" t="s">
        <v>114</v>
      </c>
      <c r="Q1051" t="s">
        <v>115</v>
      </c>
      <c r="R1051">
        <v>10009</v>
      </c>
      <c r="S1051" s="1">
        <v>42099</v>
      </c>
      <c r="T1051" s="1">
        <v>42100</v>
      </c>
      <c r="U1051">
        <v>-107.51349999999999</v>
      </c>
      <c r="V1051">
        <v>26</v>
      </c>
      <c r="W1051">
        <v>564.98</v>
      </c>
      <c r="X1051">
        <v>36452</v>
      </c>
      <c r="Y1051">
        <f>cleaneddata[[#This Row],[Unit Price]]-cleaneddata[[#This Row],[Discount]]</f>
        <v>22.279999999999998</v>
      </c>
      <c r="Z1051" t="str">
        <f>_xlfn.IFS(cleaneddata[[#This Row],[Region]]="Central","Chris",cleaneddata[[#This Row],[Region]]="East","Erin",cleaneddata[[#This Row],[Region]]="South","Sam",cleaneddata[[#This Row],[Region]]="West","William")</f>
        <v>Erin</v>
      </c>
    </row>
    <row r="1052" spans="1:26" x14ac:dyDescent="0.25">
      <c r="A1052">
        <v>1246</v>
      </c>
      <c r="B1052" t="s">
        <v>2013</v>
      </c>
      <c r="C1052" t="s">
        <v>39</v>
      </c>
      <c r="D1052">
        <v>0.04</v>
      </c>
      <c r="E1052">
        <v>6.98</v>
      </c>
      <c r="F1052">
        <v>2.83</v>
      </c>
      <c r="G1052" t="s">
        <v>40</v>
      </c>
      <c r="H1052" t="s">
        <v>73</v>
      </c>
      <c r="I1052" t="s">
        <v>30</v>
      </c>
      <c r="J1052" t="s">
        <v>128</v>
      </c>
      <c r="K1052" t="s">
        <v>44</v>
      </c>
      <c r="L1052" t="s">
        <v>2014</v>
      </c>
      <c r="M1052">
        <v>0.37</v>
      </c>
      <c r="N1052" t="s">
        <v>34</v>
      </c>
      <c r="O1052" t="s">
        <v>113</v>
      </c>
      <c r="P1052" t="s">
        <v>114</v>
      </c>
      <c r="Q1052" t="s">
        <v>115</v>
      </c>
      <c r="R1052">
        <v>10009</v>
      </c>
      <c r="S1052" s="1">
        <v>42099</v>
      </c>
      <c r="T1052" s="1">
        <v>42101</v>
      </c>
      <c r="U1052">
        <v>46.01</v>
      </c>
      <c r="V1052">
        <v>18</v>
      </c>
      <c r="W1052">
        <v>129.47999999999999</v>
      </c>
      <c r="X1052">
        <v>36452</v>
      </c>
      <c r="Y1052">
        <f>cleaneddata[[#This Row],[Unit Price]]-cleaneddata[[#This Row],[Discount]]</f>
        <v>6.94</v>
      </c>
      <c r="Z1052" t="str">
        <f>_xlfn.IFS(cleaneddata[[#This Row],[Region]]="Central","Chris",cleaneddata[[#This Row],[Region]]="East","Erin",cleaneddata[[#This Row],[Region]]="South","Sam",cleaneddata[[#This Row],[Region]]="West","William")</f>
        <v>Erin</v>
      </c>
    </row>
    <row r="1053" spans="1:26" x14ac:dyDescent="0.25">
      <c r="A1053">
        <v>1247</v>
      </c>
      <c r="B1053" t="s">
        <v>2015</v>
      </c>
      <c r="C1053" t="s">
        <v>39</v>
      </c>
      <c r="D1053">
        <v>0.1</v>
      </c>
      <c r="E1053">
        <v>22.38</v>
      </c>
      <c r="F1053">
        <v>15.1</v>
      </c>
      <c r="G1053" t="s">
        <v>40</v>
      </c>
      <c r="H1053" t="s">
        <v>73</v>
      </c>
      <c r="I1053" t="s">
        <v>50</v>
      </c>
      <c r="J1053" t="s">
        <v>74</v>
      </c>
      <c r="K1053" t="s">
        <v>75</v>
      </c>
      <c r="L1053" t="s">
        <v>1087</v>
      </c>
      <c r="M1053">
        <v>0.38</v>
      </c>
      <c r="N1053" t="s">
        <v>34</v>
      </c>
      <c r="O1053" t="s">
        <v>54</v>
      </c>
      <c r="P1053" t="s">
        <v>189</v>
      </c>
      <c r="Q1053" t="s">
        <v>2016</v>
      </c>
      <c r="R1053">
        <v>78641</v>
      </c>
      <c r="S1053" s="1">
        <v>42099</v>
      </c>
      <c r="T1053" s="1">
        <v>42100</v>
      </c>
      <c r="U1053">
        <v>-107.51349999999999</v>
      </c>
      <c r="V1053">
        <v>7</v>
      </c>
      <c r="W1053">
        <v>152.11000000000001</v>
      </c>
      <c r="X1053">
        <v>91555</v>
      </c>
      <c r="Y1053">
        <f>cleaneddata[[#This Row],[Unit Price]]-cleaneddata[[#This Row],[Discount]]</f>
        <v>22.279999999999998</v>
      </c>
      <c r="Z1053" t="str">
        <f>_xlfn.IFS(cleaneddata[[#This Row],[Region]]="Central","Chris",cleaneddata[[#This Row],[Region]]="East","Erin",cleaneddata[[#This Row],[Region]]="South","Sam",cleaneddata[[#This Row],[Region]]="West","William")</f>
        <v>Chris</v>
      </c>
    </row>
    <row r="1054" spans="1:26" x14ac:dyDescent="0.25">
      <c r="A1054">
        <v>1247</v>
      </c>
      <c r="B1054" t="s">
        <v>2015</v>
      </c>
      <c r="C1054" t="s">
        <v>39</v>
      </c>
      <c r="D1054">
        <v>0.04</v>
      </c>
      <c r="E1054">
        <v>6.98</v>
      </c>
      <c r="F1054">
        <v>2.83</v>
      </c>
      <c r="G1054" t="s">
        <v>40</v>
      </c>
      <c r="H1054" t="s">
        <v>73</v>
      </c>
      <c r="I1054" t="s">
        <v>30</v>
      </c>
      <c r="J1054" t="s">
        <v>128</v>
      </c>
      <c r="K1054" t="s">
        <v>44</v>
      </c>
      <c r="L1054" t="s">
        <v>2014</v>
      </c>
      <c r="M1054">
        <v>0.37</v>
      </c>
      <c r="N1054" t="s">
        <v>34</v>
      </c>
      <c r="O1054" t="s">
        <v>54</v>
      </c>
      <c r="P1054" t="s">
        <v>189</v>
      </c>
      <c r="Q1054" t="s">
        <v>2016</v>
      </c>
      <c r="R1054">
        <v>78641</v>
      </c>
      <c r="S1054" s="1">
        <v>42099</v>
      </c>
      <c r="T1054" s="1">
        <v>42101</v>
      </c>
      <c r="U1054">
        <v>24.819299999999998</v>
      </c>
      <c r="V1054">
        <v>5</v>
      </c>
      <c r="W1054">
        <v>35.97</v>
      </c>
      <c r="X1054">
        <v>91555</v>
      </c>
      <c r="Y1054">
        <f>cleaneddata[[#This Row],[Unit Price]]-cleaneddata[[#This Row],[Discount]]</f>
        <v>6.94</v>
      </c>
      <c r="Z1054" t="str">
        <f>_xlfn.IFS(cleaneddata[[#This Row],[Region]]="Central","Chris",cleaneddata[[#This Row],[Region]]="East","Erin",cleaneddata[[#This Row],[Region]]="South","Sam",cleaneddata[[#This Row],[Region]]="West","William")</f>
        <v>Chris</v>
      </c>
    </row>
    <row r="1055" spans="1:26" x14ac:dyDescent="0.25">
      <c r="A1055">
        <v>1459</v>
      </c>
      <c r="B1055" t="s">
        <v>2017</v>
      </c>
      <c r="C1055" t="s">
        <v>39</v>
      </c>
      <c r="D1055">
        <v>0.05</v>
      </c>
      <c r="E1055">
        <v>85.99</v>
      </c>
      <c r="F1055">
        <v>0.99</v>
      </c>
      <c r="G1055" t="s">
        <v>40</v>
      </c>
      <c r="H1055" t="s">
        <v>41</v>
      </c>
      <c r="I1055" t="s">
        <v>42</v>
      </c>
      <c r="J1055" t="s">
        <v>137</v>
      </c>
      <c r="K1055" t="s">
        <v>52</v>
      </c>
      <c r="L1055" t="s">
        <v>1178</v>
      </c>
      <c r="M1055">
        <v>0.55000000000000004</v>
      </c>
      <c r="N1055" t="s">
        <v>34</v>
      </c>
      <c r="O1055" t="s">
        <v>35</v>
      </c>
      <c r="P1055" t="s">
        <v>273</v>
      </c>
      <c r="Q1055" t="s">
        <v>2018</v>
      </c>
      <c r="R1055">
        <v>29687</v>
      </c>
      <c r="S1055" s="1">
        <v>42099</v>
      </c>
      <c r="T1055" s="1">
        <v>42101</v>
      </c>
      <c r="U1055">
        <v>36.216000000000001</v>
      </c>
      <c r="V1055">
        <v>4</v>
      </c>
      <c r="W1055">
        <v>291.64</v>
      </c>
      <c r="X1055">
        <v>86734</v>
      </c>
      <c r="Y1055">
        <f>cleaneddata[[#This Row],[Unit Price]]-cleaneddata[[#This Row],[Discount]]</f>
        <v>85.94</v>
      </c>
      <c r="Z1055" t="str">
        <f>_xlfn.IFS(cleaneddata[[#This Row],[Region]]="Central","Chris",cleaneddata[[#This Row],[Region]]="East","Erin",cleaneddata[[#This Row],[Region]]="South","Sam",cleaneddata[[#This Row],[Region]]="West","William")</f>
        <v>Sam</v>
      </c>
    </row>
    <row r="1056" spans="1:26" x14ac:dyDescent="0.25">
      <c r="A1056">
        <v>1891</v>
      </c>
      <c r="B1056" t="s">
        <v>2019</v>
      </c>
      <c r="C1056" t="s">
        <v>72</v>
      </c>
      <c r="D1056">
        <v>0.03</v>
      </c>
      <c r="E1056">
        <v>320.64</v>
      </c>
      <c r="F1056">
        <v>29.2</v>
      </c>
      <c r="G1056" t="s">
        <v>28</v>
      </c>
      <c r="H1056" t="s">
        <v>73</v>
      </c>
      <c r="I1056" t="s">
        <v>30</v>
      </c>
      <c r="J1056" t="s">
        <v>31</v>
      </c>
      <c r="K1056" t="s">
        <v>32</v>
      </c>
      <c r="L1056" t="s">
        <v>2020</v>
      </c>
      <c r="M1056">
        <v>0.66</v>
      </c>
      <c r="N1056" t="s">
        <v>34</v>
      </c>
      <c r="O1056" t="s">
        <v>113</v>
      </c>
      <c r="P1056" t="s">
        <v>319</v>
      </c>
      <c r="Q1056" t="s">
        <v>2021</v>
      </c>
      <c r="R1056">
        <v>45801</v>
      </c>
      <c r="S1056" s="1">
        <v>42099</v>
      </c>
      <c r="T1056" s="1">
        <v>42101</v>
      </c>
      <c r="U1056">
        <v>429.75435599999997</v>
      </c>
      <c r="V1056">
        <v>7</v>
      </c>
      <c r="W1056">
        <v>2233.46</v>
      </c>
      <c r="X1056">
        <v>90630</v>
      </c>
      <c r="Y1056">
        <f>cleaneddata[[#This Row],[Unit Price]]-cleaneddata[[#This Row],[Discount]]</f>
        <v>320.61</v>
      </c>
      <c r="Z1056" t="str">
        <f>_xlfn.IFS(cleaneddata[[#This Row],[Region]]="Central","Chris",cleaneddata[[#This Row],[Region]]="East","Erin",cleaneddata[[#This Row],[Region]]="South","Sam",cleaneddata[[#This Row],[Region]]="West","William")</f>
        <v>Erin</v>
      </c>
    </row>
    <row r="1057" spans="1:26" x14ac:dyDescent="0.25">
      <c r="A1057">
        <v>2960</v>
      </c>
      <c r="B1057" t="s">
        <v>2022</v>
      </c>
      <c r="C1057" t="s">
        <v>72</v>
      </c>
      <c r="D1057">
        <v>0.1</v>
      </c>
      <c r="E1057">
        <v>36.549999999999997</v>
      </c>
      <c r="F1057">
        <v>13.89</v>
      </c>
      <c r="G1057" t="s">
        <v>40</v>
      </c>
      <c r="H1057" t="s">
        <v>96</v>
      </c>
      <c r="I1057" t="s">
        <v>50</v>
      </c>
      <c r="J1057" t="s">
        <v>51</v>
      </c>
      <c r="K1057" t="s">
        <v>52</v>
      </c>
      <c r="L1057" t="s">
        <v>1355</v>
      </c>
      <c r="M1057">
        <v>0.41</v>
      </c>
      <c r="N1057" t="s">
        <v>34</v>
      </c>
      <c r="O1057" t="s">
        <v>35</v>
      </c>
      <c r="P1057" t="s">
        <v>46</v>
      </c>
      <c r="Q1057" t="s">
        <v>2023</v>
      </c>
      <c r="R1057">
        <v>72956</v>
      </c>
      <c r="S1057" s="1">
        <v>42099</v>
      </c>
      <c r="T1057" s="1">
        <v>42101</v>
      </c>
      <c r="U1057">
        <v>-89.572000000000003</v>
      </c>
      <c r="V1057">
        <v>11</v>
      </c>
      <c r="W1057">
        <v>379.72</v>
      </c>
      <c r="X1057">
        <v>90646</v>
      </c>
      <c r="Y1057">
        <f>cleaneddata[[#This Row],[Unit Price]]-cleaneddata[[#This Row],[Discount]]</f>
        <v>36.449999999999996</v>
      </c>
      <c r="Z1057" t="str">
        <f>_xlfn.IFS(cleaneddata[[#This Row],[Region]]="Central","Chris",cleaneddata[[#This Row],[Region]]="East","Erin",cleaneddata[[#This Row],[Region]]="South","Sam",cleaneddata[[#This Row],[Region]]="West","William")</f>
        <v>Sam</v>
      </c>
    </row>
    <row r="1058" spans="1:26" x14ac:dyDescent="0.25">
      <c r="A1058">
        <v>925</v>
      </c>
      <c r="B1058" t="s">
        <v>2024</v>
      </c>
      <c r="C1058" t="s">
        <v>27</v>
      </c>
      <c r="D1058">
        <v>0.03</v>
      </c>
      <c r="E1058">
        <v>2.1800000000000002</v>
      </c>
      <c r="F1058">
        <v>1.38</v>
      </c>
      <c r="G1058" t="s">
        <v>40</v>
      </c>
      <c r="H1058" t="s">
        <v>29</v>
      </c>
      <c r="I1058" t="s">
        <v>50</v>
      </c>
      <c r="J1058" t="s">
        <v>178</v>
      </c>
      <c r="K1058" t="s">
        <v>52</v>
      </c>
      <c r="L1058" t="s">
        <v>2025</v>
      </c>
      <c r="M1058">
        <v>0.44</v>
      </c>
      <c r="N1058" t="s">
        <v>34</v>
      </c>
      <c r="O1058" t="s">
        <v>113</v>
      </c>
      <c r="P1058" t="s">
        <v>333</v>
      </c>
      <c r="Q1058" t="s">
        <v>372</v>
      </c>
      <c r="R1058">
        <v>4330</v>
      </c>
      <c r="S1058" s="1">
        <v>42100</v>
      </c>
      <c r="T1058" s="1">
        <v>42100</v>
      </c>
      <c r="U1058">
        <v>-7.04</v>
      </c>
      <c r="V1058">
        <v>7</v>
      </c>
      <c r="W1058">
        <v>15.73</v>
      </c>
      <c r="X1058">
        <v>87134</v>
      </c>
      <c r="Y1058">
        <f>cleaneddata[[#This Row],[Unit Price]]-cleaneddata[[#This Row],[Discount]]</f>
        <v>2.1500000000000004</v>
      </c>
      <c r="Z1058" t="str">
        <f>_xlfn.IFS(cleaneddata[[#This Row],[Region]]="Central","Chris",cleaneddata[[#This Row],[Region]]="East","Erin",cleaneddata[[#This Row],[Region]]="South","Sam",cleaneddata[[#This Row],[Region]]="West","William")</f>
        <v>Erin</v>
      </c>
    </row>
    <row r="1059" spans="1:26" x14ac:dyDescent="0.25">
      <c r="A1059">
        <v>929</v>
      </c>
      <c r="B1059" t="s">
        <v>2026</v>
      </c>
      <c r="C1059" t="s">
        <v>27</v>
      </c>
      <c r="D1059">
        <v>0.01</v>
      </c>
      <c r="E1059">
        <v>170.98</v>
      </c>
      <c r="F1059">
        <v>35.89</v>
      </c>
      <c r="G1059" t="s">
        <v>28</v>
      </c>
      <c r="H1059" t="s">
        <v>29</v>
      </c>
      <c r="I1059" t="s">
        <v>30</v>
      </c>
      <c r="J1059" t="s">
        <v>119</v>
      </c>
      <c r="K1059" t="s">
        <v>32</v>
      </c>
      <c r="L1059" t="s">
        <v>1471</v>
      </c>
      <c r="M1059">
        <v>0.66</v>
      </c>
      <c r="N1059" t="s">
        <v>34</v>
      </c>
      <c r="O1059" t="s">
        <v>113</v>
      </c>
      <c r="P1059" t="s">
        <v>399</v>
      </c>
      <c r="Q1059" t="s">
        <v>2027</v>
      </c>
      <c r="R1059">
        <v>8857</v>
      </c>
      <c r="S1059" s="1">
        <v>42100</v>
      </c>
      <c r="T1059" s="1">
        <v>42102</v>
      </c>
      <c r="U1059">
        <v>538.52</v>
      </c>
      <c r="V1059">
        <v>10</v>
      </c>
      <c r="W1059">
        <v>1719.07</v>
      </c>
      <c r="X1059">
        <v>87134</v>
      </c>
      <c r="Y1059">
        <f>cleaneddata[[#This Row],[Unit Price]]-cleaneddata[[#This Row],[Discount]]</f>
        <v>170.97</v>
      </c>
      <c r="Z1059" t="str">
        <f>_xlfn.IFS(cleaneddata[[#This Row],[Region]]="Central","Chris",cleaneddata[[#This Row],[Region]]="East","Erin",cleaneddata[[#This Row],[Region]]="South","Sam",cleaneddata[[#This Row],[Region]]="West","William")</f>
        <v>Erin</v>
      </c>
    </row>
    <row r="1060" spans="1:26" x14ac:dyDescent="0.25">
      <c r="A1060">
        <v>1113</v>
      </c>
      <c r="B1060" t="s">
        <v>2028</v>
      </c>
      <c r="C1060" t="s">
        <v>27</v>
      </c>
      <c r="D1060">
        <v>0.01</v>
      </c>
      <c r="E1060">
        <v>2.89</v>
      </c>
      <c r="F1060">
        <v>0.5</v>
      </c>
      <c r="G1060" t="s">
        <v>40</v>
      </c>
      <c r="H1060" t="s">
        <v>96</v>
      </c>
      <c r="I1060" t="s">
        <v>50</v>
      </c>
      <c r="J1060" t="s">
        <v>154</v>
      </c>
      <c r="K1060" t="s">
        <v>75</v>
      </c>
      <c r="L1060" t="s">
        <v>731</v>
      </c>
      <c r="M1060">
        <v>0.38</v>
      </c>
      <c r="N1060" t="s">
        <v>34</v>
      </c>
      <c r="O1060" t="s">
        <v>61</v>
      </c>
      <c r="P1060" t="s">
        <v>62</v>
      </c>
      <c r="Q1060" t="s">
        <v>2029</v>
      </c>
      <c r="R1060">
        <v>80004</v>
      </c>
      <c r="S1060" s="1">
        <v>42100</v>
      </c>
      <c r="T1060" s="1">
        <v>42101</v>
      </c>
      <c r="U1060">
        <v>29.725200000000001</v>
      </c>
      <c r="V1060">
        <v>14</v>
      </c>
      <c r="W1060">
        <v>43.08</v>
      </c>
      <c r="X1060">
        <v>90833</v>
      </c>
      <c r="Y1060">
        <f>cleaneddata[[#This Row],[Unit Price]]-cleaneddata[[#This Row],[Discount]]</f>
        <v>2.8800000000000003</v>
      </c>
      <c r="Z1060" t="str">
        <f>_xlfn.IFS(cleaneddata[[#This Row],[Region]]="Central","Chris",cleaneddata[[#This Row],[Region]]="East","Erin",cleaneddata[[#This Row],[Region]]="South","Sam",cleaneddata[[#This Row],[Region]]="West","William")</f>
        <v>William</v>
      </c>
    </row>
    <row r="1061" spans="1:26" x14ac:dyDescent="0.25">
      <c r="A1061">
        <v>1113</v>
      </c>
      <c r="B1061" t="s">
        <v>2028</v>
      </c>
      <c r="C1061" t="s">
        <v>27</v>
      </c>
      <c r="D1061">
        <v>0</v>
      </c>
      <c r="E1061">
        <v>55.99</v>
      </c>
      <c r="F1061">
        <v>5</v>
      </c>
      <c r="G1061" t="s">
        <v>40</v>
      </c>
      <c r="H1061" t="s">
        <v>96</v>
      </c>
      <c r="I1061" t="s">
        <v>42</v>
      </c>
      <c r="J1061" t="s">
        <v>137</v>
      </c>
      <c r="K1061" t="s">
        <v>44</v>
      </c>
      <c r="L1061" t="s">
        <v>1933</v>
      </c>
      <c r="M1061">
        <v>0.8</v>
      </c>
      <c r="N1061" t="s">
        <v>34</v>
      </c>
      <c r="O1061" t="s">
        <v>61</v>
      </c>
      <c r="P1061" t="s">
        <v>62</v>
      </c>
      <c r="Q1061" t="s">
        <v>2029</v>
      </c>
      <c r="R1061">
        <v>80004</v>
      </c>
      <c r="S1061" s="1">
        <v>42100</v>
      </c>
      <c r="T1061" s="1">
        <v>42102</v>
      </c>
      <c r="U1061">
        <v>-187.11</v>
      </c>
      <c r="V1061">
        <v>5</v>
      </c>
      <c r="W1061">
        <v>258.93</v>
      </c>
      <c r="X1061">
        <v>90833</v>
      </c>
      <c r="Y1061">
        <f>cleaneddata[[#This Row],[Unit Price]]-cleaneddata[[#This Row],[Discount]]</f>
        <v>55.99</v>
      </c>
      <c r="Z1061" t="str">
        <f>_xlfn.IFS(cleaneddata[[#This Row],[Region]]="Central","Chris",cleaneddata[[#This Row],[Region]]="East","Erin",cleaneddata[[#This Row],[Region]]="South","Sam",cleaneddata[[#This Row],[Region]]="West","William")</f>
        <v>William</v>
      </c>
    </row>
    <row r="1062" spans="1:26" x14ac:dyDescent="0.25">
      <c r="A1062">
        <v>2481</v>
      </c>
      <c r="B1062" t="s">
        <v>2030</v>
      </c>
      <c r="C1062" t="s">
        <v>27</v>
      </c>
      <c r="D1062">
        <v>7.0000000000000007E-2</v>
      </c>
      <c r="E1062">
        <v>5.18</v>
      </c>
      <c r="F1062">
        <v>5.74</v>
      </c>
      <c r="G1062" t="s">
        <v>89</v>
      </c>
      <c r="H1062" t="s">
        <v>96</v>
      </c>
      <c r="I1062" t="s">
        <v>50</v>
      </c>
      <c r="J1062" t="s">
        <v>74</v>
      </c>
      <c r="K1062" t="s">
        <v>75</v>
      </c>
      <c r="L1062" t="s">
        <v>852</v>
      </c>
      <c r="M1062">
        <v>0.36</v>
      </c>
      <c r="N1062" t="s">
        <v>34</v>
      </c>
      <c r="O1062" t="s">
        <v>35</v>
      </c>
      <c r="P1062" t="s">
        <v>170</v>
      </c>
      <c r="Q1062" t="s">
        <v>2031</v>
      </c>
      <c r="R1062">
        <v>70506</v>
      </c>
      <c r="S1062" s="1">
        <v>42100</v>
      </c>
      <c r="T1062" s="1">
        <v>42102</v>
      </c>
      <c r="U1062">
        <v>-188.03399999999999</v>
      </c>
      <c r="V1062">
        <v>14</v>
      </c>
      <c r="W1062">
        <v>79.61</v>
      </c>
      <c r="X1062">
        <v>91000</v>
      </c>
      <c r="Y1062">
        <f>cleaneddata[[#This Row],[Unit Price]]-cleaneddata[[#This Row],[Discount]]</f>
        <v>5.1099999999999994</v>
      </c>
      <c r="Z1062" t="str">
        <f>_xlfn.IFS(cleaneddata[[#This Row],[Region]]="Central","Chris",cleaneddata[[#This Row],[Region]]="East","Erin",cleaneddata[[#This Row],[Region]]="South","Sam",cleaneddata[[#This Row],[Region]]="West","William")</f>
        <v>Sam</v>
      </c>
    </row>
    <row r="1063" spans="1:26" x14ac:dyDescent="0.25">
      <c r="A1063">
        <v>1618</v>
      </c>
      <c r="B1063" t="s">
        <v>2032</v>
      </c>
      <c r="C1063" t="s">
        <v>39</v>
      </c>
      <c r="D1063">
        <v>0.09</v>
      </c>
      <c r="E1063">
        <v>12.88</v>
      </c>
      <c r="F1063">
        <v>4.59</v>
      </c>
      <c r="G1063" t="s">
        <v>40</v>
      </c>
      <c r="H1063" t="s">
        <v>41</v>
      </c>
      <c r="I1063" t="s">
        <v>50</v>
      </c>
      <c r="J1063" t="s">
        <v>570</v>
      </c>
      <c r="K1063" t="s">
        <v>52</v>
      </c>
      <c r="L1063" t="s">
        <v>2033</v>
      </c>
      <c r="M1063">
        <v>0.82</v>
      </c>
      <c r="N1063" t="s">
        <v>34</v>
      </c>
      <c r="O1063" t="s">
        <v>54</v>
      </c>
      <c r="P1063" t="s">
        <v>55</v>
      </c>
      <c r="Q1063" t="s">
        <v>1824</v>
      </c>
      <c r="R1063">
        <v>46322</v>
      </c>
      <c r="S1063" s="1">
        <v>42100</v>
      </c>
      <c r="T1063" s="1">
        <v>42100</v>
      </c>
      <c r="U1063">
        <v>-175.13</v>
      </c>
      <c r="V1063">
        <v>13</v>
      </c>
      <c r="W1063">
        <v>158.13</v>
      </c>
      <c r="X1063">
        <v>90248</v>
      </c>
      <c r="Y1063">
        <f>cleaneddata[[#This Row],[Unit Price]]-cleaneddata[[#This Row],[Discount]]</f>
        <v>12.790000000000001</v>
      </c>
      <c r="Z1063" t="str">
        <f>_xlfn.IFS(cleaneddata[[#This Row],[Region]]="Central","Chris",cleaneddata[[#This Row],[Region]]="East","Erin",cleaneddata[[#This Row],[Region]]="South","Sam",cleaneddata[[#This Row],[Region]]="West","William")</f>
        <v>Chris</v>
      </c>
    </row>
    <row r="1064" spans="1:26" x14ac:dyDescent="0.25">
      <c r="A1064">
        <v>1620</v>
      </c>
      <c r="B1064" t="s">
        <v>2034</v>
      </c>
      <c r="C1064" t="s">
        <v>39</v>
      </c>
      <c r="D1064">
        <v>0.02</v>
      </c>
      <c r="E1064">
        <v>45.99</v>
      </c>
      <c r="F1064">
        <v>4.99</v>
      </c>
      <c r="G1064" t="s">
        <v>89</v>
      </c>
      <c r="H1064" t="s">
        <v>41</v>
      </c>
      <c r="I1064" t="s">
        <v>42</v>
      </c>
      <c r="J1064" t="s">
        <v>137</v>
      </c>
      <c r="K1064" t="s">
        <v>75</v>
      </c>
      <c r="L1064" t="s">
        <v>2035</v>
      </c>
      <c r="M1064">
        <v>0.56999999999999995</v>
      </c>
      <c r="N1064" t="s">
        <v>34</v>
      </c>
      <c r="O1064" t="s">
        <v>113</v>
      </c>
      <c r="P1064" t="s">
        <v>322</v>
      </c>
      <c r="Q1064" t="s">
        <v>2036</v>
      </c>
      <c r="R1064">
        <v>17602</v>
      </c>
      <c r="S1064" s="1">
        <v>42100</v>
      </c>
      <c r="T1064" s="1">
        <v>42101</v>
      </c>
      <c r="U1064">
        <v>3.96</v>
      </c>
      <c r="V1064">
        <v>4</v>
      </c>
      <c r="W1064">
        <v>163.01</v>
      </c>
      <c r="X1064">
        <v>90248</v>
      </c>
      <c r="Y1064">
        <f>cleaneddata[[#This Row],[Unit Price]]-cleaneddata[[#This Row],[Discount]]</f>
        <v>45.97</v>
      </c>
      <c r="Z1064" t="str">
        <f>_xlfn.IFS(cleaneddata[[#This Row],[Region]]="Central","Chris",cleaneddata[[#This Row],[Region]]="East","Erin",cleaneddata[[#This Row],[Region]]="South","Sam",cleaneddata[[#This Row],[Region]]="West","William")</f>
        <v>Erin</v>
      </c>
    </row>
    <row r="1065" spans="1:26" x14ac:dyDescent="0.25">
      <c r="A1065">
        <v>3279</v>
      </c>
      <c r="B1065" t="s">
        <v>1638</v>
      </c>
      <c r="C1065" t="s">
        <v>39</v>
      </c>
      <c r="D1065">
        <v>0.06</v>
      </c>
      <c r="E1065">
        <v>89.83</v>
      </c>
      <c r="F1065">
        <v>35</v>
      </c>
      <c r="G1065" t="s">
        <v>40</v>
      </c>
      <c r="H1065" t="s">
        <v>73</v>
      </c>
      <c r="I1065" t="s">
        <v>50</v>
      </c>
      <c r="J1065" t="s">
        <v>80</v>
      </c>
      <c r="K1065" t="s">
        <v>66</v>
      </c>
      <c r="L1065" t="s">
        <v>2037</v>
      </c>
      <c r="M1065">
        <v>0.83</v>
      </c>
      <c r="N1065" t="s">
        <v>34</v>
      </c>
      <c r="O1065" t="s">
        <v>35</v>
      </c>
      <c r="P1065" t="s">
        <v>273</v>
      </c>
      <c r="Q1065" t="s">
        <v>1639</v>
      </c>
      <c r="R1065">
        <v>29203</v>
      </c>
      <c r="S1065" s="1">
        <v>42100</v>
      </c>
      <c r="T1065" s="1">
        <v>42102</v>
      </c>
      <c r="U1065">
        <v>31.11</v>
      </c>
      <c r="V1065">
        <v>4</v>
      </c>
      <c r="W1065">
        <v>366.26</v>
      </c>
      <c r="X1065">
        <v>90766</v>
      </c>
      <c r="Y1065">
        <f>cleaneddata[[#This Row],[Unit Price]]-cleaneddata[[#This Row],[Discount]]</f>
        <v>89.77</v>
      </c>
      <c r="Z1065" t="str">
        <f>_xlfn.IFS(cleaneddata[[#This Row],[Region]]="Central","Chris",cleaneddata[[#This Row],[Region]]="East","Erin",cleaneddata[[#This Row],[Region]]="South","Sam",cleaneddata[[#This Row],[Region]]="West","William")</f>
        <v>Sam</v>
      </c>
    </row>
    <row r="1066" spans="1:26" x14ac:dyDescent="0.25">
      <c r="A1066">
        <v>3279</v>
      </c>
      <c r="B1066" t="s">
        <v>1638</v>
      </c>
      <c r="C1066" t="s">
        <v>39</v>
      </c>
      <c r="D1066">
        <v>0.1</v>
      </c>
      <c r="E1066">
        <v>13.43</v>
      </c>
      <c r="F1066">
        <v>5.5</v>
      </c>
      <c r="G1066" t="s">
        <v>40</v>
      </c>
      <c r="H1066" t="s">
        <v>73</v>
      </c>
      <c r="I1066" t="s">
        <v>50</v>
      </c>
      <c r="J1066" t="s">
        <v>80</v>
      </c>
      <c r="K1066" t="s">
        <v>75</v>
      </c>
      <c r="L1066" t="s">
        <v>561</v>
      </c>
      <c r="M1066">
        <v>0.56999999999999995</v>
      </c>
      <c r="N1066" t="s">
        <v>34</v>
      </c>
      <c r="O1066" t="s">
        <v>35</v>
      </c>
      <c r="P1066" t="s">
        <v>273</v>
      </c>
      <c r="Q1066" t="s">
        <v>1639</v>
      </c>
      <c r="R1066">
        <v>29203</v>
      </c>
      <c r="S1066" s="1">
        <v>42100</v>
      </c>
      <c r="T1066" s="1">
        <v>42102</v>
      </c>
      <c r="U1066">
        <v>358.29539999999997</v>
      </c>
      <c r="V1066">
        <v>12</v>
      </c>
      <c r="W1066">
        <v>157.99</v>
      </c>
      <c r="X1066">
        <v>90766</v>
      </c>
      <c r="Y1066">
        <f>cleaneddata[[#This Row],[Unit Price]]-cleaneddata[[#This Row],[Discount]]</f>
        <v>13.33</v>
      </c>
      <c r="Z1066" t="str">
        <f>_xlfn.IFS(cleaneddata[[#This Row],[Region]]="Central","Chris",cleaneddata[[#This Row],[Region]]="East","Erin",cleaneddata[[#This Row],[Region]]="South","Sam",cleaneddata[[#This Row],[Region]]="West","William")</f>
        <v>Sam</v>
      </c>
    </row>
    <row r="1067" spans="1:26" x14ac:dyDescent="0.25">
      <c r="A1067">
        <v>3279</v>
      </c>
      <c r="B1067" t="s">
        <v>1638</v>
      </c>
      <c r="C1067" t="s">
        <v>39</v>
      </c>
      <c r="D1067">
        <v>0.01</v>
      </c>
      <c r="E1067">
        <v>125.99</v>
      </c>
      <c r="F1067">
        <v>7.69</v>
      </c>
      <c r="G1067" t="s">
        <v>40</v>
      </c>
      <c r="H1067" t="s">
        <v>73</v>
      </c>
      <c r="I1067" t="s">
        <v>42</v>
      </c>
      <c r="J1067" t="s">
        <v>137</v>
      </c>
      <c r="K1067" t="s">
        <v>75</v>
      </c>
      <c r="L1067" t="s">
        <v>1051</v>
      </c>
      <c r="M1067">
        <v>0.57999999999999996</v>
      </c>
      <c r="N1067" t="s">
        <v>34</v>
      </c>
      <c r="O1067" t="s">
        <v>35</v>
      </c>
      <c r="P1067" t="s">
        <v>273</v>
      </c>
      <c r="Q1067" t="s">
        <v>1639</v>
      </c>
      <c r="R1067">
        <v>29203</v>
      </c>
      <c r="S1067" s="1">
        <v>42100</v>
      </c>
      <c r="T1067" s="1">
        <v>42100</v>
      </c>
      <c r="U1067">
        <v>8.3219999999999992</v>
      </c>
      <c r="V1067">
        <v>11</v>
      </c>
      <c r="W1067">
        <v>1212.8800000000001</v>
      </c>
      <c r="X1067">
        <v>90766</v>
      </c>
      <c r="Y1067">
        <f>cleaneddata[[#This Row],[Unit Price]]-cleaneddata[[#This Row],[Discount]]</f>
        <v>125.97999999999999</v>
      </c>
      <c r="Z1067" t="str">
        <f>_xlfn.IFS(cleaneddata[[#This Row],[Region]]="Central","Chris",cleaneddata[[#This Row],[Region]]="East","Erin",cleaneddata[[#This Row],[Region]]="South","Sam",cleaneddata[[#This Row],[Region]]="West","William")</f>
        <v>Sam</v>
      </c>
    </row>
    <row r="1068" spans="1:26" x14ac:dyDescent="0.25">
      <c r="A1068">
        <v>2240</v>
      </c>
      <c r="B1068" t="s">
        <v>2038</v>
      </c>
      <c r="C1068" t="s">
        <v>49</v>
      </c>
      <c r="D1068">
        <v>0.01</v>
      </c>
      <c r="E1068">
        <v>13.43</v>
      </c>
      <c r="F1068">
        <v>5.5</v>
      </c>
      <c r="G1068" t="s">
        <v>89</v>
      </c>
      <c r="H1068" t="s">
        <v>96</v>
      </c>
      <c r="I1068" t="s">
        <v>50</v>
      </c>
      <c r="J1068" t="s">
        <v>80</v>
      </c>
      <c r="K1068" t="s">
        <v>75</v>
      </c>
      <c r="L1068" t="s">
        <v>561</v>
      </c>
      <c r="M1068">
        <v>0.56999999999999995</v>
      </c>
      <c r="N1068" t="s">
        <v>34</v>
      </c>
      <c r="O1068" t="s">
        <v>35</v>
      </c>
      <c r="P1068" t="s">
        <v>125</v>
      </c>
      <c r="Q1068" t="s">
        <v>2039</v>
      </c>
      <c r="R1068">
        <v>33801</v>
      </c>
      <c r="S1068" s="1">
        <v>42100</v>
      </c>
      <c r="T1068" s="1">
        <v>42107</v>
      </c>
      <c r="U1068">
        <v>-313.02179999999998</v>
      </c>
      <c r="V1068">
        <v>7</v>
      </c>
      <c r="W1068">
        <v>99.75</v>
      </c>
      <c r="X1068">
        <v>89102</v>
      </c>
      <c r="Y1068">
        <f>cleaneddata[[#This Row],[Unit Price]]-cleaneddata[[#This Row],[Discount]]</f>
        <v>13.42</v>
      </c>
      <c r="Z1068" t="str">
        <f>_xlfn.IFS(cleaneddata[[#This Row],[Region]]="Central","Chris",cleaneddata[[#This Row],[Region]]="East","Erin",cleaneddata[[#This Row],[Region]]="South","Sam",cleaneddata[[#This Row],[Region]]="West","William")</f>
        <v>Sam</v>
      </c>
    </row>
    <row r="1069" spans="1:26" x14ac:dyDescent="0.25">
      <c r="A1069">
        <v>2334</v>
      </c>
      <c r="B1069" t="s">
        <v>2040</v>
      </c>
      <c r="C1069" t="s">
        <v>49</v>
      </c>
      <c r="D1069">
        <v>0.06</v>
      </c>
      <c r="E1069">
        <v>60.65</v>
      </c>
      <c r="F1069">
        <v>12.23</v>
      </c>
      <c r="G1069" t="s">
        <v>40</v>
      </c>
      <c r="H1069" t="s">
        <v>41</v>
      </c>
      <c r="I1069" t="s">
        <v>30</v>
      </c>
      <c r="J1069" t="s">
        <v>128</v>
      </c>
      <c r="K1069" t="s">
        <v>146</v>
      </c>
      <c r="L1069" t="s">
        <v>1183</v>
      </c>
      <c r="M1069">
        <v>0.64</v>
      </c>
      <c r="N1069" t="s">
        <v>34</v>
      </c>
      <c r="O1069" t="s">
        <v>54</v>
      </c>
      <c r="P1069" t="s">
        <v>359</v>
      </c>
      <c r="Q1069" t="s">
        <v>2041</v>
      </c>
      <c r="R1069">
        <v>53220</v>
      </c>
      <c r="S1069" s="1">
        <v>42100</v>
      </c>
      <c r="T1069" s="1">
        <v>42102</v>
      </c>
      <c r="U1069">
        <v>427.00650000000002</v>
      </c>
      <c r="V1069">
        <v>10</v>
      </c>
      <c r="W1069">
        <v>618.85</v>
      </c>
      <c r="X1069">
        <v>89608</v>
      </c>
      <c r="Y1069">
        <f>cleaneddata[[#This Row],[Unit Price]]-cleaneddata[[#This Row],[Discount]]</f>
        <v>60.589999999999996</v>
      </c>
      <c r="Z1069" t="str">
        <f>_xlfn.IFS(cleaneddata[[#This Row],[Region]]="Central","Chris",cleaneddata[[#This Row],[Region]]="East","Erin",cleaneddata[[#This Row],[Region]]="South","Sam",cleaneddata[[#This Row],[Region]]="West","William")</f>
        <v>Chris</v>
      </c>
    </row>
    <row r="1070" spans="1:26" x14ac:dyDescent="0.25">
      <c r="A1070">
        <v>2874</v>
      </c>
      <c r="B1070" t="s">
        <v>2042</v>
      </c>
      <c r="C1070" t="s">
        <v>49</v>
      </c>
      <c r="D1070">
        <v>0.05</v>
      </c>
      <c r="E1070">
        <v>4.84</v>
      </c>
      <c r="F1070">
        <v>0.71</v>
      </c>
      <c r="G1070" t="s">
        <v>40</v>
      </c>
      <c r="H1070" t="s">
        <v>73</v>
      </c>
      <c r="I1070" t="s">
        <v>50</v>
      </c>
      <c r="J1070" t="s">
        <v>51</v>
      </c>
      <c r="K1070" t="s">
        <v>52</v>
      </c>
      <c r="L1070" t="s">
        <v>53</v>
      </c>
      <c r="M1070">
        <v>0.52</v>
      </c>
      <c r="N1070" t="s">
        <v>34</v>
      </c>
      <c r="O1070" t="s">
        <v>54</v>
      </c>
      <c r="P1070" t="s">
        <v>135</v>
      </c>
      <c r="Q1070" t="s">
        <v>2043</v>
      </c>
      <c r="R1070">
        <v>68128</v>
      </c>
      <c r="S1070" s="1">
        <v>42100</v>
      </c>
      <c r="T1070" s="1">
        <v>42109</v>
      </c>
      <c r="U1070">
        <v>13.4481</v>
      </c>
      <c r="V1070">
        <v>4</v>
      </c>
      <c r="W1070">
        <v>19.489999999999998</v>
      </c>
      <c r="X1070">
        <v>89873</v>
      </c>
      <c r="Y1070">
        <f>cleaneddata[[#This Row],[Unit Price]]-cleaneddata[[#This Row],[Discount]]</f>
        <v>4.79</v>
      </c>
      <c r="Z1070" t="str">
        <f>_xlfn.IFS(cleaneddata[[#This Row],[Region]]="Central","Chris",cleaneddata[[#This Row],[Region]]="East","Erin",cleaneddata[[#This Row],[Region]]="South","Sam",cleaneddata[[#This Row],[Region]]="West","William")</f>
        <v>Chris</v>
      </c>
    </row>
    <row r="1071" spans="1:26" x14ac:dyDescent="0.25">
      <c r="A1071">
        <v>102</v>
      </c>
      <c r="B1071" t="s">
        <v>2044</v>
      </c>
      <c r="C1071" t="s">
        <v>118</v>
      </c>
      <c r="D1071">
        <v>0.04</v>
      </c>
      <c r="E1071">
        <v>300.98</v>
      </c>
      <c r="F1071">
        <v>54.92</v>
      </c>
      <c r="G1071" t="s">
        <v>28</v>
      </c>
      <c r="H1071" t="s">
        <v>41</v>
      </c>
      <c r="I1071" t="s">
        <v>30</v>
      </c>
      <c r="J1071" t="s">
        <v>119</v>
      </c>
      <c r="K1071" t="s">
        <v>32</v>
      </c>
      <c r="L1071" t="s">
        <v>1972</v>
      </c>
      <c r="M1071">
        <v>0.55000000000000004</v>
      </c>
      <c r="N1071" t="s">
        <v>34</v>
      </c>
      <c r="O1071" t="s">
        <v>113</v>
      </c>
      <c r="P1071" t="s">
        <v>405</v>
      </c>
      <c r="Q1071" t="s">
        <v>790</v>
      </c>
      <c r="R1071">
        <v>2129</v>
      </c>
      <c r="S1071" s="1">
        <v>42100</v>
      </c>
      <c r="T1071" s="1">
        <v>42101</v>
      </c>
      <c r="U1071">
        <v>2023.75</v>
      </c>
      <c r="V1071">
        <v>31</v>
      </c>
      <c r="W1071">
        <v>9459.94</v>
      </c>
      <c r="X1071">
        <v>42599</v>
      </c>
      <c r="Y1071">
        <f>cleaneddata[[#This Row],[Unit Price]]-cleaneddata[[#This Row],[Discount]]</f>
        <v>300.94</v>
      </c>
      <c r="Z1071" t="str">
        <f>_xlfn.IFS(cleaneddata[[#This Row],[Region]]="Central","Chris",cleaneddata[[#This Row],[Region]]="East","Erin",cleaneddata[[#This Row],[Region]]="South","Sam",cleaneddata[[#This Row],[Region]]="West","William")</f>
        <v>Erin</v>
      </c>
    </row>
    <row r="1072" spans="1:26" x14ac:dyDescent="0.25">
      <c r="A1072">
        <v>107</v>
      </c>
      <c r="B1072" t="s">
        <v>2045</v>
      </c>
      <c r="C1072" t="s">
        <v>118</v>
      </c>
      <c r="D1072">
        <v>0.04</v>
      </c>
      <c r="E1072">
        <v>300.98</v>
      </c>
      <c r="F1072">
        <v>54.92</v>
      </c>
      <c r="G1072" t="s">
        <v>28</v>
      </c>
      <c r="H1072" t="s">
        <v>41</v>
      </c>
      <c r="I1072" t="s">
        <v>30</v>
      </c>
      <c r="J1072" t="s">
        <v>119</v>
      </c>
      <c r="K1072" t="s">
        <v>32</v>
      </c>
      <c r="L1072" t="s">
        <v>1972</v>
      </c>
      <c r="M1072">
        <v>0.55000000000000004</v>
      </c>
      <c r="N1072" t="s">
        <v>34</v>
      </c>
      <c r="O1072" t="s">
        <v>113</v>
      </c>
      <c r="P1072" t="s">
        <v>1358</v>
      </c>
      <c r="Q1072" t="s">
        <v>2046</v>
      </c>
      <c r="R1072">
        <v>3820</v>
      </c>
      <c r="S1072" s="1">
        <v>42100</v>
      </c>
      <c r="T1072" s="1">
        <v>42101</v>
      </c>
      <c r="U1072">
        <v>1684.4763</v>
      </c>
      <c r="V1072">
        <v>8</v>
      </c>
      <c r="W1072">
        <v>2441.27</v>
      </c>
      <c r="X1072">
        <v>88204</v>
      </c>
      <c r="Y1072">
        <f>cleaneddata[[#This Row],[Unit Price]]-cleaneddata[[#This Row],[Discount]]</f>
        <v>300.94</v>
      </c>
      <c r="Z1072" t="str">
        <f>_xlfn.IFS(cleaneddata[[#This Row],[Region]]="Central","Chris",cleaneddata[[#This Row],[Region]]="East","Erin",cleaneddata[[#This Row],[Region]]="South","Sam",cleaneddata[[#This Row],[Region]]="West","William")</f>
        <v>Erin</v>
      </c>
    </row>
    <row r="1073" spans="1:26" x14ac:dyDescent="0.25">
      <c r="A1073">
        <v>786</v>
      </c>
      <c r="B1073" t="s">
        <v>2047</v>
      </c>
      <c r="C1073" t="s">
        <v>118</v>
      </c>
      <c r="D1073">
        <v>0</v>
      </c>
      <c r="E1073">
        <v>8.34</v>
      </c>
      <c r="F1073">
        <v>4.82</v>
      </c>
      <c r="G1073" t="s">
        <v>40</v>
      </c>
      <c r="H1073" t="s">
        <v>73</v>
      </c>
      <c r="I1073" t="s">
        <v>50</v>
      </c>
      <c r="J1073" t="s">
        <v>90</v>
      </c>
      <c r="K1073" t="s">
        <v>75</v>
      </c>
      <c r="L1073" t="s">
        <v>963</v>
      </c>
      <c r="M1073">
        <v>0.4</v>
      </c>
      <c r="N1073" t="s">
        <v>34</v>
      </c>
      <c r="O1073" t="s">
        <v>61</v>
      </c>
      <c r="P1073" t="s">
        <v>92</v>
      </c>
      <c r="Q1073" t="s">
        <v>2048</v>
      </c>
      <c r="R1073">
        <v>92691</v>
      </c>
      <c r="S1073" s="1">
        <v>42100</v>
      </c>
      <c r="T1073" s="1">
        <v>42101</v>
      </c>
      <c r="U1073">
        <v>-5.05</v>
      </c>
      <c r="V1073">
        <v>9</v>
      </c>
      <c r="W1073">
        <v>76.23</v>
      </c>
      <c r="X1073">
        <v>91513</v>
      </c>
      <c r="Y1073">
        <f>cleaneddata[[#This Row],[Unit Price]]-cleaneddata[[#This Row],[Discount]]</f>
        <v>8.34</v>
      </c>
      <c r="Z1073" t="str">
        <f>_xlfn.IFS(cleaneddata[[#This Row],[Region]]="Central","Chris",cleaneddata[[#This Row],[Region]]="East","Erin",cleaneddata[[#This Row],[Region]]="South","Sam",cleaneddata[[#This Row],[Region]]="West","William")</f>
        <v>William</v>
      </c>
    </row>
    <row r="1074" spans="1:26" x14ac:dyDescent="0.25">
      <c r="A1074">
        <v>1730</v>
      </c>
      <c r="B1074" t="s">
        <v>2049</v>
      </c>
      <c r="C1074" t="s">
        <v>39</v>
      </c>
      <c r="D1074">
        <v>0.1</v>
      </c>
      <c r="E1074">
        <v>65.989999999999995</v>
      </c>
      <c r="F1074">
        <v>3.99</v>
      </c>
      <c r="G1074" t="s">
        <v>89</v>
      </c>
      <c r="H1074" t="s">
        <v>29</v>
      </c>
      <c r="I1074" t="s">
        <v>42</v>
      </c>
      <c r="J1074" t="s">
        <v>137</v>
      </c>
      <c r="K1074" t="s">
        <v>75</v>
      </c>
      <c r="L1074" t="s">
        <v>1636</v>
      </c>
      <c r="M1074">
        <v>0.59</v>
      </c>
      <c r="N1074" t="s">
        <v>34</v>
      </c>
      <c r="O1074" t="s">
        <v>61</v>
      </c>
      <c r="P1074" t="s">
        <v>492</v>
      </c>
      <c r="Q1074" t="s">
        <v>1500</v>
      </c>
      <c r="R1074">
        <v>83843</v>
      </c>
      <c r="S1074" s="1">
        <v>42101</v>
      </c>
      <c r="T1074" s="1">
        <v>42103</v>
      </c>
      <c r="U1074">
        <v>-88.624799999999993</v>
      </c>
      <c r="V1074">
        <v>5</v>
      </c>
      <c r="W1074">
        <v>272.86</v>
      </c>
      <c r="X1074">
        <v>90653</v>
      </c>
      <c r="Y1074">
        <f>cleaneddata[[#This Row],[Unit Price]]-cleaneddata[[#This Row],[Discount]]</f>
        <v>65.89</v>
      </c>
      <c r="Z1074" t="str">
        <f>_xlfn.IFS(cleaneddata[[#This Row],[Region]]="Central","Chris",cleaneddata[[#This Row],[Region]]="East","Erin",cleaneddata[[#This Row],[Region]]="South","Sam",cleaneddata[[#This Row],[Region]]="West","William")</f>
        <v>William</v>
      </c>
    </row>
    <row r="1075" spans="1:26" x14ac:dyDescent="0.25">
      <c r="A1075">
        <v>1957</v>
      </c>
      <c r="B1075" t="s">
        <v>2050</v>
      </c>
      <c r="C1075" t="s">
        <v>39</v>
      </c>
      <c r="D1075">
        <v>0.09</v>
      </c>
      <c r="E1075">
        <v>77.510000000000005</v>
      </c>
      <c r="F1075">
        <v>4</v>
      </c>
      <c r="G1075" t="s">
        <v>40</v>
      </c>
      <c r="H1075" t="s">
        <v>41</v>
      </c>
      <c r="I1075" t="s">
        <v>42</v>
      </c>
      <c r="J1075" t="s">
        <v>43</v>
      </c>
      <c r="K1075" t="s">
        <v>75</v>
      </c>
      <c r="L1075" t="s">
        <v>2051</v>
      </c>
      <c r="M1075">
        <v>0.76</v>
      </c>
      <c r="N1075" t="s">
        <v>34</v>
      </c>
      <c r="O1075" t="s">
        <v>54</v>
      </c>
      <c r="P1075" t="s">
        <v>82</v>
      </c>
      <c r="Q1075" t="s">
        <v>1026</v>
      </c>
      <c r="R1075">
        <v>63130</v>
      </c>
      <c r="S1075" s="1">
        <v>42101</v>
      </c>
      <c r="T1075" s="1">
        <v>42103</v>
      </c>
      <c r="U1075">
        <v>-387.1044</v>
      </c>
      <c r="V1075">
        <v>1</v>
      </c>
      <c r="W1075">
        <v>77.47</v>
      </c>
      <c r="X1075">
        <v>89818</v>
      </c>
      <c r="Y1075">
        <f>cleaneddata[[#This Row],[Unit Price]]-cleaneddata[[#This Row],[Discount]]</f>
        <v>77.42</v>
      </c>
      <c r="Z1075" t="str">
        <f>_xlfn.IFS(cleaneddata[[#This Row],[Region]]="Central","Chris",cleaneddata[[#This Row],[Region]]="East","Erin",cleaneddata[[#This Row],[Region]]="South","Sam",cleaneddata[[#This Row],[Region]]="West","William")</f>
        <v>Chris</v>
      </c>
    </row>
    <row r="1076" spans="1:26" x14ac:dyDescent="0.25">
      <c r="A1076">
        <v>268</v>
      </c>
      <c r="B1076" t="s">
        <v>2052</v>
      </c>
      <c r="C1076" t="s">
        <v>49</v>
      </c>
      <c r="D1076">
        <v>0.02</v>
      </c>
      <c r="E1076">
        <v>5.58</v>
      </c>
      <c r="F1076">
        <v>5.3</v>
      </c>
      <c r="G1076" t="s">
        <v>40</v>
      </c>
      <c r="H1076" t="s">
        <v>73</v>
      </c>
      <c r="I1076" t="s">
        <v>50</v>
      </c>
      <c r="J1076" t="s">
        <v>347</v>
      </c>
      <c r="K1076" t="s">
        <v>75</v>
      </c>
      <c r="L1076" t="s">
        <v>348</v>
      </c>
      <c r="M1076">
        <v>0.35</v>
      </c>
      <c r="N1076" t="s">
        <v>34</v>
      </c>
      <c r="O1076" t="s">
        <v>61</v>
      </c>
      <c r="P1076" t="s">
        <v>590</v>
      </c>
      <c r="Q1076" t="s">
        <v>2053</v>
      </c>
      <c r="R1076">
        <v>86001</v>
      </c>
      <c r="S1076" s="1">
        <v>42101</v>
      </c>
      <c r="T1076" s="1">
        <v>42106</v>
      </c>
      <c r="U1076">
        <v>-22.48</v>
      </c>
      <c r="V1076">
        <v>3</v>
      </c>
      <c r="W1076">
        <v>18.670000000000002</v>
      </c>
      <c r="X1076">
        <v>88941</v>
      </c>
      <c r="Y1076">
        <f>cleaneddata[[#This Row],[Unit Price]]-cleaneddata[[#This Row],[Discount]]</f>
        <v>5.5600000000000005</v>
      </c>
      <c r="Z1076" t="str">
        <f>_xlfn.IFS(cleaneddata[[#This Row],[Region]]="Central","Chris",cleaneddata[[#This Row],[Region]]="East","Erin",cleaneddata[[#This Row],[Region]]="South","Sam",cleaneddata[[#This Row],[Region]]="West","William")</f>
        <v>William</v>
      </c>
    </row>
    <row r="1077" spans="1:26" x14ac:dyDescent="0.25">
      <c r="A1077">
        <v>268</v>
      </c>
      <c r="B1077" t="s">
        <v>2052</v>
      </c>
      <c r="C1077" t="s">
        <v>49</v>
      </c>
      <c r="D1077">
        <v>0.03</v>
      </c>
      <c r="E1077">
        <v>40.89</v>
      </c>
      <c r="F1077">
        <v>18.98</v>
      </c>
      <c r="G1077" t="s">
        <v>40</v>
      </c>
      <c r="H1077" t="s">
        <v>73</v>
      </c>
      <c r="I1077" t="s">
        <v>30</v>
      </c>
      <c r="J1077" t="s">
        <v>128</v>
      </c>
      <c r="K1077" t="s">
        <v>75</v>
      </c>
      <c r="L1077" t="s">
        <v>2054</v>
      </c>
      <c r="M1077">
        <v>0.56999999999999995</v>
      </c>
      <c r="N1077" t="s">
        <v>34</v>
      </c>
      <c r="O1077" t="s">
        <v>61</v>
      </c>
      <c r="P1077" t="s">
        <v>590</v>
      </c>
      <c r="Q1077" t="s">
        <v>2053</v>
      </c>
      <c r="R1077">
        <v>86001</v>
      </c>
      <c r="S1077" s="1">
        <v>42101</v>
      </c>
      <c r="T1077" s="1">
        <v>42108</v>
      </c>
      <c r="U1077">
        <v>78.98</v>
      </c>
      <c r="V1077">
        <v>5</v>
      </c>
      <c r="W1077">
        <v>210.77</v>
      </c>
      <c r="X1077">
        <v>88941</v>
      </c>
      <c r="Y1077">
        <f>cleaneddata[[#This Row],[Unit Price]]-cleaneddata[[#This Row],[Discount]]</f>
        <v>40.86</v>
      </c>
      <c r="Z1077" t="str">
        <f>_xlfn.IFS(cleaneddata[[#This Row],[Region]]="Central","Chris",cleaneddata[[#This Row],[Region]]="East","Erin",cleaneddata[[#This Row],[Region]]="South","Sam",cleaneddata[[#This Row],[Region]]="West","William")</f>
        <v>William</v>
      </c>
    </row>
    <row r="1078" spans="1:26" x14ac:dyDescent="0.25">
      <c r="A1078">
        <v>272</v>
      </c>
      <c r="B1078" t="s">
        <v>2055</v>
      </c>
      <c r="C1078" t="s">
        <v>49</v>
      </c>
      <c r="D1078">
        <v>0.02</v>
      </c>
      <c r="E1078">
        <v>5.58</v>
      </c>
      <c r="F1078">
        <v>5.3</v>
      </c>
      <c r="G1078" t="s">
        <v>40</v>
      </c>
      <c r="H1078" t="s">
        <v>73</v>
      </c>
      <c r="I1078" t="s">
        <v>50</v>
      </c>
      <c r="J1078" t="s">
        <v>347</v>
      </c>
      <c r="K1078" t="s">
        <v>75</v>
      </c>
      <c r="L1078" t="s">
        <v>348</v>
      </c>
      <c r="M1078">
        <v>0.35</v>
      </c>
      <c r="N1078" t="s">
        <v>34</v>
      </c>
      <c r="O1078" t="s">
        <v>35</v>
      </c>
      <c r="P1078" t="s">
        <v>99</v>
      </c>
      <c r="Q1078" t="s">
        <v>675</v>
      </c>
      <c r="R1078">
        <v>28204</v>
      </c>
      <c r="S1078" s="1">
        <v>42101</v>
      </c>
      <c r="T1078" s="1">
        <v>42106</v>
      </c>
      <c r="U1078">
        <v>-29.898399999999999</v>
      </c>
      <c r="V1078">
        <v>11</v>
      </c>
      <c r="W1078">
        <v>68.459999999999994</v>
      </c>
      <c r="X1078">
        <v>5509</v>
      </c>
      <c r="Y1078">
        <f>cleaneddata[[#This Row],[Unit Price]]-cleaneddata[[#This Row],[Discount]]</f>
        <v>5.5600000000000005</v>
      </c>
      <c r="Z1078" t="str">
        <f>_xlfn.IFS(cleaneddata[[#This Row],[Region]]="Central","Chris",cleaneddata[[#This Row],[Region]]="East","Erin",cleaneddata[[#This Row],[Region]]="South","Sam",cleaneddata[[#This Row],[Region]]="West","William")</f>
        <v>Sam</v>
      </c>
    </row>
    <row r="1079" spans="1:26" x14ac:dyDescent="0.25">
      <c r="A1079">
        <v>272</v>
      </c>
      <c r="B1079" t="s">
        <v>2055</v>
      </c>
      <c r="C1079" t="s">
        <v>49</v>
      </c>
      <c r="D1079">
        <v>0.03</v>
      </c>
      <c r="E1079">
        <v>40.89</v>
      </c>
      <c r="F1079">
        <v>18.98</v>
      </c>
      <c r="G1079" t="s">
        <v>40</v>
      </c>
      <c r="H1079" t="s">
        <v>73</v>
      </c>
      <c r="I1079" t="s">
        <v>30</v>
      </c>
      <c r="J1079" t="s">
        <v>128</v>
      </c>
      <c r="K1079" t="s">
        <v>75</v>
      </c>
      <c r="L1079" t="s">
        <v>2054</v>
      </c>
      <c r="M1079">
        <v>0.56999999999999995</v>
      </c>
      <c r="N1079" t="s">
        <v>34</v>
      </c>
      <c r="O1079" t="s">
        <v>35</v>
      </c>
      <c r="P1079" t="s">
        <v>99</v>
      </c>
      <c r="Q1079" t="s">
        <v>675</v>
      </c>
      <c r="R1079">
        <v>28204</v>
      </c>
      <c r="S1079" s="1">
        <v>42101</v>
      </c>
      <c r="T1079" s="1">
        <v>42108</v>
      </c>
      <c r="U1079">
        <v>52.916600000000003</v>
      </c>
      <c r="V1079">
        <v>21</v>
      </c>
      <c r="W1079">
        <v>885.23</v>
      </c>
      <c r="X1079">
        <v>5509</v>
      </c>
      <c r="Y1079">
        <f>cleaneddata[[#This Row],[Unit Price]]-cleaneddata[[#This Row],[Discount]]</f>
        <v>40.86</v>
      </c>
      <c r="Z1079" t="str">
        <f>_xlfn.IFS(cleaneddata[[#This Row],[Region]]="Central","Chris",cleaneddata[[#This Row],[Region]]="East","Erin",cleaneddata[[#This Row],[Region]]="South","Sam",cleaneddata[[#This Row],[Region]]="West","William")</f>
        <v>Sam</v>
      </c>
    </row>
    <row r="1080" spans="1:26" x14ac:dyDescent="0.25">
      <c r="A1080">
        <v>696</v>
      </c>
      <c r="B1080" t="s">
        <v>1885</v>
      </c>
      <c r="C1080" t="s">
        <v>49</v>
      </c>
      <c r="D1080">
        <v>0.1</v>
      </c>
      <c r="E1080">
        <v>40.479999999999997</v>
      </c>
      <c r="F1080">
        <v>19.989999999999998</v>
      </c>
      <c r="G1080" t="s">
        <v>40</v>
      </c>
      <c r="H1080" t="s">
        <v>96</v>
      </c>
      <c r="I1080" t="s">
        <v>42</v>
      </c>
      <c r="J1080" t="s">
        <v>43</v>
      </c>
      <c r="K1080" t="s">
        <v>75</v>
      </c>
      <c r="L1080" t="s">
        <v>2056</v>
      </c>
      <c r="M1080">
        <v>0.77</v>
      </c>
      <c r="N1080" t="s">
        <v>34</v>
      </c>
      <c r="O1080" t="s">
        <v>54</v>
      </c>
      <c r="P1080" t="s">
        <v>55</v>
      </c>
      <c r="Q1080" t="s">
        <v>1886</v>
      </c>
      <c r="R1080">
        <v>46307</v>
      </c>
      <c r="S1080" s="1">
        <v>42101</v>
      </c>
      <c r="T1080" s="1">
        <v>42103</v>
      </c>
      <c r="U1080">
        <v>-580.32000000000005</v>
      </c>
      <c r="V1080">
        <v>9</v>
      </c>
      <c r="W1080">
        <v>355.84</v>
      </c>
      <c r="X1080">
        <v>89848</v>
      </c>
      <c r="Y1080">
        <f>cleaneddata[[#This Row],[Unit Price]]-cleaneddata[[#This Row],[Discount]]</f>
        <v>40.379999999999995</v>
      </c>
      <c r="Z1080" t="str">
        <f>_xlfn.IFS(cleaneddata[[#This Row],[Region]]="Central","Chris",cleaneddata[[#This Row],[Region]]="East","Erin",cleaneddata[[#This Row],[Region]]="South","Sam",cleaneddata[[#This Row],[Region]]="West","William")</f>
        <v>Chris</v>
      </c>
    </row>
    <row r="1081" spans="1:26" x14ac:dyDescent="0.25">
      <c r="A1081">
        <v>698</v>
      </c>
      <c r="B1081" t="s">
        <v>1045</v>
      </c>
      <c r="C1081" t="s">
        <v>49</v>
      </c>
      <c r="D1081">
        <v>0.1</v>
      </c>
      <c r="E1081">
        <v>40.479999999999997</v>
      </c>
      <c r="F1081">
        <v>19.989999999999998</v>
      </c>
      <c r="G1081" t="s">
        <v>40</v>
      </c>
      <c r="H1081" t="s">
        <v>96</v>
      </c>
      <c r="I1081" t="s">
        <v>42</v>
      </c>
      <c r="J1081" t="s">
        <v>43</v>
      </c>
      <c r="K1081" t="s">
        <v>75</v>
      </c>
      <c r="L1081" t="s">
        <v>2056</v>
      </c>
      <c r="M1081">
        <v>0.77</v>
      </c>
      <c r="N1081" t="s">
        <v>34</v>
      </c>
      <c r="O1081" t="s">
        <v>61</v>
      </c>
      <c r="P1081" t="s">
        <v>68</v>
      </c>
      <c r="Q1081" t="s">
        <v>144</v>
      </c>
      <c r="R1081">
        <v>98105</v>
      </c>
      <c r="S1081" s="1">
        <v>42101</v>
      </c>
      <c r="T1081" s="1">
        <v>42103</v>
      </c>
      <c r="U1081">
        <v>-580.32000000000005</v>
      </c>
      <c r="V1081">
        <v>36</v>
      </c>
      <c r="W1081">
        <v>1423.35</v>
      </c>
      <c r="X1081">
        <v>8994</v>
      </c>
      <c r="Y1081">
        <f>cleaneddata[[#This Row],[Unit Price]]-cleaneddata[[#This Row],[Discount]]</f>
        <v>40.379999999999995</v>
      </c>
      <c r="Z1081" t="str">
        <f>_xlfn.IFS(cleaneddata[[#This Row],[Region]]="Central","Chris",cleaneddata[[#This Row],[Region]]="East","Erin",cleaneddata[[#This Row],[Region]]="South","Sam",cleaneddata[[#This Row],[Region]]="West","William")</f>
        <v>William</v>
      </c>
    </row>
    <row r="1082" spans="1:26" x14ac:dyDescent="0.25">
      <c r="A1082">
        <v>683</v>
      </c>
      <c r="B1082" t="s">
        <v>2057</v>
      </c>
      <c r="C1082" t="s">
        <v>118</v>
      </c>
      <c r="D1082">
        <v>0.06</v>
      </c>
      <c r="E1082">
        <v>17.670000000000002</v>
      </c>
      <c r="F1082">
        <v>8.99</v>
      </c>
      <c r="G1082" t="s">
        <v>89</v>
      </c>
      <c r="H1082" t="s">
        <v>29</v>
      </c>
      <c r="I1082" t="s">
        <v>30</v>
      </c>
      <c r="J1082" t="s">
        <v>128</v>
      </c>
      <c r="K1082" t="s">
        <v>44</v>
      </c>
      <c r="L1082" t="s">
        <v>2058</v>
      </c>
      <c r="M1082">
        <v>0.47</v>
      </c>
      <c r="N1082" t="s">
        <v>34</v>
      </c>
      <c r="O1082" t="s">
        <v>54</v>
      </c>
      <c r="P1082" t="s">
        <v>135</v>
      </c>
      <c r="Q1082" t="s">
        <v>1591</v>
      </c>
      <c r="R1082">
        <v>68046</v>
      </c>
      <c r="S1082" s="1">
        <v>42101</v>
      </c>
      <c r="T1082" s="1">
        <v>42102</v>
      </c>
      <c r="U1082">
        <v>38.06</v>
      </c>
      <c r="V1082">
        <v>4</v>
      </c>
      <c r="W1082">
        <v>69.959999999999994</v>
      </c>
      <c r="X1082">
        <v>87765</v>
      </c>
      <c r="Y1082">
        <f>cleaneddata[[#This Row],[Unit Price]]-cleaneddata[[#This Row],[Discount]]</f>
        <v>17.610000000000003</v>
      </c>
      <c r="Z1082" t="str">
        <f>_xlfn.IFS(cleaneddata[[#This Row],[Region]]="Central","Chris",cleaneddata[[#This Row],[Region]]="East","Erin",cleaneddata[[#This Row],[Region]]="South","Sam",cleaneddata[[#This Row],[Region]]="West","William")</f>
        <v>Chris</v>
      </c>
    </row>
    <row r="1083" spans="1:26" x14ac:dyDescent="0.25">
      <c r="A1083">
        <v>1410</v>
      </c>
      <c r="B1083" t="s">
        <v>2059</v>
      </c>
      <c r="C1083" t="s">
        <v>118</v>
      </c>
      <c r="D1083">
        <v>0</v>
      </c>
      <c r="E1083">
        <v>65.989999999999995</v>
      </c>
      <c r="F1083">
        <v>5.26</v>
      </c>
      <c r="G1083" t="s">
        <v>40</v>
      </c>
      <c r="H1083" t="s">
        <v>96</v>
      </c>
      <c r="I1083" t="s">
        <v>42</v>
      </c>
      <c r="J1083" t="s">
        <v>137</v>
      </c>
      <c r="K1083" t="s">
        <v>75</v>
      </c>
      <c r="L1083" t="s">
        <v>2060</v>
      </c>
      <c r="M1083">
        <v>0.59</v>
      </c>
      <c r="N1083" t="s">
        <v>34</v>
      </c>
      <c r="O1083" t="s">
        <v>61</v>
      </c>
      <c r="P1083" t="s">
        <v>92</v>
      </c>
      <c r="Q1083" t="s">
        <v>2061</v>
      </c>
      <c r="R1083">
        <v>92553</v>
      </c>
      <c r="S1083" s="1">
        <v>42101</v>
      </c>
      <c r="T1083" s="1">
        <v>42102</v>
      </c>
      <c r="U1083">
        <v>369.99869999999999</v>
      </c>
      <c r="V1083">
        <v>9</v>
      </c>
      <c r="W1083">
        <v>536.23</v>
      </c>
      <c r="X1083">
        <v>87086</v>
      </c>
      <c r="Y1083">
        <f>cleaneddata[[#This Row],[Unit Price]]-cleaneddata[[#This Row],[Discount]]</f>
        <v>65.989999999999995</v>
      </c>
      <c r="Z1083" t="str">
        <f>_xlfn.IFS(cleaneddata[[#This Row],[Region]]="Central","Chris",cleaneddata[[#This Row],[Region]]="East","Erin",cleaneddata[[#This Row],[Region]]="South","Sam",cleaneddata[[#This Row],[Region]]="West","William")</f>
        <v>William</v>
      </c>
    </row>
    <row r="1084" spans="1:26" x14ac:dyDescent="0.25">
      <c r="A1084">
        <v>1413</v>
      </c>
      <c r="B1084" t="s">
        <v>940</v>
      </c>
      <c r="C1084" t="s">
        <v>118</v>
      </c>
      <c r="D1084">
        <v>0</v>
      </c>
      <c r="E1084">
        <v>65.989999999999995</v>
      </c>
      <c r="F1084">
        <v>5.26</v>
      </c>
      <c r="G1084" t="s">
        <v>40</v>
      </c>
      <c r="H1084" t="s">
        <v>96</v>
      </c>
      <c r="I1084" t="s">
        <v>42</v>
      </c>
      <c r="J1084" t="s">
        <v>137</v>
      </c>
      <c r="K1084" t="s">
        <v>75</v>
      </c>
      <c r="L1084" t="s">
        <v>2060</v>
      </c>
      <c r="M1084">
        <v>0.59</v>
      </c>
      <c r="N1084" t="s">
        <v>34</v>
      </c>
      <c r="O1084" t="s">
        <v>113</v>
      </c>
      <c r="P1084" t="s">
        <v>405</v>
      </c>
      <c r="Q1084" t="s">
        <v>790</v>
      </c>
      <c r="R1084">
        <v>2113</v>
      </c>
      <c r="S1084" s="1">
        <v>42101</v>
      </c>
      <c r="T1084" s="1">
        <v>42102</v>
      </c>
      <c r="U1084">
        <v>542.25</v>
      </c>
      <c r="V1084">
        <v>36</v>
      </c>
      <c r="W1084">
        <v>2144.92</v>
      </c>
      <c r="X1084">
        <v>10277</v>
      </c>
      <c r="Y1084">
        <f>cleaneddata[[#This Row],[Unit Price]]-cleaneddata[[#This Row],[Discount]]</f>
        <v>65.989999999999995</v>
      </c>
      <c r="Z1084" t="str">
        <f>_xlfn.IFS(cleaneddata[[#This Row],[Region]]="Central","Chris",cleaneddata[[#This Row],[Region]]="East","Erin",cleaneddata[[#This Row],[Region]]="South","Sam",cleaneddata[[#This Row],[Region]]="West","William")</f>
        <v>Erin</v>
      </c>
    </row>
    <row r="1085" spans="1:26" x14ac:dyDescent="0.25">
      <c r="A1085">
        <v>2196</v>
      </c>
      <c r="B1085" t="s">
        <v>2062</v>
      </c>
      <c r="C1085" t="s">
        <v>118</v>
      </c>
      <c r="D1085">
        <v>0.03</v>
      </c>
      <c r="E1085">
        <v>27.48</v>
      </c>
      <c r="F1085">
        <v>4</v>
      </c>
      <c r="G1085" t="s">
        <v>40</v>
      </c>
      <c r="H1085" t="s">
        <v>29</v>
      </c>
      <c r="I1085" t="s">
        <v>42</v>
      </c>
      <c r="J1085" t="s">
        <v>43</v>
      </c>
      <c r="K1085" t="s">
        <v>75</v>
      </c>
      <c r="L1085" t="s">
        <v>2063</v>
      </c>
      <c r="M1085">
        <v>0.75</v>
      </c>
      <c r="N1085" t="s">
        <v>34</v>
      </c>
      <c r="O1085" t="s">
        <v>113</v>
      </c>
      <c r="P1085" t="s">
        <v>114</v>
      </c>
      <c r="Q1085" t="s">
        <v>2064</v>
      </c>
      <c r="R1085">
        <v>14701</v>
      </c>
      <c r="S1085" s="1">
        <v>42101</v>
      </c>
      <c r="T1085" s="1">
        <v>42102</v>
      </c>
      <c r="U1085">
        <v>-88.840800000000002</v>
      </c>
      <c r="V1085">
        <v>11</v>
      </c>
      <c r="W1085">
        <v>294.97000000000003</v>
      </c>
      <c r="X1085">
        <v>89175</v>
      </c>
      <c r="Y1085">
        <f>cleaneddata[[#This Row],[Unit Price]]-cleaneddata[[#This Row],[Discount]]</f>
        <v>27.45</v>
      </c>
      <c r="Z1085" t="str">
        <f>_xlfn.IFS(cleaneddata[[#This Row],[Region]]="Central","Chris",cleaneddata[[#This Row],[Region]]="East","Erin",cleaneddata[[#This Row],[Region]]="South","Sam",cleaneddata[[#This Row],[Region]]="West","William")</f>
        <v>Erin</v>
      </c>
    </row>
    <row r="1086" spans="1:26" x14ac:dyDescent="0.25">
      <c r="A1086">
        <v>2196</v>
      </c>
      <c r="B1086" t="s">
        <v>2062</v>
      </c>
      <c r="C1086" t="s">
        <v>118</v>
      </c>
      <c r="D1086">
        <v>0.1</v>
      </c>
      <c r="E1086">
        <v>179.99</v>
      </c>
      <c r="F1086">
        <v>19.989999999999998</v>
      </c>
      <c r="G1086" t="s">
        <v>40</v>
      </c>
      <c r="H1086" t="s">
        <v>29</v>
      </c>
      <c r="I1086" t="s">
        <v>42</v>
      </c>
      <c r="J1086" t="s">
        <v>43</v>
      </c>
      <c r="K1086" t="s">
        <v>75</v>
      </c>
      <c r="L1086" t="s">
        <v>717</v>
      </c>
      <c r="M1086">
        <v>0.48</v>
      </c>
      <c r="N1086" t="s">
        <v>34</v>
      </c>
      <c r="O1086" t="s">
        <v>113</v>
      </c>
      <c r="P1086" t="s">
        <v>114</v>
      </c>
      <c r="Q1086" t="s">
        <v>2064</v>
      </c>
      <c r="R1086">
        <v>14701</v>
      </c>
      <c r="S1086" s="1">
        <v>42101</v>
      </c>
      <c r="T1086" s="1">
        <v>42102</v>
      </c>
      <c r="U1086">
        <v>1208.9903999999999</v>
      </c>
      <c r="V1086">
        <v>14</v>
      </c>
      <c r="W1086">
        <v>2458.0500000000002</v>
      </c>
      <c r="X1086">
        <v>89175</v>
      </c>
      <c r="Y1086">
        <f>cleaneddata[[#This Row],[Unit Price]]-cleaneddata[[#This Row],[Discount]]</f>
        <v>179.89000000000001</v>
      </c>
      <c r="Z1086" t="str">
        <f>_xlfn.IFS(cleaneddata[[#This Row],[Region]]="Central","Chris",cleaneddata[[#This Row],[Region]]="East","Erin",cleaneddata[[#This Row],[Region]]="South","Sam",cleaneddata[[#This Row],[Region]]="West","William")</f>
        <v>Erin</v>
      </c>
    </row>
    <row r="1087" spans="1:26" x14ac:dyDescent="0.25">
      <c r="A1087">
        <v>2196</v>
      </c>
      <c r="B1087" t="s">
        <v>2062</v>
      </c>
      <c r="C1087" t="s">
        <v>118</v>
      </c>
      <c r="D1087">
        <v>0.1</v>
      </c>
      <c r="E1087">
        <v>140.85</v>
      </c>
      <c r="F1087">
        <v>19.989999999999998</v>
      </c>
      <c r="G1087" t="s">
        <v>40</v>
      </c>
      <c r="H1087" t="s">
        <v>29</v>
      </c>
      <c r="I1087" t="s">
        <v>50</v>
      </c>
      <c r="J1087" t="s">
        <v>80</v>
      </c>
      <c r="K1087" t="s">
        <v>75</v>
      </c>
      <c r="L1087" t="s">
        <v>2065</v>
      </c>
      <c r="M1087">
        <v>0.73</v>
      </c>
      <c r="N1087" t="s">
        <v>34</v>
      </c>
      <c r="O1087" t="s">
        <v>113</v>
      </c>
      <c r="P1087" t="s">
        <v>114</v>
      </c>
      <c r="Q1087" t="s">
        <v>2064</v>
      </c>
      <c r="R1087">
        <v>14701</v>
      </c>
      <c r="S1087" s="1">
        <v>42101</v>
      </c>
      <c r="T1087" s="1">
        <v>42103</v>
      </c>
      <c r="U1087">
        <v>9.9911999999999992</v>
      </c>
      <c r="V1087">
        <v>19</v>
      </c>
      <c r="W1087">
        <v>2465.75</v>
      </c>
      <c r="X1087">
        <v>89175</v>
      </c>
      <c r="Y1087">
        <f>cleaneddata[[#This Row],[Unit Price]]-cleaneddata[[#This Row],[Discount]]</f>
        <v>140.75</v>
      </c>
      <c r="Z1087" t="str">
        <f>_xlfn.IFS(cleaneddata[[#This Row],[Region]]="Central","Chris",cleaneddata[[#This Row],[Region]]="East","Erin",cleaneddata[[#This Row],[Region]]="South","Sam",cleaneddata[[#This Row],[Region]]="West","William")</f>
        <v>Erin</v>
      </c>
    </row>
    <row r="1088" spans="1:26" x14ac:dyDescent="0.25">
      <c r="A1088">
        <v>2073</v>
      </c>
      <c r="B1088" t="s">
        <v>2066</v>
      </c>
      <c r="C1088" t="s">
        <v>72</v>
      </c>
      <c r="D1088">
        <v>0.05</v>
      </c>
      <c r="E1088">
        <v>291.73</v>
      </c>
      <c r="F1088">
        <v>48.8</v>
      </c>
      <c r="G1088" t="s">
        <v>28</v>
      </c>
      <c r="H1088" t="s">
        <v>41</v>
      </c>
      <c r="I1088" t="s">
        <v>30</v>
      </c>
      <c r="J1088" t="s">
        <v>111</v>
      </c>
      <c r="K1088" t="s">
        <v>59</v>
      </c>
      <c r="L1088" t="s">
        <v>112</v>
      </c>
      <c r="M1088">
        <v>0.56000000000000005</v>
      </c>
      <c r="N1088" t="s">
        <v>34</v>
      </c>
      <c r="O1088" t="s">
        <v>54</v>
      </c>
      <c r="P1088" t="s">
        <v>291</v>
      </c>
      <c r="Q1088" t="s">
        <v>2067</v>
      </c>
      <c r="R1088">
        <v>48135</v>
      </c>
      <c r="S1088" s="1">
        <v>42101</v>
      </c>
      <c r="T1088" s="1">
        <v>42103</v>
      </c>
      <c r="U1088">
        <v>550.38080000000002</v>
      </c>
      <c r="V1088">
        <v>6</v>
      </c>
      <c r="W1088">
        <v>1818.41</v>
      </c>
      <c r="X1088">
        <v>88557</v>
      </c>
      <c r="Y1088">
        <f>cleaneddata[[#This Row],[Unit Price]]-cleaneddata[[#This Row],[Discount]]</f>
        <v>291.68</v>
      </c>
      <c r="Z1088" t="str">
        <f>_xlfn.IFS(cleaneddata[[#This Row],[Region]]="Central","Chris",cleaneddata[[#This Row],[Region]]="East","Erin",cleaneddata[[#This Row],[Region]]="South","Sam",cleaneddata[[#This Row],[Region]]="West","William")</f>
        <v>Chris</v>
      </c>
    </row>
    <row r="1089" spans="1:26" x14ac:dyDescent="0.25">
      <c r="A1089">
        <v>2539</v>
      </c>
      <c r="B1089" t="s">
        <v>2068</v>
      </c>
      <c r="C1089" t="s">
        <v>72</v>
      </c>
      <c r="D1089">
        <v>0.08</v>
      </c>
      <c r="E1089">
        <v>12.53</v>
      </c>
      <c r="F1089">
        <v>0.5</v>
      </c>
      <c r="G1089" t="s">
        <v>40</v>
      </c>
      <c r="H1089" t="s">
        <v>73</v>
      </c>
      <c r="I1089" t="s">
        <v>50</v>
      </c>
      <c r="J1089" t="s">
        <v>154</v>
      </c>
      <c r="K1089" t="s">
        <v>75</v>
      </c>
      <c r="L1089" t="s">
        <v>2069</v>
      </c>
      <c r="M1089">
        <v>0.38</v>
      </c>
      <c r="N1089" t="s">
        <v>34</v>
      </c>
      <c r="O1089" t="s">
        <v>35</v>
      </c>
      <c r="P1089" t="s">
        <v>125</v>
      </c>
      <c r="Q1089" t="s">
        <v>2070</v>
      </c>
      <c r="R1089">
        <v>32789</v>
      </c>
      <c r="S1089" s="1">
        <v>42101</v>
      </c>
      <c r="T1089" s="1">
        <v>42102</v>
      </c>
      <c r="U1089">
        <v>215.71799999999999</v>
      </c>
      <c r="V1089">
        <v>5</v>
      </c>
      <c r="W1089">
        <v>61.1</v>
      </c>
      <c r="X1089">
        <v>91017</v>
      </c>
      <c r="Y1089">
        <f>cleaneddata[[#This Row],[Unit Price]]-cleaneddata[[#This Row],[Discount]]</f>
        <v>12.45</v>
      </c>
      <c r="Z1089" t="str">
        <f>_xlfn.IFS(cleaneddata[[#This Row],[Region]]="Central","Chris",cleaneddata[[#This Row],[Region]]="East","Erin",cleaneddata[[#This Row],[Region]]="South","Sam",cleaneddata[[#This Row],[Region]]="West","William")</f>
        <v>Sam</v>
      </c>
    </row>
    <row r="1090" spans="1:26" x14ac:dyDescent="0.25">
      <c r="A1090">
        <v>2540</v>
      </c>
      <c r="B1090" t="s">
        <v>2071</v>
      </c>
      <c r="C1090" t="s">
        <v>72</v>
      </c>
      <c r="D1090">
        <v>0.02</v>
      </c>
      <c r="E1090">
        <v>178.47</v>
      </c>
      <c r="F1090">
        <v>19.989999999999998</v>
      </c>
      <c r="G1090" t="s">
        <v>40</v>
      </c>
      <c r="H1090" t="s">
        <v>73</v>
      </c>
      <c r="I1090" t="s">
        <v>50</v>
      </c>
      <c r="J1090" t="s">
        <v>80</v>
      </c>
      <c r="K1090" t="s">
        <v>75</v>
      </c>
      <c r="L1090" t="s">
        <v>1013</v>
      </c>
      <c r="M1090">
        <v>0.55000000000000004</v>
      </c>
      <c r="N1090" t="s">
        <v>34</v>
      </c>
      <c r="O1090" t="s">
        <v>35</v>
      </c>
      <c r="P1090" t="s">
        <v>125</v>
      </c>
      <c r="Q1090" t="s">
        <v>2072</v>
      </c>
      <c r="R1090">
        <v>32708</v>
      </c>
      <c r="S1090" s="1">
        <v>42101</v>
      </c>
      <c r="T1090" s="1">
        <v>42102</v>
      </c>
      <c r="U1090">
        <v>106.98480000000001</v>
      </c>
      <c r="V1090">
        <v>1</v>
      </c>
      <c r="W1090">
        <v>193.81</v>
      </c>
      <c r="X1090">
        <v>91017</v>
      </c>
      <c r="Y1090">
        <f>cleaneddata[[#This Row],[Unit Price]]-cleaneddata[[#This Row],[Discount]]</f>
        <v>178.45</v>
      </c>
      <c r="Z1090" t="str">
        <f>_xlfn.IFS(cleaneddata[[#This Row],[Region]]="Central","Chris",cleaneddata[[#This Row],[Region]]="East","Erin",cleaneddata[[#This Row],[Region]]="South","Sam",cleaneddata[[#This Row],[Region]]="West","William")</f>
        <v>Sam</v>
      </c>
    </row>
    <row r="1091" spans="1:26" x14ac:dyDescent="0.25">
      <c r="A1091">
        <v>15</v>
      </c>
      <c r="B1091" t="s">
        <v>2073</v>
      </c>
      <c r="C1091" t="s">
        <v>27</v>
      </c>
      <c r="D1091">
        <v>0</v>
      </c>
      <c r="E1091">
        <v>4.42</v>
      </c>
      <c r="F1091">
        <v>4.99</v>
      </c>
      <c r="G1091" t="s">
        <v>40</v>
      </c>
      <c r="H1091" t="s">
        <v>29</v>
      </c>
      <c r="I1091" t="s">
        <v>50</v>
      </c>
      <c r="J1091" t="s">
        <v>347</v>
      </c>
      <c r="K1091" t="s">
        <v>75</v>
      </c>
      <c r="L1091" t="s">
        <v>2074</v>
      </c>
      <c r="M1091">
        <v>0.38</v>
      </c>
      <c r="N1091" t="s">
        <v>34</v>
      </c>
      <c r="O1091" t="s">
        <v>113</v>
      </c>
      <c r="P1091" t="s">
        <v>114</v>
      </c>
      <c r="Q1091" t="s">
        <v>2075</v>
      </c>
      <c r="R1091">
        <v>11787</v>
      </c>
      <c r="S1091" s="1">
        <v>42102</v>
      </c>
      <c r="T1091" s="1">
        <v>42103</v>
      </c>
      <c r="U1091">
        <v>-59.82</v>
      </c>
      <c r="V1091">
        <v>7</v>
      </c>
      <c r="W1091">
        <v>33.47</v>
      </c>
      <c r="X1091">
        <v>86837</v>
      </c>
      <c r="Y1091">
        <f>cleaneddata[[#This Row],[Unit Price]]-cleaneddata[[#This Row],[Discount]]</f>
        <v>4.42</v>
      </c>
      <c r="Z1091" t="str">
        <f>_xlfn.IFS(cleaneddata[[#This Row],[Region]]="Central","Chris",cleaneddata[[#This Row],[Region]]="East","Erin",cleaneddata[[#This Row],[Region]]="South","Sam",cleaneddata[[#This Row],[Region]]="West","William")</f>
        <v>Erin</v>
      </c>
    </row>
    <row r="1092" spans="1:26" x14ac:dyDescent="0.25">
      <c r="A1092">
        <v>1935</v>
      </c>
      <c r="B1092" t="s">
        <v>2076</v>
      </c>
      <c r="C1092" t="s">
        <v>27</v>
      </c>
      <c r="D1092">
        <v>0.01</v>
      </c>
      <c r="E1092">
        <v>42.98</v>
      </c>
      <c r="F1092">
        <v>4.62</v>
      </c>
      <c r="G1092" t="s">
        <v>89</v>
      </c>
      <c r="H1092" t="s">
        <v>96</v>
      </c>
      <c r="I1092" t="s">
        <v>50</v>
      </c>
      <c r="J1092" t="s">
        <v>97</v>
      </c>
      <c r="K1092" t="s">
        <v>75</v>
      </c>
      <c r="L1092" t="s">
        <v>282</v>
      </c>
      <c r="M1092">
        <v>0.56000000000000005</v>
      </c>
      <c r="N1092" t="s">
        <v>34</v>
      </c>
      <c r="O1092" t="s">
        <v>54</v>
      </c>
      <c r="P1092" t="s">
        <v>189</v>
      </c>
      <c r="Q1092" t="s">
        <v>2077</v>
      </c>
      <c r="R1092">
        <v>75051</v>
      </c>
      <c r="S1092" s="1">
        <v>42102</v>
      </c>
      <c r="T1092" s="1">
        <v>42104</v>
      </c>
      <c r="U1092">
        <v>285.47370000000001</v>
      </c>
      <c r="V1092">
        <v>9</v>
      </c>
      <c r="W1092">
        <v>413.73</v>
      </c>
      <c r="X1092">
        <v>86686</v>
      </c>
      <c r="Y1092">
        <f>cleaneddata[[#This Row],[Unit Price]]-cleaneddata[[#This Row],[Discount]]</f>
        <v>42.97</v>
      </c>
      <c r="Z1092" t="str">
        <f>_xlfn.IFS(cleaneddata[[#This Row],[Region]]="Central","Chris",cleaneddata[[#This Row],[Region]]="East","Erin",cleaneddata[[#This Row],[Region]]="South","Sam",cleaneddata[[#This Row],[Region]]="West","William")</f>
        <v>Chris</v>
      </c>
    </row>
    <row r="1093" spans="1:26" x14ac:dyDescent="0.25">
      <c r="A1093">
        <v>2655</v>
      </c>
      <c r="B1093" t="s">
        <v>2078</v>
      </c>
      <c r="C1093" t="s">
        <v>27</v>
      </c>
      <c r="D1093">
        <v>7.0000000000000007E-2</v>
      </c>
      <c r="E1093">
        <v>2.94</v>
      </c>
      <c r="F1093">
        <v>0.81</v>
      </c>
      <c r="G1093" t="s">
        <v>40</v>
      </c>
      <c r="H1093" t="s">
        <v>96</v>
      </c>
      <c r="I1093" t="s">
        <v>50</v>
      </c>
      <c r="J1093" t="s">
        <v>51</v>
      </c>
      <c r="K1093" t="s">
        <v>52</v>
      </c>
      <c r="L1093" t="s">
        <v>2079</v>
      </c>
      <c r="M1093">
        <v>0.4</v>
      </c>
      <c r="N1093" t="s">
        <v>34</v>
      </c>
      <c r="O1093" t="s">
        <v>35</v>
      </c>
      <c r="P1093" t="s">
        <v>77</v>
      </c>
      <c r="Q1093" t="s">
        <v>363</v>
      </c>
      <c r="R1093">
        <v>30318</v>
      </c>
      <c r="S1093" s="1">
        <v>42102</v>
      </c>
      <c r="T1093" s="1">
        <v>42103</v>
      </c>
      <c r="U1093">
        <v>-93.927400000000006</v>
      </c>
      <c r="V1093">
        <v>10</v>
      </c>
      <c r="W1093">
        <v>29.88</v>
      </c>
      <c r="X1093">
        <v>86064</v>
      </c>
      <c r="Y1093">
        <f>cleaneddata[[#This Row],[Unit Price]]-cleaneddata[[#This Row],[Discount]]</f>
        <v>2.87</v>
      </c>
      <c r="Z1093" t="str">
        <f>_xlfn.IFS(cleaneddata[[#This Row],[Region]]="Central","Chris",cleaneddata[[#This Row],[Region]]="East","Erin",cleaneddata[[#This Row],[Region]]="South","Sam",cleaneddata[[#This Row],[Region]]="West","William")</f>
        <v>Sam</v>
      </c>
    </row>
    <row r="1094" spans="1:26" x14ac:dyDescent="0.25">
      <c r="A1094">
        <v>3098</v>
      </c>
      <c r="B1094" t="s">
        <v>1422</v>
      </c>
      <c r="C1094" t="s">
        <v>27</v>
      </c>
      <c r="D1094">
        <v>0.05</v>
      </c>
      <c r="E1094">
        <v>35.44</v>
      </c>
      <c r="F1094">
        <v>5.09</v>
      </c>
      <c r="G1094" t="s">
        <v>40</v>
      </c>
      <c r="H1094" t="s">
        <v>41</v>
      </c>
      <c r="I1094" t="s">
        <v>50</v>
      </c>
      <c r="J1094" t="s">
        <v>90</v>
      </c>
      <c r="K1094" t="s">
        <v>75</v>
      </c>
      <c r="L1094" t="s">
        <v>2080</v>
      </c>
      <c r="M1094">
        <v>0.38</v>
      </c>
      <c r="N1094" t="s">
        <v>34</v>
      </c>
      <c r="O1094" t="s">
        <v>113</v>
      </c>
      <c r="P1094" t="s">
        <v>114</v>
      </c>
      <c r="Q1094" t="s">
        <v>1423</v>
      </c>
      <c r="R1094">
        <v>11967</v>
      </c>
      <c r="S1094" s="1">
        <v>42102</v>
      </c>
      <c r="T1094" s="1">
        <v>42103</v>
      </c>
      <c r="U1094">
        <v>240.17519999999999</v>
      </c>
      <c r="V1094">
        <v>10</v>
      </c>
      <c r="W1094">
        <v>348.08</v>
      </c>
      <c r="X1094">
        <v>89314</v>
      </c>
      <c r="Y1094">
        <f>cleaneddata[[#This Row],[Unit Price]]-cleaneddata[[#This Row],[Discount]]</f>
        <v>35.39</v>
      </c>
      <c r="Z1094" t="str">
        <f>_xlfn.IFS(cleaneddata[[#This Row],[Region]]="Central","Chris",cleaneddata[[#This Row],[Region]]="East","Erin",cleaneddata[[#This Row],[Region]]="South","Sam",cleaneddata[[#This Row],[Region]]="West","William")</f>
        <v>Erin</v>
      </c>
    </row>
    <row r="1095" spans="1:26" x14ac:dyDescent="0.25">
      <c r="A1095">
        <v>1614</v>
      </c>
      <c r="B1095" t="s">
        <v>2081</v>
      </c>
      <c r="C1095" t="s">
        <v>49</v>
      </c>
      <c r="D1095">
        <v>0.06</v>
      </c>
      <c r="E1095">
        <v>40.97</v>
      </c>
      <c r="F1095">
        <v>1.99</v>
      </c>
      <c r="G1095" t="s">
        <v>40</v>
      </c>
      <c r="H1095" t="s">
        <v>41</v>
      </c>
      <c r="I1095" t="s">
        <v>42</v>
      </c>
      <c r="J1095" t="s">
        <v>43</v>
      </c>
      <c r="K1095" t="s">
        <v>44</v>
      </c>
      <c r="L1095" t="s">
        <v>2082</v>
      </c>
      <c r="M1095">
        <v>0.42</v>
      </c>
      <c r="N1095" t="s">
        <v>34</v>
      </c>
      <c r="O1095" t="s">
        <v>113</v>
      </c>
      <c r="P1095" t="s">
        <v>405</v>
      </c>
      <c r="Q1095" t="s">
        <v>2083</v>
      </c>
      <c r="R1095">
        <v>1748</v>
      </c>
      <c r="S1095" s="1">
        <v>42102</v>
      </c>
      <c r="T1095" s="1">
        <v>42106</v>
      </c>
      <c r="U1095">
        <v>341.19810000000001</v>
      </c>
      <c r="V1095">
        <v>12</v>
      </c>
      <c r="W1095">
        <v>494.49</v>
      </c>
      <c r="X1095">
        <v>87823</v>
      </c>
      <c r="Y1095">
        <f>cleaneddata[[#This Row],[Unit Price]]-cleaneddata[[#This Row],[Discount]]</f>
        <v>40.909999999999997</v>
      </c>
      <c r="Z1095" t="str">
        <f>_xlfn.IFS(cleaneddata[[#This Row],[Region]]="Central","Chris",cleaneddata[[#This Row],[Region]]="East","Erin",cleaneddata[[#This Row],[Region]]="South","Sam",cleaneddata[[#This Row],[Region]]="West","William")</f>
        <v>Erin</v>
      </c>
    </row>
    <row r="1096" spans="1:26" x14ac:dyDescent="0.25">
      <c r="A1096">
        <v>1018</v>
      </c>
      <c r="B1096" t="s">
        <v>2084</v>
      </c>
      <c r="C1096" t="s">
        <v>118</v>
      </c>
      <c r="D1096">
        <v>0.05</v>
      </c>
      <c r="E1096">
        <v>35.89</v>
      </c>
      <c r="F1096">
        <v>14.72</v>
      </c>
      <c r="G1096" t="s">
        <v>40</v>
      </c>
      <c r="H1096" t="s">
        <v>73</v>
      </c>
      <c r="I1096" t="s">
        <v>50</v>
      </c>
      <c r="J1096" t="s">
        <v>347</v>
      </c>
      <c r="K1096" t="s">
        <v>75</v>
      </c>
      <c r="L1096" t="s">
        <v>2085</v>
      </c>
      <c r="M1096">
        <v>0.4</v>
      </c>
      <c r="N1096" t="s">
        <v>34</v>
      </c>
      <c r="O1096" t="s">
        <v>35</v>
      </c>
      <c r="P1096" t="s">
        <v>99</v>
      </c>
      <c r="Q1096" t="s">
        <v>2086</v>
      </c>
      <c r="R1096">
        <v>27511</v>
      </c>
      <c r="S1096" s="1">
        <v>42102</v>
      </c>
      <c r="T1096" s="1">
        <v>42103</v>
      </c>
      <c r="U1096">
        <v>22.866</v>
      </c>
      <c r="V1096">
        <v>19</v>
      </c>
      <c r="W1096">
        <v>680.39</v>
      </c>
      <c r="X1096">
        <v>88391</v>
      </c>
      <c r="Y1096">
        <f>cleaneddata[[#This Row],[Unit Price]]-cleaneddata[[#This Row],[Discount]]</f>
        <v>35.840000000000003</v>
      </c>
      <c r="Z1096" t="str">
        <f>_xlfn.IFS(cleaneddata[[#This Row],[Region]]="Central","Chris",cleaneddata[[#This Row],[Region]]="East","Erin",cleaneddata[[#This Row],[Region]]="South","Sam",cleaneddata[[#This Row],[Region]]="West","William")</f>
        <v>Sam</v>
      </c>
    </row>
    <row r="1097" spans="1:26" x14ac:dyDescent="0.25">
      <c r="A1097">
        <v>1018</v>
      </c>
      <c r="B1097" t="s">
        <v>2084</v>
      </c>
      <c r="C1097" t="s">
        <v>118</v>
      </c>
      <c r="D1097">
        <v>0</v>
      </c>
      <c r="E1097">
        <v>11.48</v>
      </c>
      <c r="F1097">
        <v>5.43</v>
      </c>
      <c r="G1097" t="s">
        <v>40</v>
      </c>
      <c r="H1097" t="s">
        <v>73</v>
      </c>
      <c r="I1097" t="s">
        <v>50</v>
      </c>
      <c r="J1097" t="s">
        <v>90</v>
      </c>
      <c r="K1097" t="s">
        <v>75</v>
      </c>
      <c r="L1097" t="s">
        <v>2087</v>
      </c>
      <c r="M1097">
        <v>0.36</v>
      </c>
      <c r="N1097" t="s">
        <v>34</v>
      </c>
      <c r="O1097" t="s">
        <v>35</v>
      </c>
      <c r="P1097" t="s">
        <v>99</v>
      </c>
      <c r="Q1097" t="s">
        <v>2086</v>
      </c>
      <c r="R1097">
        <v>27511</v>
      </c>
      <c r="S1097" s="1">
        <v>42102</v>
      </c>
      <c r="T1097" s="1">
        <v>42102</v>
      </c>
      <c r="U1097">
        <v>115.72799999999999</v>
      </c>
      <c r="V1097">
        <v>6</v>
      </c>
      <c r="W1097">
        <v>75.52</v>
      </c>
      <c r="X1097">
        <v>88391</v>
      </c>
      <c r="Y1097">
        <f>cleaneddata[[#This Row],[Unit Price]]-cleaneddata[[#This Row],[Discount]]</f>
        <v>11.48</v>
      </c>
      <c r="Z1097" t="str">
        <f>_xlfn.IFS(cleaneddata[[#This Row],[Region]]="Central","Chris",cleaneddata[[#This Row],[Region]]="East","Erin",cleaneddata[[#This Row],[Region]]="South","Sam",cleaneddata[[#This Row],[Region]]="West","William")</f>
        <v>Sam</v>
      </c>
    </row>
    <row r="1098" spans="1:26" x14ac:dyDescent="0.25">
      <c r="A1098">
        <v>2561</v>
      </c>
      <c r="B1098" t="s">
        <v>1800</v>
      </c>
      <c r="C1098" t="s">
        <v>72</v>
      </c>
      <c r="D1098">
        <v>7.0000000000000007E-2</v>
      </c>
      <c r="E1098">
        <v>3.98</v>
      </c>
      <c r="F1098">
        <v>5.26</v>
      </c>
      <c r="G1098" t="s">
        <v>40</v>
      </c>
      <c r="H1098" t="s">
        <v>41</v>
      </c>
      <c r="I1098" t="s">
        <v>50</v>
      </c>
      <c r="J1098" t="s">
        <v>74</v>
      </c>
      <c r="K1098" t="s">
        <v>75</v>
      </c>
      <c r="L1098" t="s">
        <v>1857</v>
      </c>
      <c r="M1098">
        <v>0.38</v>
      </c>
      <c r="N1098" t="s">
        <v>34</v>
      </c>
      <c r="O1098" t="s">
        <v>113</v>
      </c>
      <c r="P1098" t="s">
        <v>114</v>
      </c>
      <c r="Q1098" t="s">
        <v>1801</v>
      </c>
      <c r="R1098">
        <v>10562</v>
      </c>
      <c r="S1098" s="1">
        <v>42102</v>
      </c>
      <c r="T1098" s="1">
        <v>42104</v>
      </c>
      <c r="U1098">
        <v>-59.963760000000001</v>
      </c>
      <c r="V1098">
        <v>7</v>
      </c>
      <c r="W1098">
        <v>29.77</v>
      </c>
      <c r="X1098">
        <v>86466</v>
      </c>
      <c r="Y1098">
        <f>cleaneddata[[#This Row],[Unit Price]]-cleaneddata[[#This Row],[Discount]]</f>
        <v>3.91</v>
      </c>
      <c r="Z1098" t="str">
        <f>_xlfn.IFS(cleaneddata[[#This Row],[Region]]="Central","Chris",cleaneddata[[#This Row],[Region]]="East","Erin",cleaneddata[[#This Row],[Region]]="South","Sam",cleaneddata[[#This Row],[Region]]="West","William")</f>
        <v>Erin</v>
      </c>
    </row>
    <row r="1099" spans="1:26" x14ac:dyDescent="0.25">
      <c r="A1099">
        <v>2561</v>
      </c>
      <c r="B1099" t="s">
        <v>1800</v>
      </c>
      <c r="C1099" t="s">
        <v>72</v>
      </c>
      <c r="D1099">
        <v>7.0000000000000007E-2</v>
      </c>
      <c r="E1099">
        <v>12.22</v>
      </c>
      <c r="F1099">
        <v>2.85</v>
      </c>
      <c r="G1099" t="s">
        <v>40</v>
      </c>
      <c r="H1099" t="s">
        <v>41</v>
      </c>
      <c r="I1099" t="s">
        <v>30</v>
      </c>
      <c r="J1099" t="s">
        <v>128</v>
      </c>
      <c r="K1099" t="s">
        <v>44</v>
      </c>
      <c r="L1099" t="s">
        <v>2088</v>
      </c>
      <c r="M1099">
        <v>0.55000000000000004</v>
      </c>
      <c r="N1099" t="s">
        <v>34</v>
      </c>
      <c r="O1099" t="s">
        <v>113</v>
      </c>
      <c r="P1099" t="s">
        <v>114</v>
      </c>
      <c r="Q1099" t="s">
        <v>1801</v>
      </c>
      <c r="R1099">
        <v>10562</v>
      </c>
      <c r="S1099" s="1">
        <v>42102</v>
      </c>
      <c r="T1099" s="1">
        <v>42102</v>
      </c>
      <c r="U1099">
        <v>89.4148</v>
      </c>
      <c r="V1099">
        <v>12</v>
      </c>
      <c r="W1099">
        <v>147.19</v>
      </c>
      <c r="X1099">
        <v>86466</v>
      </c>
      <c r="Y1099">
        <f>cleaneddata[[#This Row],[Unit Price]]-cleaneddata[[#This Row],[Discount]]</f>
        <v>12.15</v>
      </c>
      <c r="Z1099" t="str">
        <f>_xlfn.IFS(cleaneddata[[#This Row],[Region]]="Central","Chris",cleaneddata[[#This Row],[Region]]="East","Erin",cleaneddata[[#This Row],[Region]]="South","Sam",cleaneddata[[#This Row],[Region]]="West","William")</f>
        <v>Erin</v>
      </c>
    </row>
    <row r="1100" spans="1:26" x14ac:dyDescent="0.25">
      <c r="A1100">
        <v>2563</v>
      </c>
      <c r="B1100" t="s">
        <v>2089</v>
      </c>
      <c r="C1100" t="s">
        <v>72</v>
      </c>
      <c r="D1100">
        <v>0.08</v>
      </c>
      <c r="E1100">
        <v>4.55</v>
      </c>
      <c r="F1100">
        <v>1.49</v>
      </c>
      <c r="G1100" t="s">
        <v>40</v>
      </c>
      <c r="H1100" t="s">
        <v>73</v>
      </c>
      <c r="I1100" t="s">
        <v>50</v>
      </c>
      <c r="J1100" t="s">
        <v>74</v>
      </c>
      <c r="K1100" t="s">
        <v>75</v>
      </c>
      <c r="L1100" t="s">
        <v>1505</v>
      </c>
      <c r="M1100">
        <v>0.35</v>
      </c>
      <c r="N1100" t="s">
        <v>34</v>
      </c>
      <c r="O1100" t="s">
        <v>54</v>
      </c>
      <c r="P1100" t="s">
        <v>86</v>
      </c>
      <c r="Q1100" t="s">
        <v>2090</v>
      </c>
      <c r="R1100">
        <v>55432</v>
      </c>
      <c r="S1100" s="1">
        <v>42102</v>
      </c>
      <c r="T1100" s="1">
        <v>42103</v>
      </c>
      <c r="U1100">
        <v>27.0273</v>
      </c>
      <c r="V1100">
        <v>9</v>
      </c>
      <c r="W1100">
        <v>39.17</v>
      </c>
      <c r="X1100">
        <v>91447</v>
      </c>
      <c r="Y1100">
        <f>cleaneddata[[#This Row],[Unit Price]]-cleaneddata[[#This Row],[Discount]]</f>
        <v>4.47</v>
      </c>
      <c r="Z1100" t="str">
        <f>_xlfn.IFS(cleaneddata[[#This Row],[Region]]="Central","Chris",cleaneddata[[#This Row],[Region]]="East","Erin",cleaneddata[[#This Row],[Region]]="South","Sam",cleaneddata[[#This Row],[Region]]="West","William")</f>
        <v>Chris</v>
      </c>
    </row>
    <row r="1101" spans="1:26" x14ac:dyDescent="0.25">
      <c r="A1101">
        <v>2699</v>
      </c>
      <c r="B1101" t="s">
        <v>2091</v>
      </c>
      <c r="C1101" t="s">
        <v>72</v>
      </c>
      <c r="D1101">
        <v>0.04</v>
      </c>
      <c r="E1101">
        <v>70.98</v>
      </c>
      <c r="F1101">
        <v>26.74</v>
      </c>
      <c r="G1101" t="s">
        <v>28</v>
      </c>
      <c r="H1101" t="s">
        <v>96</v>
      </c>
      <c r="I1101" t="s">
        <v>30</v>
      </c>
      <c r="J1101" t="s">
        <v>119</v>
      </c>
      <c r="K1101" t="s">
        <v>32</v>
      </c>
      <c r="L1101" t="s">
        <v>2092</v>
      </c>
      <c r="M1101">
        <v>0.6</v>
      </c>
      <c r="N1101" t="s">
        <v>34</v>
      </c>
      <c r="O1101" t="s">
        <v>61</v>
      </c>
      <c r="P1101" t="s">
        <v>590</v>
      </c>
      <c r="Q1101" t="s">
        <v>2093</v>
      </c>
      <c r="R1101">
        <v>86442</v>
      </c>
      <c r="S1101" s="1">
        <v>42102</v>
      </c>
      <c r="T1101" s="1">
        <v>42104</v>
      </c>
      <c r="U1101">
        <v>-84.628799999999998</v>
      </c>
      <c r="V1101">
        <v>19</v>
      </c>
      <c r="W1101">
        <v>1345.33</v>
      </c>
      <c r="X1101">
        <v>87679</v>
      </c>
      <c r="Y1101">
        <f>cleaneddata[[#This Row],[Unit Price]]-cleaneddata[[#This Row],[Discount]]</f>
        <v>70.94</v>
      </c>
      <c r="Z1101" t="str">
        <f>_xlfn.IFS(cleaneddata[[#This Row],[Region]]="Central","Chris",cleaneddata[[#This Row],[Region]]="East","Erin",cleaneddata[[#This Row],[Region]]="South","Sam",cleaneddata[[#This Row],[Region]]="West","William")</f>
        <v>William</v>
      </c>
    </row>
    <row r="1102" spans="1:26" x14ac:dyDescent="0.25">
      <c r="A1102">
        <v>123</v>
      </c>
      <c r="B1102" t="s">
        <v>2094</v>
      </c>
      <c r="C1102" t="s">
        <v>27</v>
      </c>
      <c r="D1102">
        <v>0.06</v>
      </c>
      <c r="E1102">
        <v>8.57</v>
      </c>
      <c r="F1102">
        <v>6.14</v>
      </c>
      <c r="G1102" t="s">
        <v>40</v>
      </c>
      <c r="H1102" t="s">
        <v>73</v>
      </c>
      <c r="I1102" t="s">
        <v>50</v>
      </c>
      <c r="J1102" t="s">
        <v>570</v>
      </c>
      <c r="K1102" t="s">
        <v>44</v>
      </c>
      <c r="L1102" t="s">
        <v>2095</v>
      </c>
      <c r="M1102">
        <v>0.59</v>
      </c>
      <c r="N1102" t="s">
        <v>34</v>
      </c>
      <c r="O1102" t="s">
        <v>35</v>
      </c>
      <c r="P1102" t="s">
        <v>244</v>
      </c>
      <c r="Q1102" t="s">
        <v>2096</v>
      </c>
      <c r="R1102">
        <v>22102</v>
      </c>
      <c r="S1102" s="1">
        <v>42103</v>
      </c>
      <c r="T1102" s="1">
        <v>42104</v>
      </c>
      <c r="U1102">
        <v>105.678</v>
      </c>
      <c r="V1102">
        <v>11</v>
      </c>
      <c r="W1102">
        <v>94.97</v>
      </c>
      <c r="X1102">
        <v>90669</v>
      </c>
      <c r="Y1102">
        <f>cleaneddata[[#This Row],[Unit Price]]-cleaneddata[[#This Row],[Discount]]</f>
        <v>8.51</v>
      </c>
      <c r="Z1102" t="str">
        <f>_xlfn.IFS(cleaneddata[[#This Row],[Region]]="Central","Chris",cleaneddata[[#This Row],[Region]]="East","Erin",cleaneddata[[#This Row],[Region]]="South","Sam",cleaneddata[[#This Row],[Region]]="West","William")</f>
        <v>Sam</v>
      </c>
    </row>
    <row r="1103" spans="1:26" x14ac:dyDescent="0.25">
      <c r="A1103">
        <v>1186</v>
      </c>
      <c r="B1103" t="s">
        <v>2097</v>
      </c>
      <c r="C1103" t="s">
        <v>27</v>
      </c>
      <c r="D1103">
        <v>7.0000000000000007E-2</v>
      </c>
      <c r="E1103">
        <v>400.97</v>
      </c>
      <c r="F1103">
        <v>48.26</v>
      </c>
      <c r="G1103" t="s">
        <v>28</v>
      </c>
      <c r="H1103" t="s">
        <v>41</v>
      </c>
      <c r="I1103" t="s">
        <v>42</v>
      </c>
      <c r="J1103" t="s">
        <v>58</v>
      </c>
      <c r="K1103" t="s">
        <v>32</v>
      </c>
      <c r="L1103" t="s">
        <v>1562</v>
      </c>
      <c r="M1103">
        <v>0.36</v>
      </c>
      <c r="N1103" t="s">
        <v>34</v>
      </c>
      <c r="O1103" t="s">
        <v>61</v>
      </c>
      <c r="P1103" t="s">
        <v>92</v>
      </c>
      <c r="Q1103" t="s">
        <v>2098</v>
      </c>
      <c r="R1103">
        <v>92646</v>
      </c>
      <c r="S1103" s="1">
        <v>42103</v>
      </c>
      <c r="T1103" s="1">
        <v>42104</v>
      </c>
      <c r="U1103">
        <v>2581.5590999999999</v>
      </c>
      <c r="V1103">
        <v>10</v>
      </c>
      <c r="W1103">
        <v>3741.39</v>
      </c>
      <c r="X1103">
        <v>85939</v>
      </c>
      <c r="Y1103">
        <f>cleaneddata[[#This Row],[Unit Price]]-cleaneddata[[#This Row],[Discount]]</f>
        <v>400.90000000000003</v>
      </c>
      <c r="Z1103" t="str">
        <f>_xlfn.IFS(cleaneddata[[#This Row],[Region]]="Central","Chris",cleaneddata[[#This Row],[Region]]="East","Erin",cleaneddata[[#This Row],[Region]]="South","Sam",cleaneddata[[#This Row],[Region]]="West","William")</f>
        <v>William</v>
      </c>
    </row>
    <row r="1104" spans="1:26" x14ac:dyDescent="0.25">
      <c r="A1104">
        <v>1233</v>
      </c>
      <c r="B1104" t="s">
        <v>2099</v>
      </c>
      <c r="C1104" t="s">
        <v>27</v>
      </c>
      <c r="D1104">
        <v>0.1</v>
      </c>
      <c r="E1104">
        <v>120.98</v>
      </c>
      <c r="F1104">
        <v>9.07</v>
      </c>
      <c r="G1104" t="s">
        <v>89</v>
      </c>
      <c r="H1104" t="s">
        <v>41</v>
      </c>
      <c r="I1104" t="s">
        <v>50</v>
      </c>
      <c r="J1104" t="s">
        <v>74</v>
      </c>
      <c r="K1104" t="s">
        <v>75</v>
      </c>
      <c r="L1104" t="s">
        <v>1425</v>
      </c>
      <c r="M1104">
        <v>0.35</v>
      </c>
      <c r="N1104" t="s">
        <v>34</v>
      </c>
      <c r="O1104" t="s">
        <v>54</v>
      </c>
      <c r="P1104" t="s">
        <v>189</v>
      </c>
      <c r="Q1104" t="s">
        <v>2100</v>
      </c>
      <c r="R1104">
        <v>75028</v>
      </c>
      <c r="S1104" s="1">
        <v>42103</v>
      </c>
      <c r="T1104" s="1">
        <v>42105</v>
      </c>
      <c r="U1104">
        <v>297.45715999999999</v>
      </c>
      <c r="V1104">
        <v>5</v>
      </c>
      <c r="W1104">
        <v>568.24</v>
      </c>
      <c r="X1104">
        <v>89375</v>
      </c>
      <c r="Y1104">
        <f>cleaneddata[[#This Row],[Unit Price]]-cleaneddata[[#This Row],[Discount]]</f>
        <v>120.88000000000001</v>
      </c>
      <c r="Z1104" t="str">
        <f>_xlfn.IFS(cleaneddata[[#This Row],[Region]]="Central","Chris",cleaneddata[[#This Row],[Region]]="East","Erin",cleaneddata[[#This Row],[Region]]="South","Sam",cleaneddata[[#This Row],[Region]]="West","William")</f>
        <v>Chris</v>
      </c>
    </row>
    <row r="1105" spans="1:26" x14ac:dyDescent="0.25">
      <c r="A1105">
        <v>1233</v>
      </c>
      <c r="B1105" t="s">
        <v>2099</v>
      </c>
      <c r="C1105" t="s">
        <v>27</v>
      </c>
      <c r="D1105">
        <v>0.02</v>
      </c>
      <c r="E1105">
        <v>152.47999999999999</v>
      </c>
      <c r="F1105">
        <v>6.5</v>
      </c>
      <c r="G1105" t="s">
        <v>89</v>
      </c>
      <c r="H1105" t="s">
        <v>41</v>
      </c>
      <c r="I1105" t="s">
        <v>42</v>
      </c>
      <c r="J1105" t="s">
        <v>43</v>
      </c>
      <c r="K1105" t="s">
        <v>75</v>
      </c>
      <c r="L1105" t="s">
        <v>1795</v>
      </c>
      <c r="M1105">
        <v>0.74</v>
      </c>
      <c r="N1105" t="s">
        <v>34</v>
      </c>
      <c r="O1105" t="s">
        <v>54</v>
      </c>
      <c r="P1105" t="s">
        <v>189</v>
      </c>
      <c r="Q1105" t="s">
        <v>2100</v>
      </c>
      <c r="R1105">
        <v>75028</v>
      </c>
      <c r="S1105" s="1">
        <v>42103</v>
      </c>
      <c r="T1105" s="1">
        <v>42105</v>
      </c>
      <c r="U1105">
        <v>-564.60239999999999</v>
      </c>
      <c r="V1105">
        <v>1</v>
      </c>
      <c r="W1105">
        <v>162.91</v>
      </c>
      <c r="X1105">
        <v>89375</v>
      </c>
      <c r="Y1105">
        <f>cleaneddata[[#This Row],[Unit Price]]-cleaneddata[[#This Row],[Discount]]</f>
        <v>152.45999999999998</v>
      </c>
      <c r="Z1105" t="str">
        <f>_xlfn.IFS(cleaneddata[[#This Row],[Region]]="Central","Chris",cleaneddata[[#This Row],[Region]]="East","Erin",cleaneddata[[#This Row],[Region]]="South","Sam",cleaneddata[[#This Row],[Region]]="West","William")</f>
        <v>Chris</v>
      </c>
    </row>
    <row r="1106" spans="1:26" x14ac:dyDescent="0.25">
      <c r="A1106">
        <v>1178</v>
      </c>
      <c r="B1106" t="s">
        <v>2101</v>
      </c>
      <c r="C1106" t="s">
        <v>39</v>
      </c>
      <c r="D1106">
        <v>0.03</v>
      </c>
      <c r="E1106">
        <v>4.4800000000000004</v>
      </c>
      <c r="F1106">
        <v>49</v>
      </c>
      <c r="G1106" t="s">
        <v>40</v>
      </c>
      <c r="H1106" t="s">
        <v>41</v>
      </c>
      <c r="I1106" t="s">
        <v>50</v>
      </c>
      <c r="J1106" t="s">
        <v>97</v>
      </c>
      <c r="K1106" t="s">
        <v>66</v>
      </c>
      <c r="L1106" t="s">
        <v>470</v>
      </c>
      <c r="M1106">
        <v>0.6</v>
      </c>
      <c r="N1106" t="s">
        <v>34</v>
      </c>
      <c r="O1106" t="s">
        <v>35</v>
      </c>
      <c r="P1106" t="s">
        <v>125</v>
      </c>
      <c r="Q1106" t="s">
        <v>2102</v>
      </c>
      <c r="R1106">
        <v>32701</v>
      </c>
      <c r="S1106" s="1">
        <v>42103</v>
      </c>
      <c r="T1106" s="1">
        <v>42105</v>
      </c>
      <c r="U1106">
        <v>64.266000000000005</v>
      </c>
      <c r="V1106">
        <v>2</v>
      </c>
      <c r="W1106">
        <v>21.46</v>
      </c>
      <c r="X1106">
        <v>89787</v>
      </c>
      <c r="Y1106">
        <f>cleaneddata[[#This Row],[Unit Price]]-cleaneddata[[#This Row],[Discount]]</f>
        <v>4.45</v>
      </c>
      <c r="Z1106" t="str">
        <f>_xlfn.IFS(cleaneddata[[#This Row],[Region]]="Central","Chris",cleaneddata[[#This Row],[Region]]="East","Erin",cleaneddata[[#This Row],[Region]]="South","Sam",cleaneddata[[#This Row],[Region]]="West","William")</f>
        <v>Sam</v>
      </c>
    </row>
    <row r="1107" spans="1:26" x14ac:dyDescent="0.25">
      <c r="A1107">
        <v>1178</v>
      </c>
      <c r="B1107" t="s">
        <v>2101</v>
      </c>
      <c r="C1107" t="s">
        <v>39</v>
      </c>
      <c r="D1107">
        <v>0.06</v>
      </c>
      <c r="E1107">
        <v>350.99</v>
      </c>
      <c r="F1107">
        <v>39</v>
      </c>
      <c r="G1107" t="s">
        <v>28</v>
      </c>
      <c r="H1107" t="s">
        <v>41</v>
      </c>
      <c r="I1107" t="s">
        <v>30</v>
      </c>
      <c r="J1107" t="s">
        <v>111</v>
      </c>
      <c r="K1107" t="s">
        <v>59</v>
      </c>
      <c r="L1107" t="s">
        <v>440</v>
      </c>
      <c r="M1107">
        <v>0.55000000000000004</v>
      </c>
      <c r="N1107" t="s">
        <v>34</v>
      </c>
      <c r="O1107" t="s">
        <v>35</v>
      </c>
      <c r="P1107" t="s">
        <v>125</v>
      </c>
      <c r="Q1107" t="s">
        <v>2102</v>
      </c>
      <c r="R1107">
        <v>32701</v>
      </c>
      <c r="S1107" s="1">
        <v>42103</v>
      </c>
      <c r="T1107" s="1">
        <v>42105</v>
      </c>
      <c r="U1107">
        <v>-302.61559999999997</v>
      </c>
      <c r="V1107">
        <v>10</v>
      </c>
      <c r="W1107">
        <v>3506.78</v>
      </c>
      <c r="X1107">
        <v>89787</v>
      </c>
      <c r="Y1107">
        <f>cleaneddata[[#This Row],[Unit Price]]-cleaneddata[[#This Row],[Discount]]</f>
        <v>350.93</v>
      </c>
      <c r="Z1107" t="str">
        <f>_xlfn.IFS(cleaneddata[[#This Row],[Region]]="Central","Chris",cleaneddata[[#This Row],[Region]]="East","Erin",cleaneddata[[#This Row],[Region]]="South","Sam",cleaneddata[[#This Row],[Region]]="West","William")</f>
        <v>Sam</v>
      </c>
    </row>
    <row r="1108" spans="1:26" x14ac:dyDescent="0.25">
      <c r="A1108">
        <v>1178</v>
      </c>
      <c r="B1108" t="s">
        <v>2101</v>
      </c>
      <c r="C1108" t="s">
        <v>39</v>
      </c>
      <c r="D1108">
        <v>0.09</v>
      </c>
      <c r="E1108">
        <v>40.98</v>
      </c>
      <c r="F1108">
        <v>6.5</v>
      </c>
      <c r="G1108" t="s">
        <v>89</v>
      </c>
      <c r="H1108" t="s">
        <v>41</v>
      </c>
      <c r="I1108" t="s">
        <v>42</v>
      </c>
      <c r="J1108" t="s">
        <v>43</v>
      </c>
      <c r="K1108" t="s">
        <v>75</v>
      </c>
      <c r="L1108" t="s">
        <v>448</v>
      </c>
      <c r="M1108">
        <v>0.74</v>
      </c>
      <c r="N1108" t="s">
        <v>34</v>
      </c>
      <c r="O1108" t="s">
        <v>35</v>
      </c>
      <c r="P1108" t="s">
        <v>125</v>
      </c>
      <c r="Q1108" t="s">
        <v>2102</v>
      </c>
      <c r="R1108">
        <v>32701</v>
      </c>
      <c r="S1108" s="1">
        <v>42103</v>
      </c>
      <c r="T1108" s="1">
        <v>42105</v>
      </c>
      <c r="U1108">
        <v>5.6916000000000002</v>
      </c>
      <c r="V1108">
        <v>7</v>
      </c>
      <c r="W1108">
        <v>267.69</v>
      </c>
      <c r="X1108">
        <v>89787</v>
      </c>
      <c r="Y1108">
        <f>cleaneddata[[#This Row],[Unit Price]]-cleaneddata[[#This Row],[Discount]]</f>
        <v>40.889999999999993</v>
      </c>
      <c r="Z1108" t="str">
        <f>_xlfn.IFS(cleaneddata[[#This Row],[Region]]="Central","Chris",cleaneddata[[#This Row],[Region]]="East","Erin",cleaneddata[[#This Row],[Region]]="South","Sam",cleaneddata[[#This Row],[Region]]="West","William")</f>
        <v>Sam</v>
      </c>
    </row>
    <row r="1109" spans="1:26" x14ac:dyDescent="0.25">
      <c r="A1109">
        <v>1250</v>
      </c>
      <c r="B1109" t="s">
        <v>2103</v>
      </c>
      <c r="C1109" t="s">
        <v>39</v>
      </c>
      <c r="D1109">
        <v>0</v>
      </c>
      <c r="E1109">
        <v>3.89</v>
      </c>
      <c r="F1109">
        <v>7.01</v>
      </c>
      <c r="G1109" t="s">
        <v>40</v>
      </c>
      <c r="H1109" t="s">
        <v>96</v>
      </c>
      <c r="I1109" t="s">
        <v>50</v>
      </c>
      <c r="J1109" t="s">
        <v>74</v>
      </c>
      <c r="K1109" t="s">
        <v>75</v>
      </c>
      <c r="L1109" t="s">
        <v>728</v>
      </c>
      <c r="M1109">
        <v>0.37</v>
      </c>
      <c r="N1109" t="s">
        <v>34</v>
      </c>
      <c r="O1109" t="s">
        <v>54</v>
      </c>
      <c r="P1109" t="s">
        <v>105</v>
      </c>
      <c r="Q1109" t="s">
        <v>2104</v>
      </c>
      <c r="R1109">
        <v>60110</v>
      </c>
      <c r="S1109" s="1">
        <v>42103</v>
      </c>
      <c r="T1109" s="1">
        <v>42103</v>
      </c>
      <c r="U1109">
        <v>-255.16890000000001</v>
      </c>
      <c r="V1109">
        <v>21</v>
      </c>
      <c r="W1109">
        <v>85.64</v>
      </c>
      <c r="X1109">
        <v>87877</v>
      </c>
      <c r="Y1109">
        <f>cleaneddata[[#This Row],[Unit Price]]-cleaneddata[[#This Row],[Discount]]</f>
        <v>3.89</v>
      </c>
      <c r="Z1109" t="str">
        <f>_xlfn.IFS(cleaneddata[[#This Row],[Region]]="Central","Chris",cleaneddata[[#This Row],[Region]]="East","Erin",cleaneddata[[#This Row],[Region]]="South","Sam",cleaneddata[[#This Row],[Region]]="West","William")</f>
        <v>Chris</v>
      </c>
    </row>
    <row r="1110" spans="1:26" x14ac:dyDescent="0.25">
      <c r="A1110">
        <v>1250</v>
      </c>
      <c r="B1110" t="s">
        <v>2103</v>
      </c>
      <c r="C1110" t="s">
        <v>39</v>
      </c>
      <c r="D1110">
        <v>0.09</v>
      </c>
      <c r="E1110">
        <v>120.98</v>
      </c>
      <c r="F1110">
        <v>30</v>
      </c>
      <c r="G1110" t="s">
        <v>28</v>
      </c>
      <c r="H1110" t="s">
        <v>96</v>
      </c>
      <c r="I1110" t="s">
        <v>30</v>
      </c>
      <c r="J1110" t="s">
        <v>111</v>
      </c>
      <c r="K1110" t="s">
        <v>59</v>
      </c>
      <c r="L1110" t="s">
        <v>1127</v>
      </c>
      <c r="M1110">
        <v>0.64</v>
      </c>
      <c r="N1110" t="s">
        <v>34</v>
      </c>
      <c r="O1110" t="s">
        <v>54</v>
      </c>
      <c r="P1110" t="s">
        <v>105</v>
      </c>
      <c r="Q1110" t="s">
        <v>2104</v>
      </c>
      <c r="R1110">
        <v>60110</v>
      </c>
      <c r="S1110" s="1">
        <v>42103</v>
      </c>
      <c r="T1110" s="1">
        <v>42105</v>
      </c>
      <c r="U1110">
        <v>74.004800000000003</v>
      </c>
      <c r="V1110">
        <v>22</v>
      </c>
      <c r="W1110">
        <v>2508.15</v>
      </c>
      <c r="X1110">
        <v>87877</v>
      </c>
      <c r="Y1110">
        <f>cleaneddata[[#This Row],[Unit Price]]-cleaneddata[[#This Row],[Discount]]</f>
        <v>120.89</v>
      </c>
      <c r="Z1110" t="str">
        <f>_xlfn.IFS(cleaneddata[[#This Row],[Region]]="Central","Chris",cleaneddata[[#This Row],[Region]]="East","Erin",cleaneddata[[#This Row],[Region]]="South","Sam",cleaneddata[[#This Row],[Region]]="West","William")</f>
        <v>Chris</v>
      </c>
    </row>
    <row r="1111" spans="1:26" x14ac:dyDescent="0.25">
      <c r="A1111">
        <v>1250</v>
      </c>
      <c r="B1111" t="s">
        <v>2103</v>
      </c>
      <c r="C1111" t="s">
        <v>39</v>
      </c>
      <c r="D1111">
        <v>0.1</v>
      </c>
      <c r="E1111">
        <v>30.98</v>
      </c>
      <c r="F1111">
        <v>5.76</v>
      </c>
      <c r="G1111" t="s">
        <v>40</v>
      </c>
      <c r="H1111" t="s">
        <v>96</v>
      </c>
      <c r="I1111" t="s">
        <v>50</v>
      </c>
      <c r="J1111" t="s">
        <v>90</v>
      </c>
      <c r="K1111" t="s">
        <v>75</v>
      </c>
      <c r="L1111" t="s">
        <v>741</v>
      </c>
      <c r="M1111">
        <v>0.4</v>
      </c>
      <c r="N1111" t="s">
        <v>34</v>
      </c>
      <c r="O1111" t="s">
        <v>54</v>
      </c>
      <c r="P1111" t="s">
        <v>105</v>
      </c>
      <c r="Q1111" t="s">
        <v>2104</v>
      </c>
      <c r="R1111">
        <v>60110</v>
      </c>
      <c r="S1111" s="1">
        <v>42103</v>
      </c>
      <c r="T1111" s="1">
        <v>42104</v>
      </c>
      <c r="U1111">
        <v>109.4248</v>
      </c>
      <c r="V1111">
        <v>8</v>
      </c>
      <c r="W1111">
        <v>225.62</v>
      </c>
      <c r="X1111">
        <v>87877</v>
      </c>
      <c r="Y1111">
        <f>cleaneddata[[#This Row],[Unit Price]]-cleaneddata[[#This Row],[Discount]]</f>
        <v>30.88</v>
      </c>
      <c r="Z1111" t="str">
        <f>_xlfn.IFS(cleaneddata[[#This Row],[Region]]="Central","Chris",cleaneddata[[#This Row],[Region]]="East","Erin",cleaneddata[[#This Row],[Region]]="South","Sam",cleaneddata[[#This Row],[Region]]="West","William")</f>
        <v>Chris</v>
      </c>
    </row>
    <row r="1112" spans="1:26" x14ac:dyDescent="0.25">
      <c r="A1112">
        <v>2488</v>
      </c>
      <c r="B1112" t="s">
        <v>2105</v>
      </c>
      <c r="C1112" t="s">
        <v>39</v>
      </c>
      <c r="D1112">
        <v>0.08</v>
      </c>
      <c r="E1112">
        <v>4.91</v>
      </c>
      <c r="F1112">
        <v>0.5</v>
      </c>
      <c r="G1112" t="s">
        <v>40</v>
      </c>
      <c r="H1112" t="s">
        <v>41</v>
      </c>
      <c r="I1112" t="s">
        <v>50</v>
      </c>
      <c r="J1112" t="s">
        <v>154</v>
      </c>
      <c r="K1112" t="s">
        <v>75</v>
      </c>
      <c r="L1112" t="s">
        <v>975</v>
      </c>
      <c r="M1112">
        <v>0.36</v>
      </c>
      <c r="N1112" t="s">
        <v>34</v>
      </c>
      <c r="O1112" t="s">
        <v>35</v>
      </c>
      <c r="P1112" t="s">
        <v>46</v>
      </c>
      <c r="Q1112" t="s">
        <v>2106</v>
      </c>
      <c r="R1112">
        <v>72023</v>
      </c>
      <c r="S1112" s="1">
        <v>42103</v>
      </c>
      <c r="T1112" s="1">
        <v>42103</v>
      </c>
      <c r="U1112">
        <v>12.726000000000001</v>
      </c>
      <c r="V1112">
        <v>9</v>
      </c>
      <c r="W1112">
        <v>42.69</v>
      </c>
      <c r="X1112">
        <v>86887</v>
      </c>
      <c r="Y1112">
        <f>cleaneddata[[#This Row],[Unit Price]]-cleaneddata[[#This Row],[Discount]]</f>
        <v>4.83</v>
      </c>
      <c r="Z1112" t="str">
        <f>_xlfn.IFS(cleaneddata[[#This Row],[Region]]="Central","Chris",cleaneddata[[#This Row],[Region]]="East","Erin",cleaneddata[[#This Row],[Region]]="South","Sam",cleaneddata[[#This Row],[Region]]="West","William")</f>
        <v>Sam</v>
      </c>
    </row>
    <row r="1113" spans="1:26" x14ac:dyDescent="0.25">
      <c r="A1113">
        <v>2488</v>
      </c>
      <c r="B1113" t="s">
        <v>2105</v>
      </c>
      <c r="C1113" t="s">
        <v>39</v>
      </c>
      <c r="D1113">
        <v>0.02</v>
      </c>
      <c r="E1113">
        <v>28.15</v>
      </c>
      <c r="F1113">
        <v>6.17</v>
      </c>
      <c r="G1113" t="s">
        <v>40</v>
      </c>
      <c r="H1113" t="s">
        <v>41</v>
      </c>
      <c r="I1113" t="s">
        <v>50</v>
      </c>
      <c r="J1113" t="s">
        <v>51</v>
      </c>
      <c r="K1113" t="s">
        <v>44</v>
      </c>
      <c r="L1113" t="s">
        <v>621</v>
      </c>
      <c r="M1113">
        <v>0.55000000000000004</v>
      </c>
      <c r="N1113" t="s">
        <v>34</v>
      </c>
      <c r="O1113" t="s">
        <v>35</v>
      </c>
      <c r="P1113" t="s">
        <v>46</v>
      </c>
      <c r="Q1113" t="s">
        <v>2106</v>
      </c>
      <c r="R1113">
        <v>72023</v>
      </c>
      <c r="S1113" s="1">
        <v>42103</v>
      </c>
      <c r="T1113" s="1">
        <v>42104</v>
      </c>
      <c r="U1113">
        <v>160.8066</v>
      </c>
      <c r="V1113">
        <v>11</v>
      </c>
      <c r="W1113">
        <v>327.41000000000003</v>
      </c>
      <c r="X1113">
        <v>86887</v>
      </c>
      <c r="Y1113">
        <f>cleaneddata[[#This Row],[Unit Price]]-cleaneddata[[#This Row],[Discount]]</f>
        <v>28.13</v>
      </c>
      <c r="Z1113" t="str">
        <f>_xlfn.IFS(cleaneddata[[#This Row],[Region]]="Central","Chris",cleaneddata[[#This Row],[Region]]="East","Erin",cleaneddata[[#This Row],[Region]]="South","Sam",cleaneddata[[#This Row],[Region]]="West","William")</f>
        <v>Sam</v>
      </c>
    </row>
    <row r="1114" spans="1:26" x14ac:dyDescent="0.25">
      <c r="A1114">
        <v>2491</v>
      </c>
      <c r="B1114" t="s">
        <v>459</v>
      </c>
      <c r="C1114" t="s">
        <v>39</v>
      </c>
      <c r="D1114">
        <v>0.08</v>
      </c>
      <c r="E1114">
        <v>4.91</v>
      </c>
      <c r="F1114">
        <v>0.5</v>
      </c>
      <c r="G1114" t="s">
        <v>40</v>
      </c>
      <c r="H1114" t="s">
        <v>41</v>
      </c>
      <c r="I1114" t="s">
        <v>50</v>
      </c>
      <c r="J1114" t="s">
        <v>154</v>
      </c>
      <c r="K1114" t="s">
        <v>75</v>
      </c>
      <c r="L1114" t="s">
        <v>975</v>
      </c>
      <c r="M1114">
        <v>0.36</v>
      </c>
      <c r="N1114" t="s">
        <v>34</v>
      </c>
      <c r="O1114" t="s">
        <v>61</v>
      </c>
      <c r="P1114" t="s">
        <v>92</v>
      </c>
      <c r="Q1114" t="s">
        <v>102</v>
      </c>
      <c r="R1114">
        <v>90045</v>
      </c>
      <c r="S1114" s="1">
        <v>42103</v>
      </c>
      <c r="T1114" s="1">
        <v>42103</v>
      </c>
      <c r="U1114">
        <v>31.751999999999999</v>
      </c>
      <c r="V1114">
        <v>36</v>
      </c>
      <c r="W1114">
        <v>170.75</v>
      </c>
      <c r="X1114">
        <v>14785</v>
      </c>
      <c r="Y1114">
        <f>cleaneddata[[#This Row],[Unit Price]]-cleaneddata[[#This Row],[Discount]]</f>
        <v>4.83</v>
      </c>
      <c r="Z1114" t="str">
        <f>_xlfn.IFS(cleaneddata[[#This Row],[Region]]="Central","Chris",cleaneddata[[#This Row],[Region]]="East","Erin",cleaneddata[[#This Row],[Region]]="South","Sam",cleaneddata[[#This Row],[Region]]="West","William")</f>
        <v>William</v>
      </c>
    </row>
    <row r="1115" spans="1:26" x14ac:dyDescent="0.25">
      <c r="A1115">
        <v>2491</v>
      </c>
      <c r="B1115" t="s">
        <v>459</v>
      </c>
      <c r="C1115" t="s">
        <v>39</v>
      </c>
      <c r="D1115">
        <v>0.02</v>
      </c>
      <c r="E1115">
        <v>28.15</v>
      </c>
      <c r="F1115">
        <v>6.17</v>
      </c>
      <c r="G1115" t="s">
        <v>40</v>
      </c>
      <c r="H1115" t="s">
        <v>41</v>
      </c>
      <c r="I1115" t="s">
        <v>50</v>
      </c>
      <c r="J1115" t="s">
        <v>51</v>
      </c>
      <c r="K1115" t="s">
        <v>44</v>
      </c>
      <c r="L1115" t="s">
        <v>621</v>
      </c>
      <c r="M1115">
        <v>0.55000000000000004</v>
      </c>
      <c r="N1115" t="s">
        <v>34</v>
      </c>
      <c r="O1115" t="s">
        <v>61</v>
      </c>
      <c r="P1115" t="s">
        <v>92</v>
      </c>
      <c r="Q1115" t="s">
        <v>102</v>
      </c>
      <c r="R1115">
        <v>90045</v>
      </c>
      <c r="S1115" s="1">
        <v>42103</v>
      </c>
      <c r="T1115" s="1">
        <v>42104</v>
      </c>
      <c r="U1115">
        <v>117.208</v>
      </c>
      <c r="V1115">
        <v>45</v>
      </c>
      <c r="W1115">
        <v>1339.42</v>
      </c>
      <c r="X1115">
        <v>14785</v>
      </c>
      <c r="Y1115">
        <f>cleaneddata[[#This Row],[Unit Price]]-cleaneddata[[#This Row],[Discount]]</f>
        <v>28.13</v>
      </c>
      <c r="Z1115" t="str">
        <f>_xlfn.IFS(cleaneddata[[#This Row],[Region]]="Central","Chris",cleaneddata[[#This Row],[Region]]="East","Erin",cleaneddata[[#This Row],[Region]]="South","Sam",cleaneddata[[#This Row],[Region]]="West","William")</f>
        <v>William</v>
      </c>
    </row>
    <row r="1116" spans="1:26" x14ac:dyDescent="0.25">
      <c r="A1116">
        <v>115</v>
      </c>
      <c r="B1116" t="s">
        <v>2107</v>
      </c>
      <c r="C1116" t="s">
        <v>49</v>
      </c>
      <c r="D1116">
        <v>7.0000000000000007E-2</v>
      </c>
      <c r="E1116">
        <v>2.12</v>
      </c>
      <c r="F1116">
        <v>1.99</v>
      </c>
      <c r="G1116" t="s">
        <v>40</v>
      </c>
      <c r="H1116" t="s">
        <v>73</v>
      </c>
      <c r="I1116" t="s">
        <v>42</v>
      </c>
      <c r="J1116" t="s">
        <v>43</v>
      </c>
      <c r="K1116" t="s">
        <v>44</v>
      </c>
      <c r="L1116" t="s">
        <v>2108</v>
      </c>
      <c r="M1116">
        <v>0.55000000000000004</v>
      </c>
      <c r="N1116" t="s">
        <v>34</v>
      </c>
      <c r="O1116" t="s">
        <v>61</v>
      </c>
      <c r="P1116" t="s">
        <v>141</v>
      </c>
      <c r="Q1116" t="s">
        <v>2109</v>
      </c>
      <c r="R1116">
        <v>97128</v>
      </c>
      <c r="S1116" s="1">
        <v>42103</v>
      </c>
      <c r="T1116" s="1">
        <v>42105</v>
      </c>
      <c r="U1116">
        <v>-55.84</v>
      </c>
      <c r="V1116">
        <v>12</v>
      </c>
      <c r="W1116">
        <v>26.07</v>
      </c>
      <c r="X1116">
        <v>89585</v>
      </c>
      <c r="Y1116">
        <f>cleaneddata[[#This Row],[Unit Price]]-cleaneddata[[#This Row],[Discount]]</f>
        <v>2.0500000000000003</v>
      </c>
      <c r="Z1116" t="str">
        <f>_xlfn.IFS(cleaneddata[[#This Row],[Region]]="Central","Chris",cleaneddata[[#This Row],[Region]]="East","Erin",cleaneddata[[#This Row],[Region]]="South","Sam",cleaneddata[[#This Row],[Region]]="West","William")</f>
        <v>William</v>
      </c>
    </row>
    <row r="1117" spans="1:26" x14ac:dyDescent="0.25">
      <c r="A1117">
        <v>117</v>
      </c>
      <c r="B1117" t="s">
        <v>143</v>
      </c>
      <c r="C1117" t="s">
        <v>49</v>
      </c>
      <c r="D1117">
        <v>7.0000000000000007E-2</v>
      </c>
      <c r="E1117">
        <v>2.12</v>
      </c>
      <c r="F1117">
        <v>1.99</v>
      </c>
      <c r="G1117" t="s">
        <v>40</v>
      </c>
      <c r="H1117" t="s">
        <v>73</v>
      </c>
      <c r="I1117" t="s">
        <v>42</v>
      </c>
      <c r="J1117" t="s">
        <v>43</v>
      </c>
      <c r="K1117" t="s">
        <v>44</v>
      </c>
      <c r="L1117" t="s">
        <v>2108</v>
      </c>
      <c r="M1117">
        <v>0.55000000000000004</v>
      </c>
      <c r="N1117" t="s">
        <v>34</v>
      </c>
      <c r="O1117" t="s">
        <v>61</v>
      </c>
      <c r="P1117" t="s">
        <v>68</v>
      </c>
      <c r="Q1117" t="s">
        <v>144</v>
      </c>
      <c r="R1117">
        <v>98103</v>
      </c>
      <c r="S1117" s="1">
        <v>42103</v>
      </c>
      <c r="T1117" s="1">
        <v>42105</v>
      </c>
      <c r="U1117">
        <v>-55.84</v>
      </c>
      <c r="V1117">
        <v>46</v>
      </c>
      <c r="W1117">
        <v>99.94</v>
      </c>
      <c r="X1117">
        <v>58914</v>
      </c>
      <c r="Y1117">
        <f>cleaneddata[[#This Row],[Unit Price]]-cleaneddata[[#This Row],[Discount]]</f>
        <v>2.0500000000000003</v>
      </c>
      <c r="Z1117" t="str">
        <f>_xlfn.IFS(cleaneddata[[#This Row],[Region]]="Central","Chris",cleaneddata[[#This Row],[Region]]="East","Erin",cleaneddata[[#This Row],[Region]]="South","Sam",cleaneddata[[#This Row],[Region]]="West","William")</f>
        <v>William</v>
      </c>
    </row>
    <row r="1118" spans="1:26" x14ac:dyDescent="0.25">
      <c r="A1118">
        <v>2851</v>
      </c>
      <c r="B1118" t="s">
        <v>2110</v>
      </c>
      <c r="C1118" t="s">
        <v>49</v>
      </c>
      <c r="D1118">
        <v>0.05</v>
      </c>
      <c r="E1118">
        <v>115.99</v>
      </c>
      <c r="F1118">
        <v>8.99</v>
      </c>
      <c r="G1118" t="s">
        <v>40</v>
      </c>
      <c r="H1118" t="s">
        <v>41</v>
      </c>
      <c r="I1118" t="s">
        <v>42</v>
      </c>
      <c r="J1118" t="s">
        <v>137</v>
      </c>
      <c r="K1118" t="s">
        <v>75</v>
      </c>
      <c r="L1118" t="s">
        <v>2111</v>
      </c>
      <c r="M1118">
        <v>0.57999999999999996</v>
      </c>
      <c r="N1118" t="s">
        <v>34</v>
      </c>
      <c r="O1118" t="s">
        <v>54</v>
      </c>
      <c r="P1118" t="s">
        <v>189</v>
      </c>
      <c r="Q1118" t="s">
        <v>2112</v>
      </c>
      <c r="R1118">
        <v>79762</v>
      </c>
      <c r="S1118" s="1">
        <v>42103</v>
      </c>
      <c r="T1118" s="1">
        <v>42107</v>
      </c>
      <c r="U1118">
        <v>719.35260000000005</v>
      </c>
      <c r="V1118">
        <v>11</v>
      </c>
      <c r="W1118">
        <v>1042.54</v>
      </c>
      <c r="X1118">
        <v>86454</v>
      </c>
      <c r="Y1118">
        <f>cleaneddata[[#This Row],[Unit Price]]-cleaneddata[[#This Row],[Discount]]</f>
        <v>115.94</v>
      </c>
      <c r="Z1118" t="str">
        <f>_xlfn.IFS(cleaneddata[[#This Row],[Region]]="Central","Chris",cleaneddata[[#This Row],[Region]]="East","Erin",cleaneddata[[#This Row],[Region]]="South","Sam",cleaneddata[[#This Row],[Region]]="West","William")</f>
        <v>Chris</v>
      </c>
    </row>
    <row r="1119" spans="1:26" x14ac:dyDescent="0.25">
      <c r="A1119">
        <v>1271</v>
      </c>
      <c r="B1119" t="s">
        <v>2113</v>
      </c>
      <c r="C1119" t="s">
        <v>118</v>
      </c>
      <c r="D1119">
        <v>7.0000000000000007E-2</v>
      </c>
      <c r="E1119">
        <v>125.99</v>
      </c>
      <c r="F1119">
        <v>7.69</v>
      </c>
      <c r="G1119" t="s">
        <v>40</v>
      </c>
      <c r="H1119" t="s">
        <v>96</v>
      </c>
      <c r="I1119" t="s">
        <v>42</v>
      </c>
      <c r="J1119" t="s">
        <v>137</v>
      </c>
      <c r="K1119" t="s">
        <v>75</v>
      </c>
      <c r="L1119" t="s">
        <v>647</v>
      </c>
      <c r="M1119">
        <v>0.59</v>
      </c>
      <c r="N1119" t="s">
        <v>34</v>
      </c>
      <c r="O1119" t="s">
        <v>61</v>
      </c>
      <c r="P1119" t="s">
        <v>92</v>
      </c>
      <c r="Q1119" t="s">
        <v>2114</v>
      </c>
      <c r="R1119">
        <v>91941</v>
      </c>
      <c r="S1119" s="1">
        <v>42103</v>
      </c>
      <c r="T1119" s="1">
        <v>42104</v>
      </c>
      <c r="U1119">
        <v>588.24570000000006</v>
      </c>
      <c r="V1119">
        <v>8</v>
      </c>
      <c r="W1119">
        <v>852.53</v>
      </c>
      <c r="X1119">
        <v>88410</v>
      </c>
      <c r="Y1119">
        <f>cleaneddata[[#This Row],[Unit Price]]-cleaneddata[[#This Row],[Discount]]</f>
        <v>125.92</v>
      </c>
      <c r="Z1119" t="str">
        <f>_xlfn.IFS(cleaneddata[[#This Row],[Region]]="Central","Chris",cleaneddata[[#This Row],[Region]]="East","Erin",cleaneddata[[#This Row],[Region]]="South","Sam",cleaneddata[[#This Row],[Region]]="West","William")</f>
        <v>William</v>
      </c>
    </row>
    <row r="1120" spans="1:26" x14ac:dyDescent="0.25">
      <c r="A1120">
        <v>191</v>
      </c>
      <c r="B1120" t="s">
        <v>1123</v>
      </c>
      <c r="C1120" t="s">
        <v>72</v>
      </c>
      <c r="D1120">
        <v>0.05</v>
      </c>
      <c r="E1120">
        <v>3.8</v>
      </c>
      <c r="F1120">
        <v>1.49</v>
      </c>
      <c r="G1120" t="s">
        <v>40</v>
      </c>
      <c r="H1120" t="s">
        <v>96</v>
      </c>
      <c r="I1120" t="s">
        <v>50</v>
      </c>
      <c r="J1120" t="s">
        <v>74</v>
      </c>
      <c r="K1120" t="s">
        <v>75</v>
      </c>
      <c r="L1120" t="s">
        <v>1194</v>
      </c>
      <c r="M1120">
        <v>0.38</v>
      </c>
      <c r="N1120" t="s">
        <v>34</v>
      </c>
      <c r="O1120" t="s">
        <v>54</v>
      </c>
      <c r="P1120" t="s">
        <v>105</v>
      </c>
      <c r="Q1120" t="s">
        <v>1125</v>
      </c>
      <c r="R1120">
        <v>60505</v>
      </c>
      <c r="S1120" s="1">
        <v>42103</v>
      </c>
      <c r="T1120" s="1">
        <v>42105</v>
      </c>
      <c r="U1120">
        <v>14.467000000000001</v>
      </c>
      <c r="V1120">
        <v>14</v>
      </c>
      <c r="W1120">
        <v>53.26</v>
      </c>
      <c r="X1120">
        <v>89093</v>
      </c>
      <c r="Y1120">
        <f>cleaneddata[[#This Row],[Unit Price]]-cleaneddata[[#This Row],[Discount]]</f>
        <v>3.75</v>
      </c>
      <c r="Z1120" t="str">
        <f>_xlfn.IFS(cleaneddata[[#This Row],[Region]]="Central","Chris",cleaneddata[[#This Row],[Region]]="East","Erin",cleaneddata[[#This Row],[Region]]="South","Sam",cleaneddata[[#This Row],[Region]]="West","William")</f>
        <v>Chris</v>
      </c>
    </row>
    <row r="1121" spans="1:26" x14ac:dyDescent="0.25">
      <c r="A1121">
        <v>191</v>
      </c>
      <c r="B1121" t="s">
        <v>1123</v>
      </c>
      <c r="C1121" t="s">
        <v>72</v>
      </c>
      <c r="D1121">
        <v>0.09</v>
      </c>
      <c r="E1121">
        <v>30.73</v>
      </c>
      <c r="F1121">
        <v>4</v>
      </c>
      <c r="G1121" t="s">
        <v>40</v>
      </c>
      <c r="H1121" t="s">
        <v>96</v>
      </c>
      <c r="I1121" t="s">
        <v>42</v>
      </c>
      <c r="J1121" t="s">
        <v>43</v>
      </c>
      <c r="K1121" t="s">
        <v>75</v>
      </c>
      <c r="L1121" t="s">
        <v>676</v>
      </c>
      <c r="M1121">
        <v>0.75</v>
      </c>
      <c r="N1121" t="s">
        <v>34</v>
      </c>
      <c r="O1121" t="s">
        <v>54</v>
      </c>
      <c r="P1121" t="s">
        <v>105</v>
      </c>
      <c r="Q1121" t="s">
        <v>1125</v>
      </c>
      <c r="R1121">
        <v>60505</v>
      </c>
      <c r="S1121" s="1">
        <v>42103</v>
      </c>
      <c r="T1121" s="1">
        <v>42103</v>
      </c>
      <c r="U1121">
        <v>-99.986400000000003</v>
      </c>
      <c r="V1121">
        <v>7</v>
      </c>
      <c r="W1121">
        <v>203.49</v>
      </c>
      <c r="X1121">
        <v>89093</v>
      </c>
      <c r="Y1121">
        <f>cleaneddata[[#This Row],[Unit Price]]-cleaneddata[[#This Row],[Discount]]</f>
        <v>30.64</v>
      </c>
      <c r="Z1121" t="str">
        <f>_xlfn.IFS(cleaneddata[[#This Row],[Region]]="Central","Chris",cleaneddata[[#This Row],[Region]]="East","Erin",cleaneddata[[#This Row],[Region]]="South","Sam",cleaneddata[[#This Row],[Region]]="West","William")</f>
        <v>Chris</v>
      </c>
    </row>
    <row r="1122" spans="1:26" x14ac:dyDescent="0.25">
      <c r="A1122">
        <v>191</v>
      </c>
      <c r="B1122" t="s">
        <v>1123</v>
      </c>
      <c r="C1122" t="s">
        <v>72</v>
      </c>
      <c r="D1122">
        <v>0</v>
      </c>
      <c r="E1122">
        <v>125.99</v>
      </c>
      <c r="F1122">
        <v>8.08</v>
      </c>
      <c r="G1122" t="s">
        <v>40</v>
      </c>
      <c r="H1122" t="s">
        <v>96</v>
      </c>
      <c r="I1122" t="s">
        <v>42</v>
      </c>
      <c r="J1122" t="s">
        <v>137</v>
      </c>
      <c r="K1122" t="s">
        <v>75</v>
      </c>
      <c r="L1122" t="s">
        <v>2115</v>
      </c>
      <c r="M1122">
        <v>0.56999999999999995</v>
      </c>
      <c r="N1122" t="s">
        <v>34</v>
      </c>
      <c r="O1122" t="s">
        <v>54</v>
      </c>
      <c r="P1122" t="s">
        <v>105</v>
      </c>
      <c r="Q1122" t="s">
        <v>1125</v>
      </c>
      <c r="R1122">
        <v>60505</v>
      </c>
      <c r="S1122" s="1">
        <v>42103</v>
      </c>
      <c r="T1122" s="1">
        <v>42104</v>
      </c>
      <c r="U1122">
        <v>1348.59672</v>
      </c>
      <c r="V1122">
        <v>22</v>
      </c>
      <c r="W1122">
        <v>2356.0100000000002</v>
      </c>
      <c r="X1122">
        <v>89093</v>
      </c>
      <c r="Y1122">
        <f>cleaneddata[[#This Row],[Unit Price]]-cleaneddata[[#This Row],[Discount]]</f>
        <v>125.99</v>
      </c>
      <c r="Z1122" t="str">
        <f>_xlfn.IFS(cleaneddata[[#This Row],[Region]]="Central","Chris",cleaneddata[[#This Row],[Region]]="East","Erin",cleaneddata[[#This Row],[Region]]="South","Sam",cleaneddata[[#This Row],[Region]]="West","William")</f>
        <v>Chris</v>
      </c>
    </row>
    <row r="1123" spans="1:26" x14ac:dyDescent="0.25">
      <c r="A1123">
        <v>1634</v>
      </c>
      <c r="B1123" t="s">
        <v>2116</v>
      </c>
      <c r="C1123" t="s">
        <v>72</v>
      </c>
      <c r="D1123">
        <v>0.08</v>
      </c>
      <c r="E1123">
        <v>100.97</v>
      </c>
      <c r="F1123">
        <v>14</v>
      </c>
      <c r="G1123" t="s">
        <v>28</v>
      </c>
      <c r="H1123" t="s">
        <v>73</v>
      </c>
      <c r="I1123" t="s">
        <v>42</v>
      </c>
      <c r="J1123" t="s">
        <v>58</v>
      </c>
      <c r="K1123" t="s">
        <v>59</v>
      </c>
      <c r="L1123" t="s">
        <v>2117</v>
      </c>
      <c r="M1123">
        <v>0.37</v>
      </c>
      <c r="N1123" t="s">
        <v>34</v>
      </c>
      <c r="O1123" t="s">
        <v>35</v>
      </c>
      <c r="P1123" t="s">
        <v>36</v>
      </c>
      <c r="Q1123" t="s">
        <v>2118</v>
      </c>
      <c r="R1123">
        <v>39212</v>
      </c>
      <c r="S1123" s="1">
        <v>42103</v>
      </c>
      <c r="T1123" s="1">
        <v>42104</v>
      </c>
      <c r="U1123">
        <v>-73.494119999999995</v>
      </c>
      <c r="V1123">
        <v>15</v>
      </c>
      <c r="W1123">
        <v>1483.16</v>
      </c>
      <c r="X1123">
        <v>90532</v>
      </c>
      <c r="Y1123">
        <f>cleaneddata[[#This Row],[Unit Price]]-cleaneddata[[#This Row],[Discount]]</f>
        <v>100.89</v>
      </c>
      <c r="Z1123" t="str">
        <f>_xlfn.IFS(cleaneddata[[#This Row],[Region]]="Central","Chris",cleaneddata[[#This Row],[Region]]="East","Erin",cleaneddata[[#This Row],[Region]]="South","Sam",cleaneddata[[#This Row],[Region]]="West","William")</f>
        <v>Sam</v>
      </c>
    </row>
    <row r="1124" spans="1:26" x14ac:dyDescent="0.25">
      <c r="A1124">
        <v>2334</v>
      </c>
      <c r="B1124" t="s">
        <v>2040</v>
      </c>
      <c r="C1124" t="s">
        <v>72</v>
      </c>
      <c r="D1124">
        <v>0.05</v>
      </c>
      <c r="E1124">
        <v>14.81</v>
      </c>
      <c r="F1124">
        <v>13.32</v>
      </c>
      <c r="G1124" t="s">
        <v>40</v>
      </c>
      <c r="H1124" t="s">
        <v>29</v>
      </c>
      <c r="I1124" t="s">
        <v>50</v>
      </c>
      <c r="J1124" t="s">
        <v>97</v>
      </c>
      <c r="K1124" t="s">
        <v>75</v>
      </c>
      <c r="L1124" t="s">
        <v>596</v>
      </c>
      <c r="M1124">
        <v>0.43</v>
      </c>
      <c r="N1124" t="s">
        <v>34</v>
      </c>
      <c r="O1124" t="s">
        <v>54</v>
      </c>
      <c r="P1124" t="s">
        <v>359</v>
      </c>
      <c r="Q1124" t="s">
        <v>2041</v>
      </c>
      <c r="R1124">
        <v>53220</v>
      </c>
      <c r="S1124" s="1">
        <v>42103</v>
      </c>
      <c r="T1124" s="1">
        <v>42105</v>
      </c>
      <c r="U1124">
        <v>-190.49</v>
      </c>
      <c r="V1124">
        <v>8</v>
      </c>
      <c r="W1124">
        <v>115.99</v>
      </c>
      <c r="X1124">
        <v>89609</v>
      </c>
      <c r="Y1124">
        <f>cleaneddata[[#This Row],[Unit Price]]-cleaneddata[[#This Row],[Discount]]</f>
        <v>14.76</v>
      </c>
      <c r="Z1124" t="str">
        <f>_xlfn.IFS(cleaneddata[[#This Row],[Region]]="Central","Chris",cleaneddata[[#This Row],[Region]]="East","Erin",cleaneddata[[#This Row],[Region]]="South","Sam",cleaneddata[[#This Row],[Region]]="West","William")</f>
        <v>Chris</v>
      </c>
    </row>
    <row r="1125" spans="1:26" x14ac:dyDescent="0.25">
      <c r="A1125">
        <v>2334</v>
      </c>
      <c r="B1125" t="s">
        <v>2040</v>
      </c>
      <c r="C1125" t="s">
        <v>72</v>
      </c>
      <c r="D1125">
        <v>0.08</v>
      </c>
      <c r="E1125">
        <v>2.78</v>
      </c>
      <c r="F1125">
        <v>1.25</v>
      </c>
      <c r="G1125" t="s">
        <v>40</v>
      </c>
      <c r="H1125" t="s">
        <v>29</v>
      </c>
      <c r="I1125" t="s">
        <v>50</v>
      </c>
      <c r="J1125" t="s">
        <v>51</v>
      </c>
      <c r="K1125" t="s">
        <v>52</v>
      </c>
      <c r="L1125" t="s">
        <v>384</v>
      </c>
      <c r="M1125">
        <v>0.59</v>
      </c>
      <c r="N1125" t="s">
        <v>34</v>
      </c>
      <c r="O1125" t="s">
        <v>54</v>
      </c>
      <c r="P1125" t="s">
        <v>359</v>
      </c>
      <c r="Q1125" t="s">
        <v>2041</v>
      </c>
      <c r="R1125">
        <v>53220</v>
      </c>
      <c r="S1125" s="1">
        <v>42103</v>
      </c>
      <c r="T1125" s="1">
        <v>42104</v>
      </c>
      <c r="U1125">
        <v>-8.77</v>
      </c>
      <c r="V1125">
        <v>7</v>
      </c>
      <c r="W1125">
        <v>19.46</v>
      </c>
      <c r="X1125">
        <v>89609</v>
      </c>
      <c r="Y1125">
        <f>cleaneddata[[#This Row],[Unit Price]]-cleaneddata[[#This Row],[Discount]]</f>
        <v>2.6999999999999997</v>
      </c>
      <c r="Z1125" t="str">
        <f>_xlfn.IFS(cleaneddata[[#This Row],[Region]]="Central","Chris",cleaneddata[[#This Row],[Region]]="East","Erin",cleaneddata[[#This Row],[Region]]="South","Sam",cleaneddata[[#This Row],[Region]]="West","William")</f>
        <v>Chris</v>
      </c>
    </row>
    <row r="1126" spans="1:26" x14ac:dyDescent="0.25">
      <c r="A1126">
        <v>2847</v>
      </c>
      <c r="B1126" t="s">
        <v>2119</v>
      </c>
      <c r="C1126" t="s">
        <v>72</v>
      </c>
      <c r="D1126">
        <v>0.04</v>
      </c>
      <c r="E1126">
        <v>90.48</v>
      </c>
      <c r="F1126">
        <v>19.989999999999998</v>
      </c>
      <c r="G1126" t="s">
        <v>40</v>
      </c>
      <c r="H1126" t="s">
        <v>96</v>
      </c>
      <c r="I1126" t="s">
        <v>50</v>
      </c>
      <c r="J1126" t="s">
        <v>347</v>
      </c>
      <c r="K1126" t="s">
        <v>75</v>
      </c>
      <c r="L1126" t="s">
        <v>504</v>
      </c>
      <c r="M1126">
        <v>0.4</v>
      </c>
      <c r="N1126" t="s">
        <v>34</v>
      </c>
      <c r="O1126" t="s">
        <v>35</v>
      </c>
      <c r="P1126" t="s">
        <v>402</v>
      </c>
      <c r="Q1126" t="s">
        <v>2120</v>
      </c>
      <c r="R1126">
        <v>38017</v>
      </c>
      <c r="S1126" s="1">
        <v>42103</v>
      </c>
      <c r="T1126" s="1">
        <v>42105</v>
      </c>
      <c r="U1126">
        <v>55.555199999999999</v>
      </c>
      <c r="V1126">
        <v>3</v>
      </c>
      <c r="W1126">
        <v>268.64</v>
      </c>
      <c r="X1126">
        <v>85928</v>
      </c>
      <c r="Y1126">
        <f>cleaneddata[[#This Row],[Unit Price]]-cleaneddata[[#This Row],[Discount]]</f>
        <v>90.44</v>
      </c>
      <c r="Z1126" t="str">
        <f>_xlfn.IFS(cleaneddata[[#This Row],[Region]]="Central","Chris",cleaneddata[[#This Row],[Region]]="East","Erin",cleaneddata[[#This Row],[Region]]="South","Sam",cleaneddata[[#This Row],[Region]]="West","William")</f>
        <v>Sam</v>
      </c>
    </row>
    <row r="1127" spans="1:26" x14ac:dyDescent="0.25">
      <c r="A1127">
        <v>2847</v>
      </c>
      <c r="B1127" t="s">
        <v>2119</v>
      </c>
      <c r="C1127" t="s">
        <v>72</v>
      </c>
      <c r="D1127">
        <v>0.02</v>
      </c>
      <c r="E1127">
        <v>9.77</v>
      </c>
      <c r="F1127">
        <v>6.02</v>
      </c>
      <c r="G1127" t="s">
        <v>40</v>
      </c>
      <c r="H1127" t="s">
        <v>96</v>
      </c>
      <c r="I1127" t="s">
        <v>30</v>
      </c>
      <c r="J1127" t="s">
        <v>128</v>
      </c>
      <c r="K1127" t="s">
        <v>146</v>
      </c>
      <c r="L1127" t="s">
        <v>2121</v>
      </c>
      <c r="M1127">
        <v>0.48</v>
      </c>
      <c r="N1127" t="s">
        <v>34</v>
      </c>
      <c r="O1127" t="s">
        <v>35</v>
      </c>
      <c r="P1127" t="s">
        <v>402</v>
      </c>
      <c r="Q1127" t="s">
        <v>2120</v>
      </c>
      <c r="R1127">
        <v>38017</v>
      </c>
      <c r="S1127" s="1">
        <v>42103</v>
      </c>
      <c r="T1127" s="1">
        <v>42104</v>
      </c>
      <c r="U1127">
        <v>-535.33199999999999</v>
      </c>
      <c r="V1127">
        <v>9</v>
      </c>
      <c r="W1127">
        <v>87.68</v>
      </c>
      <c r="X1127">
        <v>85928</v>
      </c>
      <c r="Y1127">
        <f>cleaneddata[[#This Row],[Unit Price]]-cleaneddata[[#This Row],[Discount]]</f>
        <v>9.75</v>
      </c>
      <c r="Z1127" t="str">
        <f>_xlfn.IFS(cleaneddata[[#This Row],[Region]]="Central","Chris",cleaneddata[[#This Row],[Region]]="East","Erin",cleaneddata[[#This Row],[Region]]="South","Sam",cleaneddata[[#This Row],[Region]]="West","William")</f>
        <v>Sam</v>
      </c>
    </row>
    <row r="1128" spans="1:26" x14ac:dyDescent="0.25">
      <c r="A1128">
        <v>2847</v>
      </c>
      <c r="B1128" t="s">
        <v>2119</v>
      </c>
      <c r="C1128" t="s">
        <v>72</v>
      </c>
      <c r="D1128">
        <v>0.09</v>
      </c>
      <c r="E1128">
        <v>34.99</v>
      </c>
      <c r="F1128">
        <v>7.73</v>
      </c>
      <c r="G1128" t="s">
        <v>40</v>
      </c>
      <c r="H1128" t="s">
        <v>96</v>
      </c>
      <c r="I1128" t="s">
        <v>50</v>
      </c>
      <c r="J1128" t="s">
        <v>51</v>
      </c>
      <c r="K1128" t="s">
        <v>75</v>
      </c>
      <c r="L1128" t="s">
        <v>1306</v>
      </c>
      <c r="M1128">
        <v>0.59</v>
      </c>
      <c r="N1128" t="s">
        <v>34</v>
      </c>
      <c r="O1128" t="s">
        <v>35</v>
      </c>
      <c r="P1128" t="s">
        <v>402</v>
      </c>
      <c r="Q1128" t="s">
        <v>2120</v>
      </c>
      <c r="R1128">
        <v>38017</v>
      </c>
      <c r="S1128" s="1">
        <v>42103</v>
      </c>
      <c r="T1128" s="1">
        <v>42105</v>
      </c>
      <c r="U1128">
        <v>-208.72040000000001</v>
      </c>
      <c r="V1128">
        <v>1</v>
      </c>
      <c r="W1128">
        <v>37.619999999999997</v>
      </c>
      <c r="X1128">
        <v>85928</v>
      </c>
      <c r="Y1128">
        <f>cleaneddata[[#This Row],[Unit Price]]-cleaneddata[[#This Row],[Discount]]</f>
        <v>34.9</v>
      </c>
      <c r="Z1128" t="str">
        <f>_xlfn.IFS(cleaneddata[[#This Row],[Region]]="Central","Chris",cleaneddata[[#This Row],[Region]]="East","Erin",cleaneddata[[#This Row],[Region]]="South","Sam",cleaneddata[[#This Row],[Region]]="West","William")</f>
        <v>Sam</v>
      </c>
    </row>
    <row r="1129" spans="1:26" x14ac:dyDescent="0.25">
      <c r="A1129">
        <v>1602</v>
      </c>
      <c r="B1129" t="s">
        <v>2122</v>
      </c>
      <c r="C1129" t="s">
        <v>27</v>
      </c>
      <c r="D1129">
        <v>0.1</v>
      </c>
      <c r="E1129">
        <v>9.11</v>
      </c>
      <c r="F1129">
        <v>2.15</v>
      </c>
      <c r="G1129" t="s">
        <v>40</v>
      </c>
      <c r="H1129" t="s">
        <v>73</v>
      </c>
      <c r="I1129" t="s">
        <v>50</v>
      </c>
      <c r="J1129" t="s">
        <v>90</v>
      </c>
      <c r="K1129" t="s">
        <v>52</v>
      </c>
      <c r="L1129" t="s">
        <v>91</v>
      </c>
      <c r="M1129">
        <v>0.4</v>
      </c>
      <c r="N1129" t="s">
        <v>34</v>
      </c>
      <c r="O1129" t="s">
        <v>113</v>
      </c>
      <c r="P1129" t="s">
        <v>420</v>
      </c>
      <c r="Q1129" t="s">
        <v>2123</v>
      </c>
      <c r="R1129">
        <v>20601</v>
      </c>
      <c r="S1129" s="1">
        <v>42104</v>
      </c>
      <c r="T1129" s="1">
        <v>42106</v>
      </c>
      <c r="U1129">
        <v>-3.9312</v>
      </c>
      <c r="V1129">
        <v>2</v>
      </c>
      <c r="W1129">
        <v>17.420000000000002</v>
      </c>
      <c r="X1129">
        <v>89680</v>
      </c>
      <c r="Y1129">
        <f>cleaneddata[[#This Row],[Unit Price]]-cleaneddata[[#This Row],[Discount]]</f>
        <v>9.01</v>
      </c>
      <c r="Z1129" t="str">
        <f>_xlfn.IFS(cleaneddata[[#This Row],[Region]]="Central","Chris",cleaneddata[[#This Row],[Region]]="East","Erin",cleaneddata[[#This Row],[Region]]="South","Sam",cleaneddata[[#This Row],[Region]]="West","William")</f>
        <v>Erin</v>
      </c>
    </row>
    <row r="1130" spans="1:26" x14ac:dyDescent="0.25">
      <c r="A1130">
        <v>451</v>
      </c>
      <c r="B1130" t="s">
        <v>221</v>
      </c>
      <c r="C1130" t="s">
        <v>39</v>
      </c>
      <c r="D1130">
        <v>0.03</v>
      </c>
      <c r="E1130">
        <v>15.99</v>
      </c>
      <c r="F1130">
        <v>11.28</v>
      </c>
      <c r="G1130" t="s">
        <v>40</v>
      </c>
      <c r="H1130" t="s">
        <v>73</v>
      </c>
      <c r="I1130" t="s">
        <v>42</v>
      </c>
      <c r="J1130" t="s">
        <v>58</v>
      </c>
      <c r="K1130" t="s">
        <v>146</v>
      </c>
      <c r="L1130" t="s">
        <v>1208</v>
      </c>
      <c r="M1130">
        <v>0.38</v>
      </c>
      <c r="N1130" t="s">
        <v>34</v>
      </c>
      <c r="O1130" t="s">
        <v>61</v>
      </c>
      <c r="P1130" t="s">
        <v>92</v>
      </c>
      <c r="Q1130" t="s">
        <v>223</v>
      </c>
      <c r="R1130">
        <v>94024</v>
      </c>
      <c r="S1130" s="1">
        <v>42104</v>
      </c>
      <c r="T1130" s="1">
        <v>42105</v>
      </c>
      <c r="U1130">
        <v>-53.296199999999999</v>
      </c>
      <c r="V1130">
        <v>2</v>
      </c>
      <c r="W1130">
        <v>35.479999999999997</v>
      </c>
      <c r="X1130">
        <v>86010</v>
      </c>
      <c r="Y1130">
        <f>cleaneddata[[#This Row],[Unit Price]]-cleaneddata[[#This Row],[Discount]]</f>
        <v>15.96</v>
      </c>
      <c r="Z1130" t="str">
        <f>_xlfn.IFS(cleaneddata[[#This Row],[Region]]="Central","Chris",cleaneddata[[#This Row],[Region]]="East","Erin",cleaneddata[[#This Row],[Region]]="South","Sam",cleaneddata[[#This Row],[Region]]="West","William")</f>
        <v>William</v>
      </c>
    </row>
    <row r="1131" spans="1:26" x14ac:dyDescent="0.25">
      <c r="A1131">
        <v>3191</v>
      </c>
      <c r="B1131" t="s">
        <v>1708</v>
      </c>
      <c r="C1131" t="s">
        <v>39</v>
      </c>
      <c r="D1131">
        <v>0.09</v>
      </c>
      <c r="E1131">
        <v>35.94</v>
      </c>
      <c r="F1131">
        <v>6.66</v>
      </c>
      <c r="G1131" t="s">
        <v>40</v>
      </c>
      <c r="H1131" t="s">
        <v>96</v>
      </c>
      <c r="I1131" t="s">
        <v>50</v>
      </c>
      <c r="J1131" t="s">
        <v>347</v>
      </c>
      <c r="K1131" t="s">
        <v>75</v>
      </c>
      <c r="L1131" t="s">
        <v>2124</v>
      </c>
      <c r="M1131">
        <v>0.4</v>
      </c>
      <c r="N1131" t="s">
        <v>34</v>
      </c>
      <c r="O1131" t="s">
        <v>54</v>
      </c>
      <c r="P1131" t="s">
        <v>359</v>
      </c>
      <c r="Q1131" t="s">
        <v>1709</v>
      </c>
      <c r="R1131">
        <v>54481</v>
      </c>
      <c r="S1131" s="1">
        <v>42104</v>
      </c>
      <c r="T1131" s="1">
        <v>42106</v>
      </c>
      <c r="U1131">
        <v>172.56440000000001</v>
      </c>
      <c r="V1131">
        <v>9</v>
      </c>
      <c r="W1131">
        <v>312.22000000000003</v>
      </c>
      <c r="X1131">
        <v>86448</v>
      </c>
      <c r="Y1131">
        <f>cleaneddata[[#This Row],[Unit Price]]-cleaneddata[[#This Row],[Discount]]</f>
        <v>35.849999999999994</v>
      </c>
      <c r="Z1131" t="str">
        <f>_xlfn.IFS(cleaneddata[[#This Row],[Region]]="Central","Chris",cleaneddata[[#This Row],[Region]]="East","Erin",cleaneddata[[#This Row],[Region]]="South","Sam",cleaneddata[[#This Row],[Region]]="West","William")</f>
        <v>Chris</v>
      </c>
    </row>
    <row r="1132" spans="1:26" x14ac:dyDescent="0.25">
      <c r="A1132">
        <v>2684</v>
      </c>
      <c r="B1132" t="s">
        <v>1209</v>
      </c>
      <c r="C1132" t="s">
        <v>49</v>
      </c>
      <c r="D1132">
        <v>7.0000000000000007E-2</v>
      </c>
      <c r="E1132">
        <v>4.97</v>
      </c>
      <c r="F1132">
        <v>5.71</v>
      </c>
      <c r="G1132" t="s">
        <v>40</v>
      </c>
      <c r="H1132" t="s">
        <v>29</v>
      </c>
      <c r="I1132" t="s">
        <v>30</v>
      </c>
      <c r="J1132" t="s">
        <v>128</v>
      </c>
      <c r="K1132" t="s">
        <v>146</v>
      </c>
      <c r="L1132" t="s">
        <v>2125</v>
      </c>
      <c r="M1132">
        <v>0.54</v>
      </c>
      <c r="N1132" t="s">
        <v>34</v>
      </c>
      <c r="O1132" t="s">
        <v>35</v>
      </c>
      <c r="P1132" t="s">
        <v>125</v>
      </c>
      <c r="Q1132" t="s">
        <v>1210</v>
      </c>
      <c r="R1132">
        <v>33952</v>
      </c>
      <c r="S1132" s="1">
        <v>42104</v>
      </c>
      <c r="T1132" s="1">
        <v>42109</v>
      </c>
      <c r="U1132">
        <v>-180.15199999999999</v>
      </c>
      <c r="V1132">
        <v>5</v>
      </c>
      <c r="W1132">
        <v>26.66</v>
      </c>
      <c r="X1132">
        <v>89148</v>
      </c>
      <c r="Y1132">
        <f>cleaneddata[[#This Row],[Unit Price]]-cleaneddata[[#This Row],[Discount]]</f>
        <v>4.8999999999999995</v>
      </c>
      <c r="Z1132" t="str">
        <f>_xlfn.IFS(cleaneddata[[#This Row],[Region]]="Central","Chris",cleaneddata[[#This Row],[Region]]="East","Erin",cleaneddata[[#This Row],[Region]]="South","Sam",cleaneddata[[#This Row],[Region]]="West","William")</f>
        <v>Sam</v>
      </c>
    </row>
    <row r="1133" spans="1:26" x14ac:dyDescent="0.25">
      <c r="A1133">
        <v>2684</v>
      </c>
      <c r="B1133" t="s">
        <v>1209</v>
      </c>
      <c r="C1133" t="s">
        <v>49</v>
      </c>
      <c r="D1133">
        <v>0.09</v>
      </c>
      <c r="E1133">
        <v>2.62</v>
      </c>
      <c r="F1133">
        <v>0.8</v>
      </c>
      <c r="G1133" t="s">
        <v>40</v>
      </c>
      <c r="H1133" t="s">
        <v>29</v>
      </c>
      <c r="I1133" t="s">
        <v>50</v>
      </c>
      <c r="J1133" t="s">
        <v>178</v>
      </c>
      <c r="K1133" t="s">
        <v>52</v>
      </c>
      <c r="L1133" t="s">
        <v>2126</v>
      </c>
      <c r="M1133">
        <v>0.39</v>
      </c>
      <c r="N1133" t="s">
        <v>34</v>
      </c>
      <c r="O1133" t="s">
        <v>35</v>
      </c>
      <c r="P1133" t="s">
        <v>125</v>
      </c>
      <c r="Q1133" t="s">
        <v>1210</v>
      </c>
      <c r="R1133">
        <v>33952</v>
      </c>
      <c r="S1133" s="1">
        <v>42104</v>
      </c>
      <c r="T1133" s="1">
        <v>42106</v>
      </c>
      <c r="U1133">
        <v>8.3879999999999999</v>
      </c>
      <c r="V1133">
        <v>12</v>
      </c>
      <c r="W1133">
        <v>29.55</v>
      </c>
      <c r="X1133">
        <v>89148</v>
      </c>
      <c r="Y1133">
        <f>cleaneddata[[#This Row],[Unit Price]]-cleaneddata[[#This Row],[Discount]]</f>
        <v>2.5300000000000002</v>
      </c>
      <c r="Z1133" t="str">
        <f>_xlfn.IFS(cleaneddata[[#This Row],[Region]]="Central","Chris",cleaneddata[[#This Row],[Region]]="East","Erin",cleaneddata[[#This Row],[Region]]="South","Sam",cleaneddata[[#This Row],[Region]]="West","William")</f>
        <v>Sam</v>
      </c>
    </row>
    <row r="1134" spans="1:26" x14ac:dyDescent="0.25">
      <c r="A1134">
        <v>2684</v>
      </c>
      <c r="B1134" t="s">
        <v>1209</v>
      </c>
      <c r="C1134" t="s">
        <v>49</v>
      </c>
      <c r="D1134">
        <v>0.03</v>
      </c>
      <c r="E1134">
        <v>65.989999999999995</v>
      </c>
      <c r="F1134">
        <v>8.8000000000000007</v>
      </c>
      <c r="G1134" t="s">
        <v>40</v>
      </c>
      <c r="H1134" t="s">
        <v>29</v>
      </c>
      <c r="I1134" t="s">
        <v>42</v>
      </c>
      <c r="J1134" t="s">
        <v>137</v>
      </c>
      <c r="K1134" t="s">
        <v>75</v>
      </c>
      <c r="L1134" t="s">
        <v>454</v>
      </c>
      <c r="M1134">
        <v>0.57999999999999996</v>
      </c>
      <c r="N1134" t="s">
        <v>34</v>
      </c>
      <c r="O1134" t="s">
        <v>35</v>
      </c>
      <c r="P1134" t="s">
        <v>125</v>
      </c>
      <c r="Q1134" t="s">
        <v>1210</v>
      </c>
      <c r="R1134">
        <v>33952</v>
      </c>
      <c r="S1134" s="1">
        <v>42104</v>
      </c>
      <c r="T1134" s="1">
        <v>42104</v>
      </c>
      <c r="U1134">
        <v>9.9398999999999997</v>
      </c>
      <c r="V1134">
        <v>21</v>
      </c>
      <c r="W1134">
        <v>1237.4000000000001</v>
      </c>
      <c r="X1134">
        <v>89148</v>
      </c>
      <c r="Y1134">
        <f>cleaneddata[[#This Row],[Unit Price]]-cleaneddata[[#This Row],[Discount]]</f>
        <v>65.959999999999994</v>
      </c>
      <c r="Z1134" t="str">
        <f>_xlfn.IFS(cleaneddata[[#This Row],[Region]]="Central","Chris",cleaneddata[[#This Row],[Region]]="East","Erin",cleaneddata[[#This Row],[Region]]="South","Sam",cleaneddata[[#This Row],[Region]]="West","William")</f>
        <v>Sam</v>
      </c>
    </row>
    <row r="1135" spans="1:26" x14ac:dyDescent="0.25">
      <c r="A1135">
        <v>1103</v>
      </c>
      <c r="B1135" t="s">
        <v>2127</v>
      </c>
      <c r="C1135" t="s">
        <v>72</v>
      </c>
      <c r="D1135">
        <v>0.05</v>
      </c>
      <c r="E1135">
        <v>328.14</v>
      </c>
      <c r="F1135">
        <v>91.05</v>
      </c>
      <c r="G1135" t="s">
        <v>28</v>
      </c>
      <c r="H1135" t="s">
        <v>73</v>
      </c>
      <c r="I1135" t="s">
        <v>50</v>
      </c>
      <c r="J1135" t="s">
        <v>97</v>
      </c>
      <c r="K1135" t="s">
        <v>59</v>
      </c>
      <c r="L1135" t="s">
        <v>585</v>
      </c>
      <c r="M1135">
        <v>0.56999999999999995</v>
      </c>
      <c r="N1135" t="s">
        <v>34</v>
      </c>
      <c r="O1135" t="s">
        <v>54</v>
      </c>
      <c r="P1135" t="s">
        <v>135</v>
      </c>
      <c r="Q1135" t="s">
        <v>2128</v>
      </c>
      <c r="R1135">
        <v>68046</v>
      </c>
      <c r="S1135" s="1">
        <v>42104</v>
      </c>
      <c r="T1135" s="1">
        <v>42105</v>
      </c>
      <c r="U1135">
        <v>772.04</v>
      </c>
      <c r="V1135">
        <v>7</v>
      </c>
      <c r="W1135">
        <v>2291.39</v>
      </c>
      <c r="X1135">
        <v>90977</v>
      </c>
      <c r="Y1135">
        <f>cleaneddata[[#This Row],[Unit Price]]-cleaneddata[[#This Row],[Discount]]</f>
        <v>328.09</v>
      </c>
      <c r="Z1135" t="str">
        <f>_xlfn.IFS(cleaneddata[[#This Row],[Region]]="Central","Chris",cleaneddata[[#This Row],[Region]]="East","Erin",cleaneddata[[#This Row],[Region]]="South","Sam",cleaneddata[[#This Row],[Region]]="West","William")</f>
        <v>Chris</v>
      </c>
    </row>
    <row r="1136" spans="1:26" x14ac:dyDescent="0.25">
      <c r="A1136">
        <v>1104</v>
      </c>
      <c r="B1136" t="s">
        <v>2129</v>
      </c>
      <c r="C1136" t="s">
        <v>72</v>
      </c>
      <c r="D1136">
        <v>0.05</v>
      </c>
      <c r="E1136">
        <v>328.14</v>
      </c>
      <c r="F1136">
        <v>91.05</v>
      </c>
      <c r="G1136" t="s">
        <v>28</v>
      </c>
      <c r="H1136" t="s">
        <v>73</v>
      </c>
      <c r="I1136" t="s">
        <v>50</v>
      </c>
      <c r="J1136" t="s">
        <v>97</v>
      </c>
      <c r="K1136" t="s">
        <v>59</v>
      </c>
      <c r="L1136" t="s">
        <v>585</v>
      </c>
      <c r="M1136">
        <v>0.56999999999999995</v>
      </c>
      <c r="N1136" t="s">
        <v>34</v>
      </c>
      <c r="O1136" t="s">
        <v>113</v>
      </c>
      <c r="P1136" t="s">
        <v>114</v>
      </c>
      <c r="Q1136" t="s">
        <v>115</v>
      </c>
      <c r="R1136">
        <v>10282</v>
      </c>
      <c r="S1136" s="1">
        <v>42104</v>
      </c>
      <c r="T1136" s="1">
        <v>42105</v>
      </c>
      <c r="U1136">
        <v>772.04</v>
      </c>
      <c r="V1136">
        <v>29</v>
      </c>
      <c r="W1136">
        <v>9492.92</v>
      </c>
      <c r="X1136">
        <v>27456</v>
      </c>
      <c r="Y1136">
        <f>cleaneddata[[#This Row],[Unit Price]]-cleaneddata[[#This Row],[Discount]]</f>
        <v>328.09</v>
      </c>
      <c r="Z1136" t="str">
        <f>_xlfn.IFS(cleaneddata[[#This Row],[Region]]="Central","Chris",cleaneddata[[#This Row],[Region]]="East","Erin",cleaneddata[[#This Row],[Region]]="South","Sam",cleaneddata[[#This Row],[Region]]="West","William")</f>
        <v>Erin</v>
      </c>
    </row>
    <row r="1137" spans="1:26" x14ac:dyDescent="0.25">
      <c r="A1137">
        <v>1185</v>
      </c>
      <c r="B1137" t="s">
        <v>1784</v>
      </c>
      <c r="C1137" t="s">
        <v>72</v>
      </c>
      <c r="D1137">
        <v>0.08</v>
      </c>
      <c r="E1137">
        <v>11.7</v>
      </c>
      <c r="F1137">
        <v>6.96</v>
      </c>
      <c r="G1137" t="s">
        <v>40</v>
      </c>
      <c r="H1137" t="s">
        <v>41</v>
      </c>
      <c r="I1137" t="s">
        <v>50</v>
      </c>
      <c r="J1137" t="s">
        <v>97</v>
      </c>
      <c r="K1137" t="s">
        <v>146</v>
      </c>
      <c r="L1137" t="s">
        <v>762</v>
      </c>
      <c r="M1137">
        <v>0.5</v>
      </c>
      <c r="N1137" t="s">
        <v>34</v>
      </c>
      <c r="O1137" t="s">
        <v>35</v>
      </c>
      <c r="P1137" t="s">
        <v>166</v>
      </c>
      <c r="Q1137" t="s">
        <v>360</v>
      </c>
      <c r="R1137">
        <v>35756</v>
      </c>
      <c r="S1137" s="1">
        <v>42104</v>
      </c>
      <c r="T1137" s="1">
        <v>42107</v>
      </c>
      <c r="U1137">
        <v>28.565999999999999</v>
      </c>
      <c r="V1137">
        <v>8</v>
      </c>
      <c r="W1137">
        <v>87.8</v>
      </c>
      <c r="X1137">
        <v>85940</v>
      </c>
      <c r="Y1137">
        <f>cleaneddata[[#This Row],[Unit Price]]-cleaneddata[[#This Row],[Discount]]</f>
        <v>11.62</v>
      </c>
      <c r="Z1137" t="str">
        <f>_xlfn.IFS(cleaneddata[[#This Row],[Region]]="Central","Chris",cleaneddata[[#This Row],[Region]]="East","Erin",cleaneddata[[#This Row],[Region]]="South","Sam",cleaneddata[[#This Row],[Region]]="West","William")</f>
        <v>Sam</v>
      </c>
    </row>
    <row r="1138" spans="1:26" x14ac:dyDescent="0.25">
      <c r="A1138">
        <v>2430</v>
      </c>
      <c r="B1138" t="s">
        <v>1839</v>
      </c>
      <c r="C1138" t="s">
        <v>72</v>
      </c>
      <c r="D1138">
        <v>0.04</v>
      </c>
      <c r="E1138">
        <v>7.08</v>
      </c>
      <c r="F1138">
        <v>2.35</v>
      </c>
      <c r="G1138" t="s">
        <v>40</v>
      </c>
      <c r="H1138" t="s">
        <v>73</v>
      </c>
      <c r="I1138" t="s">
        <v>50</v>
      </c>
      <c r="J1138" t="s">
        <v>51</v>
      </c>
      <c r="K1138" t="s">
        <v>52</v>
      </c>
      <c r="L1138" t="s">
        <v>1915</v>
      </c>
      <c r="M1138">
        <v>0.47</v>
      </c>
      <c r="N1138" t="s">
        <v>34</v>
      </c>
      <c r="O1138" t="s">
        <v>54</v>
      </c>
      <c r="P1138" t="s">
        <v>189</v>
      </c>
      <c r="Q1138" t="s">
        <v>1840</v>
      </c>
      <c r="R1138">
        <v>76541</v>
      </c>
      <c r="S1138" s="1">
        <v>42104</v>
      </c>
      <c r="T1138" s="1">
        <v>42105</v>
      </c>
      <c r="U1138">
        <v>24.59</v>
      </c>
      <c r="V1138">
        <v>7</v>
      </c>
      <c r="W1138">
        <v>49.1</v>
      </c>
      <c r="X1138">
        <v>91109</v>
      </c>
      <c r="Y1138">
        <f>cleaneddata[[#This Row],[Unit Price]]-cleaneddata[[#This Row],[Discount]]</f>
        <v>7.04</v>
      </c>
      <c r="Z1138" t="str">
        <f>_xlfn.IFS(cleaneddata[[#This Row],[Region]]="Central","Chris",cleaneddata[[#This Row],[Region]]="East","Erin",cleaneddata[[#This Row],[Region]]="South","Sam",cleaneddata[[#This Row],[Region]]="West","William")</f>
        <v>Chris</v>
      </c>
    </row>
    <row r="1139" spans="1:26" x14ac:dyDescent="0.25">
      <c r="A1139">
        <v>2999</v>
      </c>
      <c r="B1139" t="s">
        <v>2130</v>
      </c>
      <c r="C1139" t="s">
        <v>72</v>
      </c>
      <c r="D1139">
        <v>0.03</v>
      </c>
      <c r="E1139">
        <v>10.98</v>
      </c>
      <c r="F1139">
        <v>3.37</v>
      </c>
      <c r="G1139" t="s">
        <v>40</v>
      </c>
      <c r="H1139" t="s">
        <v>41</v>
      </c>
      <c r="I1139" t="s">
        <v>50</v>
      </c>
      <c r="J1139" t="s">
        <v>570</v>
      </c>
      <c r="K1139" t="s">
        <v>44</v>
      </c>
      <c r="L1139" t="s">
        <v>2131</v>
      </c>
      <c r="M1139">
        <v>0.56999999999999995</v>
      </c>
      <c r="N1139" t="s">
        <v>34</v>
      </c>
      <c r="O1139" t="s">
        <v>54</v>
      </c>
      <c r="P1139" t="s">
        <v>291</v>
      </c>
      <c r="Q1139" t="s">
        <v>2132</v>
      </c>
      <c r="R1139">
        <v>48237</v>
      </c>
      <c r="S1139" s="1">
        <v>42104</v>
      </c>
      <c r="T1139" s="1">
        <v>42105</v>
      </c>
      <c r="U1139">
        <v>11.82</v>
      </c>
      <c r="V1139">
        <v>5</v>
      </c>
      <c r="W1139">
        <v>56.19</v>
      </c>
      <c r="X1139">
        <v>87041</v>
      </c>
      <c r="Y1139">
        <f>cleaneddata[[#This Row],[Unit Price]]-cleaneddata[[#This Row],[Discount]]</f>
        <v>10.950000000000001</v>
      </c>
      <c r="Z1139" t="str">
        <f>_xlfn.IFS(cleaneddata[[#This Row],[Region]]="Central","Chris",cleaneddata[[#This Row],[Region]]="East","Erin",cleaneddata[[#This Row],[Region]]="South","Sam",cleaneddata[[#This Row],[Region]]="West","William")</f>
        <v>Chris</v>
      </c>
    </row>
    <row r="1140" spans="1:26" x14ac:dyDescent="0.25">
      <c r="A1140">
        <v>2363</v>
      </c>
      <c r="B1140" t="s">
        <v>2133</v>
      </c>
      <c r="C1140" t="s">
        <v>39</v>
      </c>
      <c r="D1140">
        <v>0</v>
      </c>
      <c r="E1140">
        <v>5.77</v>
      </c>
      <c r="F1140">
        <v>5.92</v>
      </c>
      <c r="G1140" t="s">
        <v>40</v>
      </c>
      <c r="H1140" t="s">
        <v>73</v>
      </c>
      <c r="I1140" t="s">
        <v>30</v>
      </c>
      <c r="J1140" t="s">
        <v>128</v>
      </c>
      <c r="K1140" t="s">
        <v>146</v>
      </c>
      <c r="L1140" t="s">
        <v>2134</v>
      </c>
      <c r="M1140">
        <v>0.55000000000000004</v>
      </c>
      <c r="N1140" t="s">
        <v>34</v>
      </c>
      <c r="O1140" t="s">
        <v>113</v>
      </c>
      <c r="P1140" t="s">
        <v>319</v>
      </c>
      <c r="Q1140" t="s">
        <v>2135</v>
      </c>
      <c r="R1140">
        <v>44256</v>
      </c>
      <c r="S1140" s="1">
        <v>42105</v>
      </c>
      <c r="T1140" s="1">
        <v>42107</v>
      </c>
      <c r="U1140">
        <v>-61.5276</v>
      </c>
      <c r="V1140">
        <v>11</v>
      </c>
      <c r="W1140">
        <v>69.89</v>
      </c>
      <c r="X1140">
        <v>90040</v>
      </c>
      <c r="Y1140">
        <f>cleaneddata[[#This Row],[Unit Price]]-cleaneddata[[#This Row],[Discount]]</f>
        <v>5.77</v>
      </c>
      <c r="Z1140" t="str">
        <f>_xlfn.IFS(cleaneddata[[#This Row],[Region]]="Central","Chris",cleaneddata[[#This Row],[Region]]="East","Erin",cleaneddata[[#This Row],[Region]]="South","Sam",cleaneddata[[#This Row],[Region]]="West","William")</f>
        <v>Erin</v>
      </c>
    </row>
    <row r="1141" spans="1:26" x14ac:dyDescent="0.25">
      <c r="A1141">
        <v>2862</v>
      </c>
      <c r="B1141" t="s">
        <v>2136</v>
      </c>
      <c r="C1141" t="s">
        <v>39</v>
      </c>
      <c r="D1141">
        <v>0</v>
      </c>
      <c r="E1141">
        <v>12.22</v>
      </c>
      <c r="F1141">
        <v>2.85</v>
      </c>
      <c r="G1141" t="s">
        <v>40</v>
      </c>
      <c r="H1141" t="s">
        <v>96</v>
      </c>
      <c r="I1141" t="s">
        <v>30</v>
      </c>
      <c r="J1141" t="s">
        <v>128</v>
      </c>
      <c r="K1141" t="s">
        <v>44</v>
      </c>
      <c r="L1141" t="s">
        <v>2088</v>
      </c>
      <c r="M1141">
        <v>0.55000000000000004</v>
      </c>
      <c r="N1141" t="s">
        <v>34</v>
      </c>
      <c r="O1141" t="s">
        <v>54</v>
      </c>
      <c r="P1141" t="s">
        <v>135</v>
      </c>
      <c r="Q1141" t="s">
        <v>2043</v>
      </c>
      <c r="R1141">
        <v>68128</v>
      </c>
      <c r="S1141" s="1">
        <v>42105</v>
      </c>
      <c r="T1141" s="1">
        <v>42106</v>
      </c>
      <c r="U1141">
        <v>76.389899999999997</v>
      </c>
      <c r="V1141">
        <v>9</v>
      </c>
      <c r="W1141">
        <v>110.71</v>
      </c>
      <c r="X1141">
        <v>88278</v>
      </c>
      <c r="Y1141">
        <f>cleaneddata[[#This Row],[Unit Price]]-cleaneddata[[#This Row],[Discount]]</f>
        <v>12.22</v>
      </c>
      <c r="Z1141" t="str">
        <f>_xlfn.IFS(cleaneddata[[#This Row],[Region]]="Central","Chris",cleaneddata[[#This Row],[Region]]="East","Erin",cleaneddata[[#This Row],[Region]]="South","Sam",cleaneddata[[#This Row],[Region]]="West","William")</f>
        <v>Chris</v>
      </c>
    </row>
    <row r="1142" spans="1:26" x14ac:dyDescent="0.25">
      <c r="A1142">
        <v>369</v>
      </c>
      <c r="B1142" t="s">
        <v>2137</v>
      </c>
      <c r="C1142" t="s">
        <v>49</v>
      </c>
      <c r="D1142">
        <v>0.09</v>
      </c>
      <c r="E1142">
        <v>19.23</v>
      </c>
      <c r="F1142">
        <v>6.15</v>
      </c>
      <c r="G1142" t="s">
        <v>89</v>
      </c>
      <c r="H1142" t="s">
        <v>96</v>
      </c>
      <c r="I1142" t="s">
        <v>30</v>
      </c>
      <c r="J1142" t="s">
        <v>128</v>
      </c>
      <c r="K1142" t="s">
        <v>44</v>
      </c>
      <c r="L1142" t="s">
        <v>1279</v>
      </c>
      <c r="M1142">
        <v>0.44</v>
      </c>
      <c r="N1142" t="s">
        <v>34</v>
      </c>
      <c r="O1142" t="s">
        <v>61</v>
      </c>
      <c r="P1142" t="s">
        <v>92</v>
      </c>
      <c r="Q1142" t="s">
        <v>2138</v>
      </c>
      <c r="R1142">
        <v>94601</v>
      </c>
      <c r="S1142" s="1">
        <v>42105</v>
      </c>
      <c r="T1142" s="1">
        <v>42107</v>
      </c>
      <c r="U1142">
        <v>211.232</v>
      </c>
      <c r="V1142">
        <v>21</v>
      </c>
      <c r="W1142">
        <v>394.1</v>
      </c>
      <c r="X1142">
        <v>90292</v>
      </c>
      <c r="Y1142">
        <f>cleaneddata[[#This Row],[Unit Price]]-cleaneddata[[#This Row],[Discount]]</f>
        <v>19.14</v>
      </c>
      <c r="Z1142" t="str">
        <f>_xlfn.IFS(cleaneddata[[#This Row],[Region]]="Central","Chris",cleaneddata[[#This Row],[Region]]="East","Erin",cleaneddata[[#This Row],[Region]]="South","Sam",cleaneddata[[#This Row],[Region]]="West","William")</f>
        <v>William</v>
      </c>
    </row>
    <row r="1143" spans="1:26" x14ac:dyDescent="0.25">
      <c r="A1143">
        <v>1712</v>
      </c>
      <c r="B1143" t="s">
        <v>2139</v>
      </c>
      <c r="C1143" t="s">
        <v>49</v>
      </c>
      <c r="D1143">
        <v>0.03</v>
      </c>
      <c r="E1143">
        <v>11.66</v>
      </c>
      <c r="F1143">
        <v>7.95</v>
      </c>
      <c r="G1143" t="s">
        <v>40</v>
      </c>
      <c r="H1143" t="s">
        <v>96</v>
      </c>
      <c r="I1143" t="s">
        <v>50</v>
      </c>
      <c r="J1143" t="s">
        <v>51</v>
      </c>
      <c r="K1143" t="s">
        <v>44</v>
      </c>
      <c r="L1143" t="s">
        <v>2140</v>
      </c>
      <c r="M1143">
        <v>0.57999999999999996</v>
      </c>
      <c r="N1143" t="s">
        <v>34</v>
      </c>
      <c r="O1143" t="s">
        <v>35</v>
      </c>
      <c r="P1143" t="s">
        <v>77</v>
      </c>
      <c r="Q1143" t="s">
        <v>2141</v>
      </c>
      <c r="R1143">
        <v>30907</v>
      </c>
      <c r="S1143" s="1">
        <v>42105</v>
      </c>
      <c r="T1143" s="1">
        <v>42114</v>
      </c>
      <c r="U1143">
        <v>-31.094000000000001</v>
      </c>
      <c r="V1143">
        <v>22</v>
      </c>
      <c r="W1143">
        <v>267.32</v>
      </c>
      <c r="X1143">
        <v>87749</v>
      </c>
      <c r="Y1143">
        <f>cleaneddata[[#This Row],[Unit Price]]-cleaneddata[[#This Row],[Discount]]</f>
        <v>11.63</v>
      </c>
      <c r="Z1143" t="str">
        <f>_xlfn.IFS(cleaneddata[[#This Row],[Region]]="Central","Chris",cleaneddata[[#This Row],[Region]]="East","Erin",cleaneddata[[#This Row],[Region]]="South","Sam",cleaneddata[[#This Row],[Region]]="West","William")</f>
        <v>Sam</v>
      </c>
    </row>
    <row r="1144" spans="1:26" x14ac:dyDescent="0.25">
      <c r="A1144">
        <v>721</v>
      </c>
      <c r="B1144" t="s">
        <v>2142</v>
      </c>
      <c r="C1144" t="s">
        <v>118</v>
      </c>
      <c r="D1144">
        <v>0.01</v>
      </c>
      <c r="E1144">
        <v>7.28</v>
      </c>
      <c r="F1144">
        <v>11.15</v>
      </c>
      <c r="G1144" t="s">
        <v>40</v>
      </c>
      <c r="H1144" t="s">
        <v>96</v>
      </c>
      <c r="I1144" t="s">
        <v>50</v>
      </c>
      <c r="J1144" t="s">
        <v>90</v>
      </c>
      <c r="K1144" t="s">
        <v>75</v>
      </c>
      <c r="L1144" t="s">
        <v>977</v>
      </c>
      <c r="M1144">
        <v>0.37</v>
      </c>
      <c r="N1144" t="s">
        <v>34</v>
      </c>
      <c r="O1144" t="s">
        <v>54</v>
      </c>
      <c r="P1144" t="s">
        <v>55</v>
      </c>
      <c r="Q1144" t="s">
        <v>2143</v>
      </c>
      <c r="R1144">
        <v>46041</v>
      </c>
      <c r="S1144" s="1">
        <v>42105</v>
      </c>
      <c r="T1144" s="1">
        <v>42107</v>
      </c>
      <c r="U1144">
        <v>-24.245999999999999</v>
      </c>
      <c r="V1144">
        <v>1</v>
      </c>
      <c r="W1144">
        <v>11.21</v>
      </c>
      <c r="X1144">
        <v>91054</v>
      </c>
      <c r="Y1144">
        <f>cleaneddata[[#This Row],[Unit Price]]-cleaneddata[[#This Row],[Discount]]</f>
        <v>7.2700000000000005</v>
      </c>
      <c r="Z1144" t="str">
        <f>_xlfn.IFS(cleaneddata[[#This Row],[Region]]="Central","Chris",cleaneddata[[#This Row],[Region]]="East","Erin",cleaneddata[[#This Row],[Region]]="South","Sam",cleaneddata[[#This Row],[Region]]="West","William")</f>
        <v>Chris</v>
      </c>
    </row>
    <row r="1145" spans="1:26" x14ac:dyDescent="0.25">
      <c r="A1145">
        <v>445</v>
      </c>
      <c r="B1145" t="s">
        <v>2144</v>
      </c>
      <c r="C1145" t="s">
        <v>72</v>
      </c>
      <c r="D1145">
        <v>0.03</v>
      </c>
      <c r="E1145">
        <v>48.04</v>
      </c>
      <c r="F1145">
        <v>19.989999999999998</v>
      </c>
      <c r="G1145" t="s">
        <v>40</v>
      </c>
      <c r="H1145" t="s">
        <v>29</v>
      </c>
      <c r="I1145" t="s">
        <v>50</v>
      </c>
      <c r="J1145" t="s">
        <v>90</v>
      </c>
      <c r="K1145" t="s">
        <v>75</v>
      </c>
      <c r="L1145" t="s">
        <v>2145</v>
      </c>
      <c r="M1145">
        <v>0.37</v>
      </c>
      <c r="N1145" t="s">
        <v>34</v>
      </c>
      <c r="O1145" t="s">
        <v>54</v>
      </c>
      <c r="P1145" t="s">
        <v>135</v>
      </c>
      <c r="Q1145" t="s">
        <v>1379</v>
      </c>
      <c r="R1145">
        <v>68701</v>
      </c>
      <c r="S1145" s="1">
        <v>42105</v>
      </c>
      <c r="T1145" s="1">
        <v>42107</v>
      </c>
      <c r="U1145">
        <v>-4.46</v>
      </c>
      <c r="V1145">
        <v>2</v>
      </c>
      <c r="W1145">
        <v>101.71</v>
      </c>
      <c r="X1145">
        <v>88083</v>
      </c>
      <c r="Y1145">
        <f>cleaneddata[[#This Row],[Unit Price]]-cleaneddata[[#This Row],[Discount]]</f>
        <v>48.01</v>
      </c>
      <c r="Z1145" t="str">
        <f>_xlfn.IFS(cleaneddata[[#This Row],[Region]]="Central","Chris",cleaneddata[[#This Row],[Region]]="East","Erin",cleaneddata[[#This Row],[Region]]="South","Sam",cleaneddata[[#This Row],[Region]]="West","William")</f>
        <v>Chris</v>
      </c>
    </row>
    <row r="1146" spans="1:26" x14ac:dyDescent="0.25">
      <c r="A1146">
        <v>918</v>
      </c>
      <c r="B1146" t="s">
        <v>2146</v>
      </c>
      <c r="C1146" t="s">
        <v>39</v>
      </c>
      <c r="D1146">
        <v>0.05</v>
      </c>
      <c r="E1146">
        <v>35.51</v>
      </c>
      <c r="F1146">
        <v>6.31</v>
      </c>
      <c r="G1146" t="s">
        <v>40</v>
      </c>
      <c r="H1146" t="s">
        <v>41</v>
      </c>
      <c r="I1146" t="s">
        <v>50</v>
      </c>
      <c r="J1146" t="s">
        <v>80</v>
      </c>
      <c r="K1146" t="s">
        <v>75</v>
      </c>
      <c r="L1146" t="s">
        <v>2147</v>
      </c>
      <c r="M1146">
        <v>0.57999999999999996</v>
      </c>
      <c r="N1146" t="s">
        <v>34</v>
      </c>
      <c r="O1146" t="s">
        <v>61</v>
      </c>
      <c r="P1146" t="s">
        <v>92</v>
      </c>
      <c r="Q1146" t="s">
        <v>2148</v>
      </c>
      <c r="R1146">
        <v>91730</v>
      </c>
      <c r="S1146" s="1">
        <v>42106</v>
      </c>
      <c r="T1146" s="1">
        <v>42108</v>
      </c>
      <c r="U1146">
        <v>6.11</v>
      </c>
      <c r="V1146">
        <v>2</v>
      </c>
      <c r="W1146">
        <v>73.099999999999994</v>
      </c>
      <c r="X1146">
        <v>90492</v>
      </c>
      <c r="Y1146">
        <f>cleaneddata[[#This Row],[Unit Price]]-cleaneddata[[#This Row],[Discount]]</f>
        <v>35.46</v>
      </c>
      <c r="Z1146" t="str">
        <f>_xlfn.IFS(cleaneddata[[#This Row],[Region]]="Central","Chris",cleaneddata[[#This Row],[Region]]="East","Erin",cleaneddata[[#This Row],[Region]]="South","Sam",cleaneddata[[#This Row],[Region]]="West","William")</f>
        <v>William</v>
      </c>
    </row>
    <row r="1147" spans="1:26" x14ac:dyDescent="0.25">
      <c r="A1147">
        <v>919</v>
      </c>
      <c r="B1147" t="s">
        <v>2149</v>
      </c>
      <c r="C1147" t="s">
        <v>39</v>
      </c>
      <c r="D1147">
        <v>0.1</v>
      </c>
      <c r="E1147">
        <v>8.34</v>
      </c>
      <c r="F1147">
        <v>2.64</v>
      </c>
      <c r="G1147" t="s">
        <v>40</v>
      </c>
      <c r="H1147" t="s">
        <v>41</v>
      </c>
      <c r="I1147" t="s">
        <v>50</v>
      </c>
      <c r="J1147" t="s">
        <v>570</v>
      </c>
      <c r="K1147" t="s">
        <v>44</v>
      </c>
      <c r="L1147" t="s">
        <v>885</v>
      </c>
      <c r="M1147">
        <v>0.59</v>
      </c>
      <c r="N1147" t="s">
        <v>34</v>
      </c>
      <c r="O1147" t="s">
        <v>61</v>
      </c>
      <c r="P1147" t="s">
        <v>92</v>
      </c>
      <c r="Q1147" t="s">
        <v>2150</v>
      </c>
      <c r="R1147">
        <v>96003</v>
      </c>
      <c r="S1147" s="1">
        <v>42106</v>
      </c>
      <c r="T1147" s="1">
        <v>42106</v>
      </c>
      <c r="U1147">
        <v>-6.34</v>
      </c>
      <c r="V1147">
        <v>6</v>
      </c>
      <c r="W1147">
        <v>47.95</v>
      </c>
      <c r="X1147">
        <v>90492</v>
      </c>
      <c r="Y1147">
        <f>cleaneddata[[#This Row],[Unit Price]]-cleaneddata[[#This Row],[Discount]]</f>
        <v>8.24</v>
      </c>
      <c r="Z1147" t="str">
        <f>_xlfn.IFS(cleaneddata[[#This Row],[Region]]="Central","Chris",cleaneddata[[#This Row],[Region]]="East","Erin",cleaneddata[[#This Row],[Region]]="South","Sam",cleaneddata[[#This Row],[Region]]="West","William")</f>
        <v>William</v>
      </c>
    </row>
    <row r="1148" spans="1:26" x14ac:dyDescent="0.25">
      <c r="A1148">
        <v>920</v>
      </c>
      <c r="B1148" t="s">
        <v>1883</v>
      </c>
      <c r="C1148" t="s">
        <v>39</v>
      </c>
      <c r="D1148">
        <v>0.03</v>
      </c>
      <c r="E1148">
        <v>8.0399999999999991</v>
      </c>
      <c r="F1148">
        <v>8.94</v>
      </c>
      <c r="G1148" t="s">
        <v>40</v>
      </c>
      <c r="H1148" t="s">
        <v>41</v>
      </c>
      <c r="I1148" t="s">
        <v>50</v>
      </c>
      <c r="J1148" t="s">
        <v>74</v>
      </c>
      <c r="K1148" t="s">
        <v>75</v>
      </c>
      <c r="L1148" t="s">
        <v>2151</v>
      </c>
      <c r="M1148">
        <v>0.4</v>
      </c>
      <c r="N1148" t="s">
        <v>34</v>
      </c>
      <c r="O1148" t="s">
        <v>61</v>
      </c>
      <c r="P1148" t="s">
        <v>92</v>
      </c>
      <c r="Q1148" t="s">
        <v>1231</v>
      </c>
      <c r="R1148">
        <v>92374</v>
      </c>
      <c r="S1148" s="1">
        <v>42106</v>
      </c>
      <c r="T1148" s="1">
        <v>42108</v>
      </c>
      <c r="U1148">
        <v>-160.27549999999999</v>
      </c>
      <c r="V1148">
        <v>9</v>
      </c>
      <c r="W1148">
        <v>76.77</v>
      </c>
      <c r="X1148">
        <v>90492</v>
      </c>
      <c r="Y1148">
        <f>cleaneddata[[#This Row],[Unit Price]]-cleaneddata[[#This Row],[Discount]]</f>
        <v>8.01</v>
      </c>
      <c r="Z1148" t="str">
        <f>_xlfn.IFS(cleaneddata[[#This Row],[Region]]="Central","Chris",cleaneddata[[#This Row],[Region]]="East","Erin",cleaneddata[[#This Row],[Region]]="South","Sam",cleaneddata[[#This Row],[Region]]="West","William")</f>
        <v>William</v>
      </c>
    </row>
    <row r="1149" spans="1:26" x14ac:dyDescent="0.25">
      <c r="A1149">
        <v>754</v>
      </c>
      <c r="B1149" t="s">
        <v>2152</v>
      </c>
      <c r="C1149" t="s">
        <v>49</v>
      </c>
      <c r="D1149">
        <v>0.06</v>
      </c>
      <c r="E1149">
        <v>119.99</v>
      </c>
      <c r="F1149">
        <v>14</v>
      </c>
      <c r="G1149" t="s">
        <v>28</v>
      </c>
      <c r="H1149" t="s">
        <v>41</v>
      </c>
      <c r="I1149" t="s">
        <v>42</v>
      </c>
      <c r="J1149" t="s">
        <v>58</v>
      </c>
      <c r="K1149" t="s">
        <v>59</v>
      </c>
      <c r="L1149" t="s">
        <v>2153</v>
      </c>
      <c r="M1149">
        <v>0.36</v>
      </c>
      <c r="N1149" t="s">
        <v>34</v>
      </c>
      <c r="O1149" t="s">
        <v>61</v>
      </c>
      <c r="P1149" t="s">
        <v>590</v>
      </c>
      <c r="Q1149" t="s">
        <v>2154</v>
      </c>
      <c r="R1149">
        <v>86314</v>
      </c>
      <c r="S1149" s="1">
        <v>42106</v>
      </c>
      <c r="T1149" s="1">
        <v>42113</v>
      </c>
      <c r="U1149">
        <v>-207.679788</v>
      </c>
      <c r="V1149">
        <v>2</v>
      </c>
      <c r="W1149">
        <v>243.86</v>
      </c>
      <c r="X1149">
        <v>90439</v>
      </c>
      <c r="Y1149">
        <f>cleaneddata[[#This Row],[Unit Price]]-cleaneddata[[#This Row],[Discount]]</f>
        <v>119.92999999999999</v>
      </c>
      <c r="Z1149" t="str">
        <f>_xlfn.IFS(cleaneddata[[#This Row],[Region]]="Central","Chris",cleaneddata[[#This Row],[Region]]="East","Erin",cleaneddata[[#This Row],[Region]]="South","Sam",cleaneddata[[#This Row],[Region]]="West","William")</f>
        <v>William</v>
      </c>
    </row>
    <row r="1150" spans="1:26" x14ac:dyDescent="0.25">
      <c r="A1150">
        <v>3221</v>
      </c>
      <c r="B1150" t="s">
        <v>2155</v>
      </c>
      <c r="C1150" t="s">
        <v>72</v>
      </c>
      <c r="D1150">
        <v>0.03</v>
      </c>
      <c r="E1150">
        <v>6.68</v>
      </c>
      <c r="F1150">
        <v>1.5</v>
      </c>
      <c r="G1150" t="s">
        <v>40</v>
      </c>
      <c r="H1150" t="s">
        <v>96</v>
      </c>
      <c r="I1150" t="s">
        <v>50</v>
      </c>
      <c r="J1150" t="s">
        <v>51</v>
      </c>
      <c r="K1150" t="s">
        <v>52</v>
      </c>
      <c r="L1150" t="s">
        <v>1870</v>
      </c>
      <c r="M1150">
        <v>0.48</v>
      </c>
      <c r="N1150" t="s">
        <v>34</v>
      </c>
      <c r="O1150" t="s">
        <v>35</v>
      </c>
      <c r="P1150" t="s">
        <v>125</v>
      </c>
      <c r="Q1150" t="s">
        <v>2156</v>
      </c>
      <c r="R1150">
        <v>33322</v>
      </c>
      <c r="S1150" s="1">
        <v>42106</v>
      </c>
      <c r="T1150" s="1">
        <v>42107</v>
      </c>
      <c r="U1150">
        <v>-577.30399999999997</v>
      </c>
      <c r="V1150">
        <v>7</v>
      </c>
      <c r="W1150">
        <v>48.32</v>
      </c>
      <c r="X1150">
        <v>90815</v>
      </c>
      <c r="Y1150">
        <f>cleaneddata[[#This Row],[Unit Price]]-cleaneddata[[#This Row],[Discount]]</f>
        <v>6.6499999999999995</v>
      </c>
      <c r="Z1150" t="str">
        <f>_xlfn.IFS(cleaneddata[[#This Row],[Region]]="Central","Chris",cleaneddata[[#This Row],[Region]]="East","Erin",cleaneddata[[#This Row],[Region]]="South","Sam",cleaneddata[[#This Row],[Region]]="West","William")</f>
        <v>Sam</v>
      </c>
    </row>
    <row r="1151" spans="1:26" x14ac:dyDescent="0.25">
      <c r="A1151">
        <v>171</v>
      </c>
      <c r="B1151" t="s">
        <v>2157</v>
      </c>
      <c r="C1151" t="s">
        <v>27</v>
      </c>
      <c r="D1151">
        <v>0.05</v>
      </c>
      <c r="E1151">
        <v>1.88</v>
      </c>
      <c r="F1151">
        <v>1.49</v>
      </c>
      <c r="G1151" t="s">
        <v>40</v>
      </c>
      <c r="H1151" t="s">
        <v>96</v>
      </c>
      <c r="I1151" t="s">
        <v>50</v>
      </c>
      <c r="J1151" t="s">
        <v>74</v>
      </c>
      <c r="K1151" t="s">
        <v>75</v>
      </c>
      <c r="L1151" t="s">
        <v>615</v>
      </c>
      <c r="M1151">
        <v>0.37</v>
      </c>
      <c r="N1151" t="s">
        <v>34</v>
      </c>
      <c r="O1151" t="s">
        <v>113</v>
      </c>
      <c r="P1151" t="s">
        <v>399</v>
      </c>
      <c r="Q1151" t="s">
        <v>807</v>
      </c>
      <c r="R1151">
        <v>7024</v>
      </c>
      <c r="S1151" s="1">
        <v>42107</v>
      </c>
      <c r="T1151" s="1">
        <v>42109</v>
      </c>
      <c r="U1151">
        <v>-2.9095</v>
      </c>
      <c r="V1151">
        <v>1</v>
      </c>
      <c r="W1151">
        <v>3.42</v>
      </c>
      <c r="X1151">
        <v>87464</v>
      </c>
      <c r="Y1151">
        <f>cleaneddata[[#This Row],[Unit Price]]-cleaneddata[[#This Row],[Discount]]</f>
        <v>1.8299999999999998</v>
      </c>
      <c r="Z1151" t="str">
        <f>_xlfn.IFS(cleaneddata[[#This Row],[Region]]="Central","Chris",cleaneddata[[#This Row],[Region]]="East","Erin",cleaneddata[[#This Row],[Region]]="South","Sam",cleaneddata[[#This Row],[Region]]="West","William")</f>
        <v>Erin</v>
      </c>
    </row>
    <row r="1152" spans="1:26" x14ac:dyDescent="0.25">
      <c r="A1152">
        <v>1561</v>
      </c>
      <c r="B1152" t="s">
        <v>1454</v>
      </c>
      <c r="C1152" t="s">
        <v>27</v>
      </c>
      <c r="D1152">
        <v>0.05</v>
      </c>
      <c r="E1152">
        <v>12.2</v>
      </c>
      <c r="F1152">
        <v>6.02</v>
      </c>
      <c r="G1152" t="s">
        <v>40</v>
      </c>
      <c r="H1152" t="s">
        <v>96</v>
      </c>
      <c r="I1152" t="s">
        <v>30</v>
      </c>
      <c r="J1152" t="s">
        <v>128</v>
      </c>
      <c r="K1152" t="s">
        <v>44</v>
      </c>
      <c r="L1152" t="s">
        <v>2158</v>
      </c>
      <c r="M1152">
        <v>0.43</v>
      </c>
      <c r="N1152" t="s">
        <v>34</v>
      </c>
      <c r="O1152" t="s">
        <v>54</v>
      </c>
      <c r="P1152" t="s">
        <v>189</v>
      </c>
      <c r="Q1152" t="s">
        <v>1456</v>
      </c>
      <c r="R1152">
        <v>76063</v>
      </c>
      <c r="S1152" s="1">
        <v>42107</v>
      </c>
      <c r="T1152" s="1">
        <v>42108</v>
      </c>
      <c r="U1152">
        <v>-6.6420000000000003</v>
      </c>
      <c r="V1152">
        <v>5</v>
      </c>
      <c r="W1152">
        <v>63.93</v>
      </c>
      <c r="X1152">
        <v>88094</v>
      </c>
      <c r="Y1152">
        <f>cleaneddata[[#This Row],[Unit Price]]-cleaneddata[[#This Row],[Discount]]</f>
        <v>12.149999999999999</v>
      </c>
      <c r="Z1152" t="str">
        <f>_xlfn.IFS(cleaneddata[[#This Row],[Region]]="Central","Chris",cleaneddata[[#This Row],[Region]]="East","Erin",cleaneddata[[#This Row],[Region]]="South","Sam",cleaneddata[[#This Row],[Region]]="West","William")</f>
        <v>Chris</v>
      </c>
    </row>
    <row r="1153" spans="1:26" x14ac:dyDescent="0.25">
      <c r="A1153">
        <v>2738</v>
      </c>
      <c r="B1153" t="s">
        <v>2159</v>
      </c>
      <c r="C1153" t="s">
        <v>27</v>
      </c>
      <c r="D1153">
        <v>0.02</v>
      </c>
      <c r="E1153">
        <v>33.979999999999997</v>
      </c>
      <c r="F1153">
        <v>1.99</v>
      </c>
      <c r="G1153" t="s">
        <v>40</v>
      </c>
      <c r="H1153" t="s">
        <v>29</v>
      </c>
      <c r="I1153" t="s">
        <v>42</v>
      </c>
      <c r="J1153" t="s">
        <v>43</v>
      </c>
      <c r="K1153" t="s">
        <v>44</v>
      </c>
      <c r="L1153" t="s">
        <v>2160</v>
      </c>
      <c r="M1153">
        <v>0.45</v>
      </c>
      <c r="N1153" t="s">
        <v>34</v>
      </c>
      <c r="O1153" t="s">
        <v>113</v>
      </c>
      <c r="P1153" t="s">
        <v>635</v>
      </c>
      <c r="Q1153" t="s">
        <v>636</v>
      </c>
      <c r="R1153">
        <v>5403</v>
      </c>
      <c r="S1153" s="1">
        <v>42107</v>
      </c>
      <c r="T1153" s="1">
        <v>42109</v>
      </c>
      <c r="U1153">
        <v>164.06129999999999</v>
      </c>
      <c r="V1153">
        <v>7</v>
      </c>
      <c r="W1153">
        <v>237.77</v>
      </c>
      <c r="X1153">
        <v>89017</v>
      </c>
      <c r="Y1153">
        <f>cleaneddata[[#This Row],[Unit Price]]-cleaneddata[[#This Row],[Discount]]</f>
        <v>33.959999999999994</v>
      </c>
      <c r="Z1153" t="str">
        <f>_xlfn.IFS(cleaneddata[[#This Row],[Region]]="Central","Chris",cleaneddata[[#This Row],[Region]]="East","Erin",cleaneddata[[#This Row],[Region]]="South","Sam",cleaneddata[[#This Row],[Region]]="West","William")</f>
        <v>Erin</v>
      </c>
    </row>
    <row r="1154" spans="1:26" x14ac:dyDescent="0.25">
      <c r="A1154">
        <v>3169</v>
      </c>
      <c r="B1154" t="s">
        <v>2161</v>
      </c>
      <c r="C1154" t="s">
        <v>27</v>
      </c>
      <c r="D1154">
        <v>0.08</v>
      </c>
      <c r="E1154">
        <v>7.28</v>
      </c>
      <c r="F1154">
        <v>11.15</v>
      </c>
      <c r="G1154" t="s">
        <v>89</v>
      </c>
      <c r="H1154" t="s">
        <v>29</v>
      </c>
      <c r="I1154" t="s">
        <v>50</v>
      </c>
      <c r="J1154" t="s">
        <v>90</v>
      </c>
      <c r="K1154" t="s">
        <v>75</v>
      </c>
      <c r="L1154" t="s">
        <v>977</v>
      </c>
      <c r="M1154">
        <v>0.37</v>
      </c>
      <c r="N1154" t="s">
        <v>34</v>
      </c>
      <c r="O1154" t="s">
        <v>35</v>
      </c>
      <c r="P1154" t="s">
        <v>125</v>
      </c>
      <c r="Q1154" t="s">
        <v>2162</v>
      </c>
      <c r="R1154">
        <v>32127</v>
      </c>
      <c r="S1154" s="1">
        <v>42107</v>
      </c>
      <c r="T1154" s="1">
        <v>42108</v>
      </c>
      <c r="U1154">
        <v>-44.414999999999999</v>
      </c>
      <c r="V1154">
        <v>1</v>
      </c>
      <c r="W1154">
        <v>14.66</v>
      </c>
      <c r="X1154">
        <v>86490</v>
      </c>
      <c r="Y1154">
        <f>cleaneddata[[#This Row],[Unit Price]]-cleaneddata[[#This Row],[Discount]]</f>
        <v>7.2</v>
      </c>
      <c r="Z1154" t="str">
        <f>_xlfn.IFS(cleaneddata[[#This Row],[Region]]="Central","Chris",cleaneddata[[#This Row],[Region]]="East","Erin",cleaneddata[[#This Row],[Region]]="South","Sam",cleaneddata[[#This Row],[Region]]="West","William")</f>
        <v>Sam</v>
      </c>
    </row>
    <row r="1155" spans="1:26" x14ac:dyDescent="0.25">
      <c r="A1155">
        <v>2973</v>
      </c>
      <c r="B1155" t="s">
        <v>2163</v>
      </c>
      <c r="C1155" t="s">
        <v>39</v>
      </c>
      <c r="D1155">
        <v>0.01</v>
      </c>
      <c r="E1155">
        <v>30.97</v>
      </c>
      <c r="F1155">
        <v>4</v>
      </c>
      <c r="G1155" t="s">
        <v>40</v>
      </c>
      <c r="H1155" t="s">
        <v>73</v>
      </c>
      <c r="I1155" t="s">
        <v>42</v>
      </c>
      <c r="J1155" t="s">
        <v>43</v>
      </c>
      <c r="K1155" t="s">
        <v>75</v>
      </c>
      <c r="L1155" t="s">
        <v>2164</v>
      </c>
      <c r="M1155">
        <v>0.74</v>
      </c>
      <c r="N1155" t="s">
        <v>34</v>
      </c>
      <c r="O1155" t="s">
        <v>54</v>
      </c>
      <c r="P1155" t="s">
        <v>359</v>
      </c>
      <c r="Q1155" t="s">
        <v>2165</v>
      </c>
      <c r="R1155">
        <v>53151</v>
      </c>
      <c r="S1155" s="1">
        <v>42107</v>
      </c>
      <c r="T1155" s="1">
        <v>42109</v>
      </c>
      <c r="U1155">
        <v>17.102799999999998</v>
      </c>
      <c r="V1155">
        <v>17</v>
      </c>
      <c r="W1155">
        <v>523.05999999999995</v>
      </c>
      <c r="X1155">
        <v>87186</v>
      </c>
      <c r="Y1155">
        <f>cleaneddata[[#This Row],[Unit Price]]-cleaneddata[[#This Row],[Discount]]</f>
        <v>30.959999999999997</v>
      </c>
      <c r="Z1155" t="str">
        <f>_xlfn.IFS(cleaneddata[[#This Row],[Region]]="Central","Chris",cleaneddata[[#This Row],[Region]]="East","Erin",cleaneddata[[#This Row],[Region]]="South","Sam",cleaneddata[[#This Row],[Region]]="West","William")</f>
        <v>Chris</v>
      </c>
    </row>
    <row r="1156" spans="1:26" x14ac:dyDescent="0.25">
      <c r="A1156">
        <v>2973</v>
      </c>
      <c r="B1156" t="s">
        <v>2163</v>
      </c>
      <c r="C1156" t="s">
        <v>39</v>
      </c>
      <c r="D1156">
        <v>0.08</v>
      </c>
      <c r="E1156">
        <v>125.99</v>
      </c>
      <c r="F1156">
        <v>7.69</v>
      </c>
      <c r="G1156" t="s">
        <v>40</v>
      </c>
      <c r="H1156" t="s">
        <v>73</v>
      </c>
      <c r="I1156" t="s">
        <v>42</v>
      </c>
      <c r="J1156" t="s">
        <v>137</v>
      </c>
      <c r="K1156" t="s">
        <v>75</v>
      </c>
      <c r="L1156" t="s">
        <v>1051</v>
      </c>
      <c r="M1156">
        <v>0.57999999999999996</v>
      </c>
      <c r="N1156" t="s">
        <v>34</v>
      </c>
      <c r="O1156" t="s">
        <v>54</v>
      </c>
      <c r="P1156" t="s">
        <v>359</v>
      </c>
      <c r="Q1156" t="s">
        <v>2165</v>
      </c>
      <c r="R1156">
        <v>53151</v>
      </c>
      <c r="S1156" s="1">
        <v>42107</v>
      </c>
      <c r="T1156" s="1">
        <v>42109</v>
      </c>
      <c r="U1156">
        <v>1269.3819599999999</v>
      </c>
      <c r="V1156">
        <v>23</v>
      </c>
      <c r="W1156">
        <v>2424.6799999999998</v>
      </c>
      <c r="X1156">
        <v>87186</v>
      </c>
      <c r="Y1156">
        <f>cleaneddata[[#This Row],[Unit Price]]-cleaneddata[[#This Row],[Discount]]</f>
        <v>125.91</v>
      </c>
      <c r="Z1156" t="str">
        <f>_xlfn.IFS(cleaneddata[[#This Row],[Region]]="Central","Chris",cleaneddata[[#This Row],[Region]]="East","Erin",cleaneddata[[#This Row],[Region]]="South","Sam",cleaneddata[[#This Row],[Region]]="West","William")</f>
        <v>Chris</v>
      </c>
    </row>
    <row r="1157" spans="1:26" x14ac:dyDescent="0.25">
      <c r="A1157">
        <v>2250</v>
      </c>
      <c r="B1157" t="s">
        <v>2166</v>
      </c>
      <c r="C1157" t="s">
        <v>49</v>
      </c>
      <c r="D1157">
        <v>0</v>
      </c>
      <c r="E1157">
        <v>2.08</v>
      </c>
      <c r="F1157">
        <v>5.33</v>
      </c>
      <c r="G1157" t="s">
        <v>40</v>
      </c>
      <c r="H1157" t="s">
        <v>73</v>
      </c>
      <c r="I1157" t="s">
        <v>30</v>
      </c>
      <c r="J1157" t="s">
        <v>128</v>
      </c>
      <c r="K1157" t="s">
        <v>75</v>
      </c>
      <c r="L1157" t="s">
        <v>461</v>
      </c>
      <c r="M1157">
        <v>0.43</v>
      </c>
      <c r="N1157" t="s">
        <v>34</v>
      </c>
      <c r="O1157" t="s">
        <v>113</v>
      </c>
      <c r="P1157" t="s">
        <v>322</v>
      </c>
      <c r="Q1157" t="s">
        <v>2167</v>
      </c>
      <c r="R1157">
        <v>16801</v>
      </c>
      <c r="S1157" s="1">
        <v>42107</v>
      </c>
      <c r="T1157" s="1">
        <v>42114</v>
      </c>
      <c r="U1157">
        <v>-192.5532</v>
      </c>
      <c r="V1157">
        <v>22</v>
      </c>
      <c r="W1157">
        <v>51.41</v>
      </c>
      <c r="X1157">
        <v>86699</v>
      </c>
      <c r="Y1157">
        <f>cleaneddata[[#This Row],[Unit Price]]-cleaneddata[[#This Row],[Discount]]</f>
        <v>2.08</v>
      </c>
      <c r="Z1157" t="str">
        <f>_xlfn.IFS(cleaneddata[[#This Row],[Region]]="Central","Chris",cleaneddata[[#This Row],[Region]]="East","Erin",cleaneddata[[#This Row],[Region]]="South","Sam",cleaneddata[[#This Row],[Region]]="West","William")</f>
        <v>Erin</v>
      </c>
    </row>
    <row r="1158" spans="1:26" x14ac:dyDescent="0.25">
      <c r="A1158">
        <v>940</v>
      </c>
      <c r="B1158" t="s">
        <v>2168</v>
      </c>
      <c r="C1158" t="s">
        <v>49</v>
      </c>
      <c r="D1158">
        <v>0.09</v>
      </c>
      <c r="E1158">
        <v>100.98</v>
      </c>
      <c r="F1158">
        <v>35.840000000000003</v>
      </c>
      <c r="G1158" t="s">
        <v>28</v>
      </c>
      <c r="H1158" t="s">
        <v>73</v>
      </c>
      <c r="I1158" t="s">
        <v>30</v>
      </c>
      <c r="J1158" t="s">
        <v>119</v>
      </c>
      <c r="K1158" t="s">
        <v>32</v>
      </c>
      <c r="L1158" t="s">
        <v>120</v>
      </c>
      <c r="M1158">
        <v>0.62</v>
      </c>
      <c r="N1158" t="s">
        <v>34</v>
      </c>
      <c r="O1158" t="s">
        <v>113</v>
      </c>
      <c r="P1158" t="s">
        <v>250</v>
      </c>
      <c r="Q1158" t="s">
        <v>2169</v>
      </c>
      <c r="R1158">
        <v>6776</v>
      </c>
      <c r="S1158" s="1">
        <v>42108</v>
      </c>
      <c r="T1158" s="1">
        <v>42113</v>
      </c>
      <c r="U1158">
        <v>-193.58</v>
      </c>
      <c r="V1158">
        <v>4</v>
      </c>
      <c r="W1158">
        <v>396.19</v>
      </c>
      <c r="X1158">
        <v>90844</v>
      </c>
      <c r="Y1158">
        <f>cleaneddata[[#This Row],[Unit Price]]-cleaneddata[[#This Row],[Discount]]</f>
        <v>100.89</v>
      </c>
      <c r="Z1158" t="str">
        <f>_xlfn.IFS(cleaneddata[[#This Row],[Region]]="Central","Chris",cleaneddata[[#This Row],[Region]]="East","Erin",cleaneddata[[#This Row],[Region]]="South","Sam",cleaneddata[[#This Row],[Region]]="West","William")</f>
        <v>Erin</v>
      </c>
    </row>
    <row r="1159" spans="1:26" x14ac:dyDescent="0.25">
      <c r="A1159">
        <v>329</v>
      </c>
      <c r="B1159" t="s">
        <v>2170</v>
      </c>
      <c r="C1159" t="s">
        <v>118</v>
      </c>
      <c r="D1159">
        <v>0.06</v>
      </c>
      <c r="E1159">
        <v>296.18</v>
      </c>
      <c r="F1159">
        <v>54.12</v>
      </c>
      <c r="G1159" t="s">
        <v>28</v>
      </c>
      <c r="H1159" t="s">
        <v>73</v>
      </c>
      <c r="I1159" t="s">
        <v>30</v>
      </c>
      <c r="J1159" t="s">
        <v>31</v>
      </c>
      <c r="K1159" t="s">
        <v>32</v>
      </c>
      <c r="L1159" t="s">
        <v>1081</v>
      </c>
      <c r="M1159">
        <v>0.76</v>
      </c>
      <c r="N1159" t="s">
        <v>34</v>
      </c>
      <c r="O1159" t="s">
        <v>113</v>
      </c>
      <c r="P1159" t="s">
        <v>333</v>
      </c>
      <c r="Q1159" t="s">
        <v>334</v>
      </c>
      <c r="R1159">
        <v>4073</v>
      </c>
      <c r="S1159" s="1">
        <v>42108</v>
      </c>
      <c r="T1159" s="1">
        <v>42109</v>
      </c>
      <c r="U1159">
        <v>-715.77820599999995</v>
      </c>
      <c r="V1159">
        <v>5</v>
      </c>
      <c r="W1159">
        <v>1170.21</v>
      </c>
      <c r="X1159">
        <v>89726</v>
      </c>
      <c r="Y1159">
        <f>cleaneddata[[#This Row],[Unit Price]]-cleaneddata[[#This Row],[Discount]]</f>
        <v>296.12</v>
      </c>
      <c r="Z1159" t="str">
        <f>_xlfn.IFS(cleaneddata[[#This Row],[Region]]="Central","Chris",cleaneddata[[#This Row],[Region]]="East","Erin",cleaneddata[[#This Row],[Region]]="South","Sam",cleaneddata[[#This Row],[Region]]="West","William")</f>
        <v>Erin</v>
      </c>
    </row>
    <row r="1160" spans="1:26" x14ac:dyDescent="0.25">
      <c r="A1160">
        <v>331</v>
      </c>
      <c r="B1160" t="s">
        <v>2171</v>
      </c>
      <c r="C1160" t="s">
        <v>118</v>
      </c>
      <c r="D1160">
        <v>0.01</v>
      </c>
      <c r="E1160">
        <v>29.1</v>
      </c>
      <c r="F1160">
        <v>4</v>
      </c>
      <c r="G1160" t="s">
        <v>89</v>
      </c>
      <c r="H1160" t="s">
        <v>73</v>
      </c>
      <c r="I1160" t="s">
        <v>42</v>
      </c>
      <c r="J1160" t="s">
        <v>43</v>
      </c>
      <c r="K1160" t="s">
        <v>75</v>
      </c>
      <c r="L1160" t="s">
        <v>2172</v>
      </c>
      <c r="M1160">
        <v>0.78</v>
      </c>
      <c r="N1160" t="s">
        <v>34</v>
      </c>
      <c r="O1160" t="s">
        <v>113</v>
      </c>
      <c r="P1160" t="s">
        <v>1358</v>
      </c>
      <c r="Q1160" t="s">
        <v>2173</v>
      </c>
      <c r="R1160">
        <v>3045</v>
      </c>
      <c r="S1160" s="1">
        <v>42108</v>
      </c>
      <c r="T1160" s="1">
        <v>42110</v>
      </c>
      <c r="U1160">
        <v>-22.82</v>
      </c>
      <c r="V1160">
        <v>8</v>
      </c>
      <c r="W1160">
        <v>243.32</v>
      </c>
      <c r="X1160">
        <v>89726</v>
      </c>
      <c r="Y1160">
        <f>cleaneddata[[#This Row],[Unit Price]]-cleaneddata[[#This Row],[Discount]]</f>
        <v>29.09</v>
      </c>
      <c r="Z1160" t="str">
        <f>_xlfn.IFS(cleaneddata[[#This Row],[Region]]="Central","Chris",cleaneddata[[#This Row],[Region]]="East","Erin",cleaneddata[[#This Row],[Region]]="South","Sam",cleaneddata[[#This Row],[Region]]="West","William")</f>
        <v>Erin</v>
      </c>
    </row>
    <row r="1161" spans="1:26" x14ac:dyDescent="0.25">
      <c r="A1161">
        <v>1559</v>
      </c>
      <c r="B1161" t="s">
        <v>2174</v>
      </c>
      <c r="C1161" t="s">
        <v>27</v>
      </c>
      <c r="D1161">
        <v>0.1</v>
      </c>
      <c r="E1161">
        <v>226.67</v>
      </c>
      <c r="F1161">
        <v>28.16</v>
      </c>
      <c r="G1161" t="s">
        <v>28</v>
      </c>
      <c r="H1161" t="s">
        <v>41</v>
      </c>
      <c r="I1161" t="s">
        <v>30</v>
      </c>
      <c r="J1161" t="s">
        <v>111</v>
      </c>
      <c r="K1161" t="s">
        <v>59</v>
      </c>
      <c r="L1161" t="s">
        <v>1378</v>
      </c>
      <c r="M1161">
        <v>0.59</v>
      </c>
      <c r="N1161" t="s">
        <v>34</v>
      </c>
      <c r="O1161" t="s">
        <v>35</v>
      </c>
      <c r="P1161" t="s">
        <v>244</v>
      </c>
      <c r="Q1161" t="s">
        <v>2175</v>
      </c>
      <c r="R1161">
        <v>24060</v>
      </c>
      <c r="S1161" s="1">
        <v>42109</v>
      </c>
      <c r="T1161" s="1">
        <v>42111</v>
      </c>
      <c r="U1161">
        <v>-390.76799999999997</v>
      </c>
      <c r="V1161">
        <v>5</v>
      </c>
      <c r="W1161">
        <v>1088.26</v>
      </c>
      <c r="X1161">
        <v>87424</v>
      </c>
      <c r="Y1161">
        <f>cleaneddata[[#This Row],[Unit Price]]-cleaneddata[[#This Row],[Discount]]</f>
        <v>226.57</v>
      </c>
      <c r="Z1161" t="str">
        <f>_xlfn.IFS(cleaneddata[[#This Row],[Region]]="Central","Chris",cleaneddata[[#This Row],[Region]]="East","Erin",cleaneddata[[#This Row],[Region]]="South","Sam",cleaneddata[[#This Row],[Region]]="West","William")</f>
        <v>Sam</v>
      </c>
    </row>
    <row r="1162" spans="1:26" x14ac:dyDescent="0.25">
      <c r="A1162">
        <v>1632</v>
      </c>
      <c r="B1162" t="s">
        <v>523</v>
      </c>
      <c r="C1162" t="s">
        <v>39</v>
      </c>
      <c r="D1162">
        <v>0.02</v>
      </c>
      <c r="E1162">
        <v>25.99</v>
      </c>
      <c r="F1162">
        <v>5.37</v>
      </c>
      <c r="G1162" t="s">
        <v>40</v>
      </c>
      <c r="H1162" t="s">
        <v>73</v>
      </c>
      <c r="I1162" t="s">
        <v>50</v>
      </c>
      <c r="J1162" t="s">
        <v>51</v>
      </c>
      <c r="K1162" t="s">
        <v>75</v>
      </c>
      <c r="L1162" t="s">
        <v>1228</v>
      </c>
      <c r="M1162">
        <v>0.56000000000000005</v>
      </c>
      <c r="N1162" t="s">
        <v>34</v>
      </c>
      <c r="O1162" t="s">
        <v>35</v>
      </c>
      <c r="P1162" t="s">
        <v>36</v>
      </c>
      <c r="Q1162" t="s">
        <v>525</v>
      </c>
      <c r="R1162">
        <v>39401</v>
      </c>
      <c r="S1162" s="1">
        <v>42109</v>
      </c>
      <c r="T1162" s="1">
        <v>42111</v>
      </c>
      <c r="U1162">
        <v>-88.158000000000001</v>
      </c>
      <c r="V1162">
        <v>9</v>
      </c>
      <c r="W1162">
        <v>243.24</v>
      </c>
      <c r="X1162">
        <v>90533</v>
      </c>
      <c r="Y1162">
        <f>cleaneddata[[#This Row],[Unit Price]]-cleaneddata[[#This Row],[Discount]]</f>
        <v>25.97</v>
      </c>
      <c r="Z1162" t="str">
        <f>_xlfn.IFS(cleaneddata[[#This Row],[Region]]="Central","Chris",cleaneddata[[#This Row],[Region]]="East","Erin",cleaneddata[[#This Row],[Region]]="South","Sam",cleaneddata[[#This Row],[Region]]="West","William")</f>
        <v>Sam</v>
      </c>
    </row>
    <row r="1163" spans="1:26" x14ac:dyDescent="0.25">
      <c r="A1163">
        <v>553</v>
      </c>
      <c r="B1163" t="s">
        <v>853</v>
      </c>
      <c r="C1163" t="s">
        <v>49</v>
      </c>
      <c r="D1163">
        <v>0.01</v>
      </c>
      <c r="E1163">
        <v>4.9800000000000004</v>
      </c>
      <c r="F1163">
        <v>7.44</v>
      </c>
      <c r="G1163" t="s">
        <v>40</v>
      </c>
      <c r="H1163" t="s">
        <v>96</v>
      </c>
      <c r="I1163" t="s">
        <v>50</v>
      </c>
      <c r="J1163" t="s">
        <v>90</v>
      </c>
      <c r="K1163" t="s">
        <v>75</v>
      </c>
      <c r="L1163" t="s">
        <v>2176</v>
      </c>
      <c r="M1163">
        <v>0.36</v>
      </c>
      <c r="N1163" t="s">
        <v>34</v>
      </c>
      <c r="O1163" t="s">
        <v>61</v>
      </c>
      <c r="P1163" t="s">
        <v>92</v>
      </c>
      <c r="Q1163" t="s">
        <v>102</v>
      </c>
      <c r="R1163">
        <v>90008</v>
      </c>
      <c r="S1163" s="1">
        <v>42109</v>
      </c>
      <c r="T1163" s="1">
        <v>42118</v>
      </c>
      <c r="U1163">
        <v>-179.59200000000001</v>
      </c>
      <c r="V1163">
        <v>63</v>
      </c>
      <c r="W1163">
        <v>330.21</v>
      </c>
      <c r="X1163">
        <v>8165</v>
      </c>
      <c r="Y1163">
        <f>cleaneddata[[#This Row],[Unit Price]]-cleaneddata[[#This Row],[Discount]]</f>
        <v>4.9700000000000006</v>
      </c>
      <c r="Z1163" t="str">
        <f>_xlfn.IFS(cleaneddata[[#This Row],[Region]]="Central","Chris",cleaneddata[[#This Row],[Region]]="East","Erin",cleaneddata[[#This Row],[Region]]="South","Sam",cleaneddata[[#This Row],[Region]]="West","William")</f>
        <v>William</v>
      </c>
    </row>
    <row r="1164" spans="1:26" x14ac:dyDescent="0.25">
      <c r="A1164">
        <v>555</v>
      </c>
      <c r="B1164" t="s">
        <v>1302</v>
      </c>
      <c r="C1164" t="s">
        <v>49</v>
      </c>
      <c r="D1164">
        <v>0.01</v>
      </c>
      <c r="E1164">
        <v>4.9800000000000004</v>
      </c>
      <c r="F1164">
        <v>7.44</v>
      </c>
      <c r="G1164" t="s">
        <v>40</v>
      </c>
      <c r="H1164" t="s">
        <v>96</v>
      </c>
      <c r="I1164" t="s">
        <v>50</v>
      </c>
      <c r="J1164" t="s">
        <v>90</v>
      </c>
      <c r="K1164" t="s">
        <v>75</v>
      </c>
      <c r="L1164" t="s">
        <v>2176</v>
      </c>
      <c r="M1164">
        <v>0.36</v>
      </c>
      <c r="N1164" t="s">
        <v>34</v>
      </c>
      <c r="O1164" t="s">
        <v>61</v>
      </c>
      <c r="P1164" t="s">
        <v>148</v>
      </c>
      <c r="Q1164" t="s">
        <v>1303</v>
      </c>
      <c r="R1164">
        <v>84062</v>
      </c>
      <c r="S1164" s="1">
        <v>42109</v>
      </c>
      <c r="T1164" s="1">
        <v>42118</v>
      </c>
      <c r="U1164">
        <v>-161.6328</v>
      </c>
      <c r="V1164">
        <v>16</v>
      </c>
      <c r="W1164">
        <v>83.86</v>
      </c>
      <c r="X1164">
        <v>86191</v>
      </c>
      <c r="Y1164">
        <f>cleaneddata[[#This Row],[Unit Price]]-cleaneddata[[#This Row],[Discount]]</f>
        <v>4.9700000000000006</v>
      </c>
      <c r="Z1164" t="str">
        <f>_xlfn.IFS(cleaneddata[[#This Row],[Region]]="Central","Chris",cleaneddata[[#This Row],[Region]]="East","Erin",cleaneddata[[#This Row],[Region]]="South","Sam",cleaneddata[[#This Row],[Region]]="West","William")</f>
        <v>William</v>
      </c>
    </row>
    <row r="1165" spans="1:26" x14ac:dyDescent="0.25">
      <c r="A1165">
        <v>2952</v>
      </c>
      <c r="B1165" t="s">
        <v>2177</v>
      </c>
      <c r="C1165" t="s">
        <v>118</v>
      </c>
      <c r="D1165">
        <v>0.08</v>
      </c>
      <c r="E1165">
        <v>5.74</v>
      </c>
      <c r="F1165">
        <v>5.01</v>
      </c>
      <c r="G1165" t="s">
        <v>89</v>
      </c>
      <c r="H1165" t="s">
        <v>96</v>
      </c>
      <c r="I1165" t="s">
        <v>50</v>
      </c>
      <c r="J1165" t="s">
        <v>74</v>
      </c>
      <c r="K1165" t="s">
        <v>75</v>
      </c>
      <c r="L1165" t="s">
        <v>1067</v>
      </c>
      <c r="M1165">
        <v>0.39</v>
      </c>
      <c r="N1165" t="s">
        <v>34</v>
      </c>
      <c r="O1165" t="s">
        <v>113</v>
      </c>
      <c r="P1165" t="s">
        <v>319</v>
      </c>
      <c r="Q1165" t="s">
        <v>2178</v>
      </c>
      <c r="R1165">
        <v>43123</v>
      </c>
      <c r="S1165" s="1">
        <v>42109</v>
      </c>
      <c r="T1165" s="1">
        <v>42111</v>
      </c>
      <c r="U1165">
        <v>-61.628039999999999</v>
      </c>
      <c r="V1165">
        <v>12</v>
      </c>
      <c r="W1165">
        <v>70.03</v>
      </c>
      <c r="X1165">
        <v>91398</v>
      </c>
      <c r="Y1165">
        <f>cleaneddata[[#This Row],[Unit Price]]-cleaneddata[[#This Row],[Discount]]</f>
        <v>5.66</v>
      </c>
      <c r="Z1165" t="str">
        <f>_xlfn.IFS(cleaneddata[[#This Row],[Region]]="Central","Chris",cleaneddata[[#This Row],[Region]]="East","Erin",cleaneddata[[#This Row],[Region]]="South","Sam",cleaneddata[[#This Row],[Region]]="West","William")</f>
        <v>Erin</v>
      </c>
    </row>
    <row r="1166" spans="1:26" x14ac:dyDescent="0.25">
      <c r="A1166">
        <v>568</v>
      </c>
      <c r="B1166" t="s">
        <v>1484</v>
      </c>
      <c r="C1166" t="s">
        <v>72</v>
      </c>
      <c r="D1166">
        <v>0.09</v>
      </c>
      <c r="E1166">
        <v>70.97</v>
      </c>
      <c r="F1166">
        <v>3.5</v>
      </c>
      <c r="G1166" t="s">
        <v>40</v>
      </c>
      <c r="H1166" t="s">
        <v>41</v>
      </c>
      <c r="I1166" t="s">
        <v>50</v>
      </c>
      <c r="J1166" t="s">
        <v>97</v>
      </c>
      <c r="K1166" t="s">
        <v>75</v>
      </c>
      <c r="L1166" t="s">
        <v>2179</v>
      </c>
      <c r="M1166">
        <v>0.59</v>
      </c>
      <c r="N1166" t="s">
        <v>34</v>
      </c>
      <c r="O1166" t="s">
        <v>35</v>
      </c>
      <c r="P1166" t="s">
        <v>36</v>
      </c>
      <c r="Q1166" t="s">
        <v>1485</v>
      </c>
      <c r="R1166">
        <v>39701</v>
      </c>
      <c r="S1166" s="1">
        <v>42109</v>
      </c>
      <c r="T1166" s="1">
        <v>42109</v>
      </c>
      <c r="U1166">
        <v>-99.567999999999998</v>
      </c>
      <c r="V1166">
        <v>12</v>
      </c>
      <c r="W1166">
        <v>805.99</v>
      </c>
      <c r="X1166">
        <v>88880</v>
      </c>
      <c r="Y1166">
        <f>cleaneddata[[#This Row],[Unit Price]]-cleaneddata[[#This Row],[Discount]]</f>
        <v>70.88</v>
      </c>
      <c r="Z1166" t="str">
        <f>_xlfn.IFS(cleaneddata[[#This Row],[Region]]="Central","Chris",cleaneddata[[#This Row],[Region]]="East","Erin",cleaneddata[[#This Row],[Region]]="South","Sam",cleaneddata[[#This Row],[Region]]="West","William")</f>
        <v>Sam</v>
      </c>
    </row>
    <row r="1167" spans="1:26" x14ac:dyDescent="0.25">
      <c r="A1167">
        <v>1607</v>
      </c>
      <c r="B1167" t="s">
        <v>1037</v>
      </c>
      <c r="C1167" t="s">
        <v>72</v>
      </c>
      <c r="D1167">
        <v>0.01</v>
      </c>
      <c r="E1167">
        <v>15.16</v>
      </c>
      <c r="F1167">
        <v>15.09</v>
      </c>
      <c r="G1167" t="s">
        <v>40</v>
      </c>
      <c r="H1167" t="s">
        <v>73</v>
      </c>
      <c r="I1167" t="s">
        <v>50</v>
      </c>
      <c r="J1167" t="s">
        <v>74</v>
      </c>
      <c r="K1167" t="s">
        <v>75</v>
      </c>
      <c r="L1167" t="s">
        <v>2180</v>
      </c>
      <c r="M1167">
        <v>0.39</v>
      </c>
      <c r="N1167" t="s">
        <v>34</v>
      </c>
      <c r="O1167" t="s">
        <v>113</v>
      </c>
      <c r="P1167" t="s">
        <v>114</v>
      </c>
      <c r="Q1167" t="s">
        <v>1039</v>
      </c>
      <c r="R1167">
        <v>11520</v>
      </c>
      <c r="S1167" s="1">
        <v>42109</v>
      </c>
      <c r="T1167" s="1">
        <v>42109</v>
      </c>
      <c r="U1167">
        <v>-200.85900000000001</v>
      </c>
      <c r="V1167">
        <v>7</v>
      </c>
      <c r="W1167">
        <v>110.93</v>
      </c>
      <c r="X1167">
        <v>87994</v>
      </c>
      <c r="Y1167">
        <f>cleaneddata[[#This Row],[Unit Price]]-cleaneddata[[#This Row],[Discount]]</f>
        <v>15.15</v>
      </c>
      <c r="Z1167" t="str">
        <f>_xlfn.IFS(cleaneddata[[#This Row],[Region]]="Central","Chris",cleaneddata[[#This Row],[Region]]="East","Erin",cleaneddata[[#This Row],[Region]]="South","Sam",cleaneddata[[#This Row],[Region]]="West","William")</f>
        <v>Erin</v>
      </c>
    </row>
    <row r="1168" spans="1:26" x14ac:dyDescent="0.25">
      <c r="A1168">
        <v>1818</v>
      </c>
      <c r="B1168" t="s">
        <v>2181</v>
      </c>
      <c r="C1168" t="s">
        <v>72</v>
      </c>
      <c r="D1168">
        <v>0.06</v>
      </c>
      <c r="E1168">
        <v>17.98</v>
      </c>
      <c r="F1168">
        <v>8.51</v>
      </c>
      <c r="G1168" t="s">
        <v>40</v>
      </c>
      <c r="H1168" t="s">
        <v>41</v>
      </c>
      <c r="I1168" t="s">
        <v>42</v>
      </c>
      <c r="J1168" t="s">
        <v>58</v>
      </c>
      <c r="K1168" t="s">
        <v>146</v>
      </c>
      <c r="L1168" t="s">
        <v>1882</v>
      </c>
      <c r="M1168">
        <v>0.4</v>
      </c>
      <c r="N1168" t="s">
        <v>34</v>
      </c>
      <c r="O1168" t="s">
        <v>54</v>
      </c>
      <c r="P1168" t="s">
        <v>291</v>
      </c>
      <c r="Q1168" t="s">
        <v>2182</v>
      </c>
      <c r="R1168">
        <v>48126</v>
      </c>
      <c r="S1168" s="1">
        <v>42109</v>
      </c>
      <c r="T1168" s="1">
        <v>42111</v>
      </c>
      <c r="U1168">
        <v>-47.243088</v>
      </c>
      <c r="V1168">
        <v>3</v>
      </c>
      <c r="W1168">
        <v>56.38</v>
      </c>
      <c r="X1168">
        <v>85991</v>
      </c>
      <c r="Y1168">
        <f>cleaneddata[[#This Row],[Unit Price]]-cleaneddata[[#This Row],[Discount]]</f>
        <v>17.920000000000002</v>
      </c>
      <c r="Z1168" t="str">
        <f>_xlfn.IFS(cleaneddata[[#This Row],[Region]]="Central","Chris",cleaneddata[[#This Row],[Region]]="East","Erin",cleaneddata[[#This Row],[Region]]="South","Sam",cleaneddata[[#This Row],[Region]]="West","William")</f>
        <v>Chris</v>
      </c>
    </row>
    <row r="1169" spans="1:26" x14ac:dyDescent="0.25">
      <c r="A1169">
        <v>1818</v>
      </c>
      <c r="B1169" t="s">
        <v>2181</v>
      </c>
      <c r="C1169" t="s">
        <v>72</v>
      </c>
      <c r="D1169">
        <v>0.1</v>
      </c>
      <c r="E1169">
        <v>9.99</v>
      </c>
      <c r="F1169">
        <v>4.78</v>
      </c>
      <c r="G1169" t="s">
        <v>89</v>
      </c>
      <c r="H1169" t="s">
        <v>41</v>
      </c>
      <c r="I1169" t="s">
        <v>50</v>
      </c>
      <c r="J1169" t="s">
        <v>90</v>
      </c>
      <c r="K1169" t="s">
        <v>75</v>
      </c>
      <c r="L1169" t="s">
        <v>1521</v>
      </c>
      <c r="M1169">
        <v>0.4</v>
      </c>
      <c r="N1169" t="s">
        <v>34</v>
      </c>
      <c r="O1169" t="s">
        <v>54</v>
      </c>
      <c r="P1169" t="s">
        <v>291</v>
      </c>
      <c r="Q1169" t="s">
        <v>2182</v>
      </c>
      <c r="R1169">
        <v>48126</v>
      </c>
      <c r="S1169" s="1">
        <v>42109</v>
      </c>
      <c r="T1169" s="1">
        <v>42112</v>
      </c>
      <c r="U1169">
        <v>9.1539999999999999</v>
      </c>
      <c r="V1169">
        <v>12</v>
      </c>
      <c r="W1169">
        <v>119.13</v>
      </c>
      <c r="X1169">
        <v>85991</v>
      </c>
      <c r="Y1169">
        <f>cleaneddata[[#This Row],[Unit Price]]-cleaneddata[[#This Row],[Discount]]</f>
        <v>9.89</v>
      </c>
      <c r="Z1169" t="str">
        <f>_xlfn.IFS(cleaneddata[[#This Row],[Region]]="Central","Chris",cleaneddata[[#This Row],[Region]]="East","Erin",cleaneddata[[#This Row],[Region]]="South","Sam",cleaneddata[[#This Row],[Region]]="West","William")</f>
        <v>Chris</v>
      </c>
    </row>
    <row r="1170" spans="1:26" x14ac:dyDescent="0.25">
      <c r="A1170">
        <v>1821</v>
      </c>
      <c r="B1170" t="s">
        <v>1000</v>
      </c>
      <c r="C1170" t="s">
        <v>72</v>
      </c>
      <c r="D1170">
        <v>7.0000000000000007E-2</v>
      </c>
      <c r="E1170">
        <v>18.649999999999999</v>
      </c>
      <c r="F1170">
        <v>3.77</v>
      </c>
      <c r="G1170" t="s">
        <v>40</v>
      </c>
      <c r="H1170" t="s">
        <v>41</v>
      </c>
      <c r="I1170" t="s">
        <v>30</v>
      </c>
      <c r="J1170" t="s">
        <v>128</v>
      </c>
      <c r="K1170" t="s">
        <v>44</v>
      </c>
      <c r="L1170" t="s">
        <v>2183</v>
      </c>
      <c r="M1170">
        <v>0.39</v>
      </c>
      <c r="N1170" t="s">
        <v>34</v>
      </c>
      <c r="O1170" t="s">
        <v>113</v>
      </c>
      <c r="P1170" t="s">
        <v>114</v>
      </c>
      <c r="Q1170" t="s">
        <v>115</v>
      </c>
      <c r="R1170">
        <v>10177</v>
      </c>
      <c r="S1170" s="1">
        <v>42109</v>
      </c>
      <c r="T1170" s="1">
        <v>42110</v>
      </c>
      <c r="U1170">
        <v>149.72</v>
      </c>
      <c r="V1170">
        <v>34</v>
      </c>
      <c r="W1170">
        <v>643.64</v>
      </c>
      <c r="X1170">
        <v>47108</v>
      </c>
      <c r="Y1170">
        <f>cleaneddata[[#This Row],[Unit Price]]-cleaneddata[[#This Row],[Discount]]</f>
        <v>18.579999999999998</v>
      </c>
      <c r="Z1170" t="str">
        <f>_xlfn.IFS(cleaneddata[[#This Row],[Region]]="Central","Chris",cleaneddata[[#This Row],[Region]]="East","Erin",cleaneddata[[#This Row],[Region]]="South","Sam",cleaneddata[[#This Row],[Region]]="West","William")</f>
        <v>Erin</v>
      </c>
    </row>
    <row r="1171" spans="1:26" x14ac:dyDescent="0.25">
      <c r="A1171">
        <v>1821</v>
      </c>
      <c r="B1171" t="s">
        <v>1000</v>
      </c>
      <c r="C1171" t="s">
        <v>72</v>
      </c>
      <c r="D1171">
        <v>0.06</v>
      </c>
      <c r="E1171">
        <v>17.98</v>
      </c>
      <c r="F1171">
        <v>8.51</v>
      </c>
      <c r="G1171" t="s">
        <v>40</v>
      </c>
      <c r="H1171" t="s">
        <v>41</v>
      </c>
      <c r="I1171" t="s">
        <v>42</v>
      </c>
      <c r="J1171" t="s">
        <v>58</v>
      </c>
      <c r="K1171" t="s">
        <v>146</v>
      </c>
      <c r="L1171" t="s">
        <v>1882</v>
      </c>
      <c r="M1171">
        <v>0.4</v>
      </c>
      <c r="N1171" t="s">
        <v>34</v>
      </c>
      <c r="O1171" t="s">
        <v>113</v>
      </c>
      <c r="P1171" t="s">
        <v>114</v>
      </c>
      <c r="Q1171" t="s">
        <v>115</v>
      </c>
      <c r="R1171">
        <v>10177</v>
      </c>
      <c r="S1171" s="1">
        <v>42109</v>
      </c>
      <c r="T1171" s="1">
        <v>42111</v>
      </c>
      <c r="U1171">
        <v>-52.492319999999999</v>
      </c>
      <c r="V1171">
        <v>13</v>
      </c>
      <c r="W1171">
        <v>244.31</v>
      </c>
      <c r="X1171">
        <v>47108</v>
      </c>
      <c r="Y1171">
        <f>cleaneddata[[#This Row],[Unit Price]]-cleaneddata[[#This Row],[Discount]]</f>
        <v>17.920000000000002</v>
      </c>
      <c r="Z1171" t="str">
        <f>_xlfn.IFS(cleaneddata[[#This Row],[Region]]="Central","Chris",cleaneddata[[#This Row],[Region]]="East","Erin",cleaneddata[[#This Row],[Region]]="South","Sam",cleaneddata[[#This Row],[Region]]="West","William")</f>
        <v>Erin</v>
      </c>
    </row>
    <row r="1172" spans="1:26" x14ac:dyDescent="0.25">
      <c r="A1172">
        <v>1821</v>
      </c>
      <c r="B1172" t="s">
        <v>1000</v>
      </c>
      <c r="C1172" t="s">
        <v>72</v>
      </c>
      <c r="D1172">
        <v>0.1</v>
      </c>
      <c r="E1172">
        <v>9.99</v>
      </c>
      <c r="F1172">
        <v>4.78</v>
      </c>
      <c r="G1172" t="s">
        <v>89</v>
      </c>
      <c r="H1172" t="s">
        <v>41</v>
      </c>
      <c r="I1172" t="s">
        <v>50</v>
      </c>
      <c r="J1172" t="s">
        <v>90</v>
      </c>
      <c r="K1172" t="s">
        <v>75</v>
      </c>
      <c r="L1172" t="s">
        <v>1521</v>
      </c>
      <c r="M1172">
        <v>0.4</v>
      </c>
      <c r="N1172" t="s">
        <v>34</v>
      </c>
      <c r="O1172" t="s">
        <v>113</v>
      </c>
      <c r="P1172" t="s">
        <v>114</v>
      </c>
      <c r="Q1172" t="s">
        <v>115</v>
      </c>
      <c r="R1172">
        <v>10177</v>
      </c>
      <c r="S1172" s="1">
        <v>42109</v>
      </c>
      <c r="T1172" s="1">
        <v>42112</v>
      </c>
      <c r="U1172">
        <v>7.96</v>
      </c>
      <c r="V1172">
        <v>47</v>
      </c>
      <c r="W1172">
        <v>466.58</v>
      </c>
      <c r="X1172">
        <v>47108</v>
      </c>
      <c r="Y1172">
        <f>cleaneddata[[#This Row],[Unit Price]]-cleaneddata[[#This Row],[Discount]]</f>
        <v>9.89</v>
      </c>
      <c r="Z1172" t="str">
        <f>_xlfn.IFS(cleaneddata[[#This Row],[Region]]="Central","Chris",cleaneddata[[#This Row],[Region]]="East","Erin",cleaneddata[[#This Row],[Region]]="South","Sam",cleaneddata[[#This Row],[Region]]="West","William")</f>
        <v>Erin</v>
      </c>
    </row>
    <row r="1173" spans="1:26" x14ac:dyDescent="0.25">
      <c r="A1173">
        <v>1821</v>
      </c>
      <c r="B1173" t="s">
        <v>1000</v>
      </c>
      <c r="C1173" t="s">
        <v>72</v>
      </c>
      <c r="D1173">
        <v>0.08</v>
      </c>
      <c r="E1173">
        <v>175.99</v>
      </c>
      <c r="F1173">
        <v>8.99</v>
      </c>
      <c r="G1173" t="s">
        <v>89</v>
      </c>
      <c r="H1173" t="s">
        <v>41</v>
      </c>
      <c r="I1173" t="s">
        <v>42</v>
      </c>
      <c r="J1173" t="s">
        <v>137</v>
      </c>
      <c r="K1173" t="s">
        <v>75</v>
      </c>
      <c r="L1173" t="s">
        <v>1181</v>
      </c>
      <c r="M1173">
        <v>0.56999999999999995</v>
      </c>
      <c r="N1173" t="s">
        <v>34</v>
      </c>
      <c r="O1173" t="s">
        <v>113</v>
      </c>
      <c r="P1173" t="s">
        <v>114</v>
      </c>
      <c r="Q1173" t="s">
        <v>115</v>
      </c>
      <c r="R1173">
        <v>10177</v>
      </c>
      <c r="S1173" s="1">
        <v>42109</v>
      </c>
      <c r="T1173" s="1">
        <v>42110</v>
      </c>
      <c r="U1173">
        <v>-459.08280000000002</v>
      </c>
      <c r="V1173">
        <v>16</v>
      </c>
      <c r="W1173">
        <v>2290.69</v>
      </c>
      <c r="X1173">
        <v>47108</v>
      </c>
      <c r="Y1173">
        <f>cleaneddata[[#This Row],[Unit Price]]-cleaneddata[[#This Row],[Discount]]</f>
        <v>175.91</v>
      </c>
      <c r="Z1173" t="str">
        <f>_xlfn.IFS(cleaneddata[[#This Row],[Region]]="Central","Chris",cleaneddata[[#This Row],[Region]]="East","Erin",cleaneddata[[#This Row],[Region]]="South","Sam",cleaneddata[[#This Row],[Region]]="West","William")</f>
        <v>Erin</v>
      </c>
    </row>
    <row r="1174" spans="1:26" x14ac:dyDescent="0.25">
      <c r="A1174">
        <v>2139</v>
      </c>
      <c r="B1174" t="s">
        <v>2184</v>
      </c>
      <c r="C1174" t="s">
        <v>27</v>
      </c>
      <c r="D1174">
        <v>0.05</v>
      </c>
      <c r="E1174">
        <v>2550.14</v>
      </c>
      <c r="F1174">
        <v>29.7</v>
      </c>
      <c r="G1174" t="s">
        <v>28</v>
      </c>
      <c r="H1174" t="s">
        <v>96</v>
      </c>
      <c r="I1174" t="s">
        <v>42</v>
      </c>
      <c r="J1174" t="s">
        <v>58</v>
      </c>
      <c r="K1174" t="s">
        <v>59</v>
      </c>
      <c r="L1174" t="s">
        <v>1974</v>
      </c>
      <c r="M1174">
        <v>0.56999999999999995</v>
      </c>
      <c r="N1174" t="s">
        <v>34</v>
      </c>
      <c r="O1174" t="s">
        <v>54</v>
      </c>
      <c r="P1174" t="s">
        <v>359</v>
      </c>
      <c r="Q1174" t="s">
        <v>132</v>
      </c>
      <c r="R1174">
        <v>53094</v>
      </c>
      <c r="S1174" s="1">
        <v>42110</v>
      </c>
      <c r="T1174" s="1">
        <v>42111</v>
      </c>
      <c r="U1174">
        <v>-3971.0628000000002</v>
      </c>
      <c r="V1174">
        <v>2</v>
      </c>
      <c r="W1174">
        <v>4845.2700000000004</v>
      </c>
      <c r="X1174">
        <v>86003</v>
      </c>
      <c r="Y1174">
        <f>cleaneddata[[#This Row],[Unit Price]]-cleaneddata[[#This Row],[Discount]]</f>
        <v>2550.0899999999997</v>
      </c>
      <c r="Z1174" t="str">
        <f>_xlfn.IFS(cleaneddata[[#This Row],[Region]]="Central","Chris",cleaneddata[[#This Row],[Region]]="East","Erin",cleaneddata[[#This Row],[Region]]="South","Sam",cleaneddata[[#This Row],[Region]]="West","William")</f>
        <v>Chris</v>
      </c>
    </row>
    <row r="1175" spans="1:26" x14ac:dyDescent="0.25">
      <c r="A1175">
        <v>1916</v>
      </c>
      <c r="B1175" t="s">
        <v>1396</v>
      </c>
      <c r="C1175" t="s">
        <v>39</v>
      </c>
      <c r="D1175">
        <v>0.01</v>
      </c>
      <c r="E1175">
        <v>125.99</v>
      </c>
      <c r="F1175">
        <v>8.99</v>
      </c>
      <c r="G1175" t="s">
        <v>40</v>
      </c>
      <c r="H1175" t="s">
        <v>73</v>
      </c>
      <c r="I1175" t="s">
        <v>42</v>
      </c>
      <c r="J1175" t="s">
        <v>137</v>
      </c>
      <c r="K1175" t="s">
        <v>75</v>
      </c>
      <c r="L1175" t="s">
        <v>1656</v>
      </c>
      <c r="M1175">
        <v>0.55000000000000004</v>
      </c>
      <c r="N1175" t="s">
        <v>34</v>
      </c>
      <c r="O1175" t="s">
        <v>35</v>
      </c>
      <c r="P1175" t="s">
        <v>46</v>
      </c>
      <c r="Q1175" t="s">
        <v>1398</v>
      </c>
      <c r="R1175">
        <v>72209</v>
      </c>
      <c r="S1175" s="1">
        <v>42110</v>
      </c>
      <c r="T1175" s="1">
        <v>42112</v>
      </c>
      <c r="U1175">
        <v>-45.472000000000001</v>
      </c>
      <c r="V1175">
        <v>9</v>
      </c>
      <c r="W1175">
        <v>1011.44</v>
      </c>
      <c r="X1175">
        <v>85895</v>
      </c>
      <c r="Y1175">
        <f>cleaneddata[[#This Row],[Unit Price]]-cleaneddata[[#This Row],[Discount]]</f>
        <v>125.97999999999999</v>
      </c>
      <c r="Z1175" t="str">
        <f>_xlfn.IFS(cleaneddata[[#This Row],[Region]]="Central","Chris",cleaneddata[[#This Row],[Region]]="East","Erin",cleaneddata[[#This Row],[Region]]="South","Sam",cleaneddata[[#This Row],[Region]]="West","William")</f>
        <v>Sam</v>
      </c>
    </row>
    <row r="1176" spans="1:26" x14ac:dyDescent="0.25">
      <c r="A1176">
        <v>653</v>
      </c>
      <c r="B1176" t="s">
        <v>2185</v>
      </c>
      <c r="C1176" t="s">
        <v>72</v>
      </c>
      <c r="D1176">
        <v>0</v>
      </c>
      <c r="E1176">
        <v>2.78</v>
      </c>
      <c r="F1176">
        <v>1.49</v>
      </c>
      <c r="G1176" t="s">
        <v>89</v>
      </c>
      <c r="H1176" t="s">
        <v>41</v>
      </c>
      <c r="I1176" t="s">
        <v>50</v>
      </c>
      <c r="J1176" t="s">
        <v>74</v>
      </c>
      <c r="K1176" t="s">
        <v>75</v>
      </c>
      <c r="L1176" t="s">
        <v>2186</v>
      </c>
      <c r="M1176">
        <v>0.36</v>
      </c>
      <c r="N1176" t="s">
        <v>34</v>
      </c>
      <c r="O1176" t="s">
        <v>61</v>
      </c>
      <c r="P1176" t="s">
        <v>92</v>
      </c>
      <c r="Q1176" t="s">
        <v>2148</v>
      </c>
      <c r="R1176">
        <v>91730</v>
      </c>
      <c r="S1176" s="1">
        <v>42110</v>
      </c>
      <c r="T1176" s="1">
        <v>42111</v>
      </c>
      <c r="U1176">
        <v>20.6448</v>
      </c>
      <c r="V1176">
        <v>9</v>
      </c>
      <c r="W1176">
        <v>29.92</v>
      </c>
      <c r="X1176">
        <v>91213</v>
      </c>
      <c r="Y1176">
        <f>cleaneddata[[#This Row],[Unit Price]]-cleaneddata[[#This Row],[Discount]]</f>
        <v>2.78</v>
      </c>
      <c r="Z1176" t="str">
        <f>_xlfn.IFS(cleaneddata[[#This Row],[Region]]="Central","Chris",cleaneddata[[#This Row],[Region]]="East","Erin",cleaneddata[[#This Row],[Region]]="South","Sam",cleaneddata[[#This Row],[Region]]="West","William")</f>
        <v>William</v>
      </c>
    </row>
    <row r="1177" spans="1:26" x14ac:dyDescent="0.25">
      <c r="A1177">
        <v>1041</v>
      </c>
      <c r="B1177" t="s">
        <v>2187</v>
      </c>
      <c r="C1177" t="s">
        <v>27</v>
      </c>
      <c r="D1177">
        <v>0.06</v>
      </c>
      <c r="E1177">
        <v>55.94</v>
      </c>
      <c r="F1177">
        <v>4</v>
      </c>
      <c r="G1177" t="s">
        <v>40</v>
      </c>
      <c r="H1177" t="s">
        <v>29</v>
      </c>
      <c r="I1177" t="s">
        <v>42</v>
      </c>
      <c r="J1177" t="s">
        <v>43</v>
      </c>
      <c r="K1177" t="s">
        <v>75</v>
      </c>
      <c r="L1177" t="s">
        <v>1786</v>
      </c>
      <c r="M1177">
        <v>0.74</v>
      </c>
      <c r="N1177" t="s">
        <v>34</v>
      </c>
      <c r="O1177" t="s">
        <v>61</v>
      </c>
      <c r="P1177" t="s">
        <v>92</v>
      </c>
      <c r="Q1177" t="s">
        <v>2188</v>
      </c>
      <c r="R1177">
        <v>95695</v>
      </c>
      <c r="S1177" s="1">
        <v>42111</v>
      </c>
      <c r="T1177" s="1">
        <v>42112</v>
      </c>
      <c r="U1177">
        <v>-13.77</v>
      </c>
      <c r="V1177">
        <v>6</v>
      </c>
      <c r="W1177">
        <v>322.77</v>
      </c>
      <c r="X1177">
        <v>87846</v>
      </c>
      <c r="Y1177">
        <f>cleaneddata[[#This Row],[Unit Price]]-cleaneddata[[#This Row],[Discount]]</f>
        <v>55.879999999999995</v>
      </c>
      <c r="Z1177" t="str">
        <f>_xlfn.IFS(cleaneddata[[#This Row],[Region]]="Central","Chris",cleaneddata[[#This Row],[Region]]="East","Erin",cleaneddata[[#This Row],[Region]]="South","Sam",cleaneddata[[#This Row],[Region]]="West","William")</f>
        <v>William</v>
      </c>
    </row>
    <row r="1178" spans="1:26" x14ac:dyDescent="0.25">
      <c r="A1178">
        <v>1041</v>
      </c>
      <c r="B1178" t="s">
        <v>2187</v>
      </c>
      <c r="C1178" t="s">
        <v>27</v>
      </c>
      <c r="D1178">
        <v>7.0000000000000007E-2</v>
      </c>
      <c r="E1178">
        <v>6.3</v>
      </c>
      <c r="F1178">
        <v>0.5</v>
      </c>
      <c r="G1178" t="s">
        <v>40</v>
      </c>
      <c r="H1178" t="s">
        <v>29</v>
      </c>
      <c r="I1178" t="s">
        <v>50</v>
      </c>
      <c r="J1178" t="s">
        <v>154</v>
      </c>
      <c r="K1178" t="s">
        <v>75</v>
      </c>
      <c r="L1178" t="s">
        <v>828</v>
      </c>
      <c r="M1178">
        <v>0.39</v>
      </c>
      <c r="N1178" t="s">
        <v>34</v>
      </c>
      <c r="O1178" t="s">
        <v>61</v>
      </c>
      <c r="P1178" t="s">
        <v>92</v>
      </c>
      <c r="Q1178" t="s">
        <v>2188</v>
      </c>
      <c r="R1178">
        <v>95695</v>
      </c>
      <c r="S1178" s="1">
        <v>42111</v>
      </c>
      <c r="T1178" s="1">
        <v>42111</v>
      </c>
      <c r="U1178">
        <v>44.912100000000002</v>
      </c>
      <c r="V1178">
        <v>11</v>
      </c>
      <c r="W1178">
        <v>65.09</v>
      </c>
      <c r="X1178">
        <v>87846</v>
      </c>
      <c r="Y1178">
        <f>cleaneddata[[#This Row],[Unit Price]]-cleaneddata[[#This Row],[Discount]]</f>
        <v>6.2299999999999995</v>
      </c>
      <c r="Z1178" t="str">
        <f>_xlfn.IFS(cleaneddata[[#This Row],[Region]]="Central","Chris",cleaneddata[[#This Row],[Region]]="East","Erin",cleaneddata[[#This Row],[Region]]="South","Sam",cleaneddata[[#This Row],[Region]]="West","William")</f>
        <v>William</v>
      </c>
    </row>
    <row r="1179" spans="1:26" x14ac:dyDescent="0.25">
      <c r="A1179">
        <v>1350</v>
      </c>
      <c r="B1179" t="s">
        <v>2189</v>
      </c>
      <c r="C1179" t="s">
        <v>39</v>
      </c>
      <c r="D1179">
        <v>0</v>
      </c>
      <c r="E1179">
        <v>12.2</v>
      </c>
      <c r="F1179">
        <v>6.02</v>
      </c>
      <c r="G1179" t="s">
        <v>89</v>
      </c>
      <c r="H1179" t="s">
        <v>73</v>
      </c>
      <c r="I1179" t="s">
        <v>30</v>
      </c>
      <c r="J1179" t="s">
        <v>128</v>
      </c>
      <c r="K1179" t="s">
        <v>44</v>
      </c>
      <c r="L1179" t="s">
        <v>2158</v>
      </c>
      <c r="M1179">
        <v>0.43</v>
      </c>
      <c r="N1179" t="s">
        <v>34</v>
      </c>
      <c r="O1179" t="s">
        <v>35</v>
      </c>
      <c r="P1179" t="s">
        <v>125</v>
      </c>
      <c r="Q1179" t="s">
        <v>2190</v>
      </c>
      <c r="R1179">
        <v>33055</v>
      </c>
      <c r="S1179" s="1">
        <v>42111</v>
      </c>
      <c r="T1179" s="1">
        <v>42112</v>
      </c>
      <c r="U1179">
        <v>-172.298</v>
      </c>
      <c r="V1179">
        <v>4</v>
      </c>
      <c r="W1179">
        <v>56.24</v>
      </c>
      <c r="X1179">
        <v>88233</v>
      </c>
      <c r="Y1179">
        <f>cleaneddata[[#This Row],[Unit Price]]-cleaneddata[[#This Row],[Discount]]</f>
        <v>12.2</v>
      </c>
      <c r="Z1179" t="str">
        <f>_xlfn.IFS(cleaneddata[[#This Row],[Region]]="Central","Chris",cleaneddata[[#This Row],[Region]]="East","Erin",cleaneddata[[#This Row],[Region]]="South","Sam",cleaneddata[[#This Row],[Region]]="West","William")</f>
        <v>Sam</v>
      </c>
    </row>
    <row r="1180" spans="1:26" x14ac:dyDescent="0.25">
      <c r="A1180">
        <v>2867</v>
      </c>
      <c r="B1180" t="s">
        <v>2191</v>
      </c>
      <c r="C1180" t="s">
        <v>39</v>
      </c>
      <c r="D1180">
        <v>0.01</v>
      </c>
      <c r="E1180">
        <v>125.99</v>
      </c>
      <c r="F1180">
        <v>8.99</v>
      </c>
      <c r="G1180" t="s">
        <v>40</v>
      </c>
      <c r="H1180" t="s">
        <v>96</v>
      </c>
      <c r="I1180" t="s">
        <v>42</v>
      </c>
      <c r="J1180" t="s">
        <v>137</v>
      </c>
      <c r="K1180" t="s">
        <v>75</v>
      </c>
      <c r="L1180" t="s">
        <v>355</v>
      </c>
      <c r="M1180">
        <v>0.59</v>
      </c>
      <c r="N1180" t="s">
        <v>34</v>
      </c>
      <c r="O1180" t="s">
        <v>113</v>
      </c>
      <c r="P1180" t="s">
        <v>376</v>
      </c>
      <c r="Q1180" t="s">
        <v>68</v>
      </c>
      <c r="R1180">
        <v>20016</v>
      </c>
      <c r="S1180" s="1">
        <v>42111</v>
      </c>
      <c r="T1180" s="1">
        <v>42112</v>
      </c>
      <c r="U1180">
        <v>-582.64800000000002</v>
      </c>
      <c r="V1180">
        <v>2</v>
      </c>
      <c r="W1180">
        <v>226.88</v>
      </c>
      <c r="X1180">
        <v>11013</v>
      </c>
      <c r="Y1180">
        <f>cleaneddata[[#This Row],[Unit Price]]-cleaneddata[[#This Row],[Discount]]</f>
        <v>125.97999999999999</v>
      </c>
      <c r="Z1180" t="str">
        <f>_xlfn.IFS(cleaneddata[[#This Row],[Region]]="Central","Chris",cleaneddata[[#This Row],[Region]]="East","Erin",cleaneddata[[#This Row],[Region]]="South","Sam",cleaneddata[[#This Row],[Region]]="West","William")</f>
        <v>Erin</v>
      </c>
    </row>
    <row r="1181" spans="1:26" x14ac:dyDescent="0.25">
      <c r="A1181">
        <v>2868</v>
      </c>
      <c r="B1181" t="s">
        <v>324</v>
      </c>
      <c r="C1181" t="s">
        <v>39</v>
      </c>
      <c r="D1181">
        <v>0.01</v>
      </c>
      <c r="E1181">
        <v>125.99</v>
      </c>
      <c r="F1181">
        <v>8.99</v>
      </c>
      <c r="G1181" t="s">
        <v>40</v>
      </c>
      <c r="H1181" t="s">
        <v>96</v>
      </c>
      <c r="I1181" t="s">
        <v>42</v>
      </c>
      <c r="J1181" t="s">
        <v>137</v>
      </c>
      <c r="K1181" t="s">
        <v>75</v>
      </c>
      <c r="L1181" t="s">
        <v>355</v>
      </c>
      <c r="M1181">
        <v>0.59</v>
      </c>
      <c r="N1181" t="s">
        <v>34</v>
      </c>
      <c r="O1181" t="s">
        <v>61</v>
      </c>
      <c r="P1181" t="s">
        <v>68</v>
      </c>
      <c r="Q1181" t="s">
        <v>326</v>
      </c>
      <c r="R1181">
        <v>98026</v>
      </c>
      <c r="S1181" s="1">
        <v>42111</v>
      </c>
      <c r="T1181" s="1">
        <v>42112</v>
      </c>
      <c r="U1181">
        <v>-582.64800000000002</v>
      </c>
      <c r="V1181">
        <v>1</v>
      </c>
      <c r="W1181">
        <v>113.44</v>
      </c>
      <c r="X1181">
        <v>85827</v>
      </c>
      <c r="Y1181">
        <f>cleaneddata[[#This Row],[Unit Price]]-cleaneddata[[#This Row],[Discount]]</f>
        <v>125.97999999999999</v>
      </c>
      <c r="Z1181" t="str">
        <f>_xlfn.IFS(cleaneddata[[#This Row],[Region]]="Central","Chris",cleaneddata[[#This Row],[Region]]="East","Erin",cleaneddata[[#This Row],[Region]]="South","Sam",cleaneddata[[#This Row],[Region]]="West","William")</f>
        <v>William</v>
      </c>
    </row>
    <row r="1182" spans="1:26" x14ac:dyDescent="0.25">
      <c r="A1182">
        <v>1889</v>
      </c>
      <c r="B1182" t="s">
        <v>2192</v>
      </c>
      <c r="C1182" t="s">
        <v>49</v>
      </c>
      <c r="D1182">
        <v>0.09</v>
      </c>
      <c r="E1182">
        <v>78.8</v>
      </c>
      <c r="F1182">
        <v>35</v>
      </c>
      <c r="G1182" t="s">
        <v>40</v>
      </c>
      <c r="H1182" t="s">
        <v>73</v>
      </c>
      <c r="I1182" t="s">
        <v>50</v>
      </c>
      <c r="J1182" t="s">
        <v>80</v>
      </c>
      <c r="K1182" t="s">
        <v>66</v>
      </c>
      <c r="L1182" t="s">
        <v>2193</v>
      </c>
      <c r="M1182">
        <v>0.83</v>
      </c>
      <c r="N1182" t="s">
        <v>34</v>
      </c>
      <c r="O1182" t="s">
        <v>113</v>
      </c>
      <c r="P1182" t="s">
        <v>319</v>
      </c>
      <c r="Q1182" t="s">
        <v>1309</v>
      </c>
      <c r="R1182">
        <v>45429</v>
      </c>
      <c r="S1182" s="1">
        <v>42111</v>
      </c>
      <c r="T1182" s="1">
        <v>42115</v>
      </c>
      <c r="U1182">
        <v>-1025.0172</v>
      </c>
      <c r="V1182">
        <v>14</v>
      </c>
      <c r="W1182">
        <v>1059.3800000000001</v>
      </c>
      <c r="X1182">
        <v>90631</v>
      </c>
      <c r="Y1182">
        <f>cleaneddata[[#This Row],[Unit Price]]-cleaneddata[[#This Row],[Discount]]</f>
        <v>78.709999999999994</v>
      </c>
      <c r="Z1182" t="str">
        <f>_xlfn.IFS(cleaneddata[[#This Row],[Region]]="Central","Chris",cleaneddata[[#This Row],[Region]]="East","Erin",cleaneddata[[#This Row],[Region]]="South","Sam",cleaneddata[[#This Row],[Region]]="West","William")</f>
        <v>Erin</v>
      </c>
    </row>
    <row r="1183" spans="1:26" x14ac:dyDescent="0.25">
      <c r="A1183">
        <v>2593</v>
      </c>
      <c r="B1183" t="s">
        <v>1597</v>
      </c>
      <c r="C1183" t="s">
        <v>49</v>
      </c>
      <c r="D1183">
        <v>0.02</v>
      </c>
      <c r="E1183">
        <v>419.19</v>
      </c>
      <c r="F1183">
        <v>19.989999999999998</v>
      </c>
      <c r="G1183" t="s">
        <v>40</v>
      </c>
      <c r="H1183" t="s">
        <v>96</v>
      </c>
      <c r="I1183" t="s">
        <v>50</v>
      </c>
      <c r="J1183" t="s">
        <v>80</v>
      </c>
      <c r="K1183" t="s">
        <v>75</v>
      </c>
      <c r="L1183" t="s">
        <v>2194</v>
      </c>
      <c r="M1183">
        <v>0.57999999999999996</v>
      </c>
      <c r="N1183" t="s">
        <v>34</v>
      </c>
      <c r="O1183" t="s">
        <v>35</v>
      </c>
      <c r="P1183" t="s">
        <v>77</v>
      </c>
      <c r="Q1183" t="s">
        <v>1599</v>
      </c>
      <c r="R1183">
        <v>30605</v>
      </c>
      <c r="S1183" s="1">
        <v>42111</v>
      </c>
      <c r="T1183" s="1">
        <v>42111</v>
      </c>
      <c r="U1183">
        <v>-39.606000000000002</v>
      </c>
      <c r="V1183">
        <v>10</v>
      </c>
      <c r="W1183">
        <v>4354.55</v>
      </c>
      <c r="X1183">
        <v>87772</v>
      </c>
      <c r="Y1183">
        <f>cleaneddata[[#This Row],[Unit Price]]-cleaneddata[[#This Row],[Discount]]</f>
        <v>419.17</v>
      </c>
      <c r="Z1183" t="str">
        <f>_xlfn.IFS(cleaneddata[[#This Row],[Region]]="Central","Chris",cleaneddata[[#This Row],[Region]]="East","Erin",cleaneddata[[#This Row],[Region]]="South","Sam",cleaneddata[[#This Row],[Region]]="West","William")</f>
        <v>Sam</v>
      </c>
    </row>
    <row r="1184" spans="1:26" x14ac:dyDescent="0.25">
      <c r="A1184">
        <v>377</v>
      </c>
      <c r="B1184" t="s">
        <v>2195</v>
      </c>
      <c r="C1184" t="s">
        <v>118</v>
      </c>
      <c r="D1184">
        <v>0.03</v>
      </c>
      <c r="E1184">
        <v>25.98</v>
      </c>
      <c r="F1184">
        <v>5.37</v>
      </c>
      <c r="G1184" t="s">
        <v>40</v>
      </c>
      <c r="H1184" t="s">
        <v>41</v>
      </c>
      <c r="I1184" t="s">
        <v>50</v>
      </c>
      <c r="J1184" t="s">
        <v>97</v>
      </c>
      <c r="K1184" t="s">
        <v>146</v>
      </c>
      <c r="L1184" t="s">
        <v>2196</v>
      </c>
      <c r="M1184">
        <v>0.5</v>
      </c>
      <c r="N1184" t="s">
        <v>34</v>
      </c>
      <c r="O1184" t="s">
        <v>54</v>
      </c>
      <c r="P1184" t="s">
        <v>105</v>
      </c>
      <c r="Q1184" t="s">
        <v>2197</v>
      </c>
      <c r="R1184">
        <v>60510</v>
      </c>
      <c r="S1184" s="1">
        <v>42111</v>
      </c>
      <c r="T1184" s="1">
        <v>42111</v>
      </c>
      <c r="U1184">
        <v>250.0376</v>
      </c>
      <c r="V1184">
        <v>17</v>
      </c>
      <c r="W1184">
        <v>460.87</v>
      </c>
      <c r="X1184">
        <v>89579</v>
      </c>
      <c r="Y1184">
        <f>cleaneddata[[#This Row],[Unit Price]]-cleaneddata[[#This Row],[Discount]]</f>
        <v>25.95</v>
      </c>
      <c r="Z1184" t="str">
        <f>_xlfn.IFS(cleaneddata[[#This Row],[Region]]="Central","Chris",cleaneddata[[#This Row],[Region]]="East","Erin",cleaneddata[[#This Row],[Region]]="South","Sam",cleaneddata[[#This Row],[Region]]="West","William")</f>
        <v>Chris</v>
      </c>
    </row>
    <row r="1185" spans="1:26" x14ac:dyDescent="0.25">
      <c r="A1185">
        <v>2004</v>
      </c>
      <c r="B1185" t="s">
        <v>2198</v>
      </c>
      <c r="C1185" t="s">
        <v>118</v>
      </c>
      <c r="D1185">
        <v>0.06</v>
      </c>
      <c r="E1185">
        <v>4.24</v>
      </c>
      <c r="F1185">
        <v>5.41</v>
      </c>
      <c r="G1185" t="s">
        <v>40</v>
      </c>
      <c r="H1185" t="s">
        <v>73</v>
      </c>
      <c r="I1185" t="s">
        <v>50</v>
      </c>
      <c r="J1185" t="s">
        <v>74</v>
      </c>
      <c r="K1185" t="s">
        <v>75</v>
      </c>
      <c r="L1185" t="s">
        <v>1673</v>
      </c>
      <c r="M1185">
        <v>0.35</v>
      </c>
      <c r="N1185" t="s">
        <v>34</v>
      </c>
      <c r="O1185" t="s">
        <v>61</v>
      </c>
      <c r="P1185" t="s">
        <v>279</v>
      </c>
      <c r="Q1185" t="s">
        <v>918</v>
      </c>
      <c r="R1185">
        <v>59715</v>
      </c>
      <c r="S1185" s="1">
        <v>42111</v>
      </c>
      <c r="T1185" s="1">
        <v>42113</v>
      </c>
      <c r="U1185">
        <v>-78.916679999999999</v>
      </c>
      <c r="V1185">
        <v>10</v>
      </c>
      <c r="W1185">
        <v>45</v>
      </c>
      <c r="X1185">
        <v>91277</v>
      </c>
      <c r="Y1185">
        <f>cleaneddata[[#This Row],[Unit Price]]-cleaneddata[[#This Row],[Discount]]</f>
        <v>4.1800000000000006</v>
      </c>
      <c r="Z1185" t="str">
        <f>_xlfn.IFS(cleaneddata[[#This Row],[Region]]="Central","Chris",cleaneddata[[#This Row],[Region]]="East","Erin",cleaneddata[[#This Row],[Region]]="South","Sam",cleaneddata[[#This Row],[Region]]="West","William")</f>
        <v>William</v>
      </c>
    </row>
    <row r="1186" spans="1:26" x14ac:dyDescent="0.25">
      <c r="A1186">
        <v>2004</v>
      </c>
      <c r="B1186" t="s">
        <v>2198</v>
      </c>
      <c r="C1186" t="s">
        <v>118</v>
      </c>
      <c r="D1186">
        <v>0.04</v>
      </c>
      <c r="E1186">
        <v>6783.02</v>
      </c>
      <c r="F1186">
        <v>24.49</v>
      </c>
      <c r="G1186" t="s">
        <v>40</v>
      </c>
      <c r="H1186" t="s">
        <v>73</v>
      </c>
      <c r="I1186" t="s">
        <v>42</v>
      </c>
      <c r="J1186" t="s">
        <v>58</v>
      </c>
      <c r="K1186" t="s">
        <v>66</v>
      </c>
      <c r="L1186" t="s">
        <v>316</v>
      </c>
      <c r="M1186">
        <v>0.39</v>
      </c>
      <c r="N1186" t="s">
        <v>34</v>
      </c>
      <c r="O1186" t="s">
        <v>61</v>
      </c>
      <c r="P1186" t="s">
        <v>279</v>
      </c>
      <c r="Q1186" t="s">
        <v>918</v>
      </c>
      <c r="R1186">
        <v>59715</v>
      </c>
      <c r="S1186" s="1">
        <v>42111</v>
      </c>
      <c r="T1186" s="1">
        <v>42113</v>
      </c>
      <c r="U1186">
        <v>-13562.637408000001</v>
      </c>
      <c r="V1186">
        <v>1</v>
      </c>
      <c r="W1186">
        <v>6569.07</v>
      </c>
      <c r="X1186">
        <v>91277</v>
      </c>
      <c r="Y1186">
        <f>cleaneddata[[#This Row],[Unit Price]]-cleaneddata[[#This Row],[Discount]]</f>
        <v>6782.9800000000005</v>
      </c>
      <c r="Z1186" t="str">
        <f>_xlfn.IFS(cleaneddata[[#This Row],[Region]]="Central","Chris",cleaneddata[[#This Row],[Region]]="East","Erin",cleaneddata[[#This Row],[Region]]="South","Sam",cleaneddata[[#This Row],[Region]]="West","William")</f>
        <v>William</v>
      </c>
    </row>
    <row r="1187" spans="1:26" x14ac:dyDescent="0.25">
      <c r="A1187">
        <v>507</v>
      </c>
      <c r="B1187" t="s">
        <v>2199</v>
      </c>
      <c r="C1187" t="s">
        <v>27</v>
      </c>
      <c r="D1187">
        <v>0.01</v>
      </c>
      <c r="E1187">
        <v>55.98</v>
      </c>
      <c r="F1187">
        <v>4.8600000000000003</v>
      </c>
      <c r="G1187" t="s">
        <v>89</v>
      </c>
      <c r="H1187" t="s">
        <v>96</v>
      </c>
      <c r="I1187" t="s">
        <v>50</v>
      </c>
      <c r="J1187" t="s">
        <v>90</v>
      </c>
      <c r="K1187" t="s">
        <v>75</v>
      </c>
      <c r="L1187" t="s">
        <v>1717</v>
      </c>
      <c r="M1187">
        <v>0.36</v>
      </c>
      <c r="N1187" t="s">
        <v>34</v>
      </c>
      <c r="O1187" t="s">
        <v>35</v>
      </c>
      <c r="P1187" t="s">
        <v>390</v>
      </c>
      <c r="Q1187" t="s">
        <v>2200</v>
      </c>
      <c r="R1187">
        <v>42104</v>
      </c>
      <c r="S1187" s="1">
        <v>42112</v>
      </c>
      <c r="T1187" s="1">
        <v>42114</v>
      </c>
      <c r="U1187">
        <v>32.940899999999999</v>
      </c>
      <c r="V1187">
        <v>11</v>
      </c>
      <c r="W1187">
        <v>646.97</v>
      </c>
      <c r="X1187">
        <v>87357</v>
      </c>
      <c r="Y1187">
        <f>cleaneddata[[#This Row],[Unit Price]]-cleaneddata[[#This Row],[Discount]]</f>
        <v>55.97</v>
      </c>
      <c r="Z1187" t="str">
        <f>_xlfn.IFS(cleaneddata[[#This Row],[Region]]="Central","Chris",cleaneddata[[#This Row],[Region]]="East","Erin",cleaneddata[[#This Row],[Region]]="South","Sam",cleaneddata[[#This Row],[Region]]="West","William")</f>
        <v>Sam</v>
      </c>
    </row>
    <row r="1188" spans="1:26" x14ac:dyDescent="0.25">
      <c r="A1188">
        <v>507</v>
      </c>
      <c r="B1188" t="s">
        <v>2199</v>
      </c>
      <c r="C1188" t="s">
        <v>27</v>
      </c>
      <c r="D1188">
        <v>0.04</v>
      </c>
      <c r="E1188">
        <v>65.989999999999995</v>
      </c>
      <c r="F1188">
        <v>8.99</v>
      </c>
      <c r="G1188" t="s">
        <v>40</v>
      </c>
      <c r="H1188" t="s">
        <v>96</v>
      </c>
      <c r="I1188" t="s">
        <v>42</v>
      </c>
      <c r="J1188" t="s">
        <v>137</v>
      </c>
      <c r="K1188" t="s">
        <v>75</v>
      </c>
      <c r="L1188" t="s">
        <v>1866</v>
      </c>
      <c r="M1188">
        <v>0.56000000000000005</v>
      </c>
      <c r="N1188" t="s">
        <v>34</v>
      </c>
      <c r="O1188" t="s">
        <v>35</v>
      </c>
      <c r="P1188" t="s">
        <v>390</v>
      </c>
      <c r="Q1188" t="s">
        <v>2200</v>
      </c>
      <c r="R1188">
        <v>42104</v>
      </c>
      <c r="S1188" s="1">
        <v>42112</v>
      </c>
      <c r="T1188" s="1">
        <v>42113</v>
      </c>
      <c r="U1188">
        <v>131.334</v>
      </c>
      <c r="V1188">
        <v>17</v>
      </c>
      <c r="W1188">
        <v>946.29</v>
      </c>
      <c r="X1188">
        <v>87357</v>
      </c>
      <c r="Y1188">
        <f>cleaneddata[[#This Row],[Unit Price]]-cleaneddata[[#This Row],[Discount]]</f>
        <v>65.949999999999989</v>
      </c>
      <c r="Z1188" t="str">
        <f>_xlfn.IFS(cleaneddata[[#This Row],[Region]]="Central","Chris",cleaneddata[[#This Row],[Region]]="East","Erin",cleaneddata[[#This Row],[Region]]="South","Sam",cleaneddata[[#This Row],[Region]]="West","William")</f>
        <v>Sam</v>
      </c>
    </row>
    <row r="1189" spans="1:26" x14ac:dyDescent="0.25">
      <c r="A1189">
        <v>665</v>
      </c>
      <c r="B1189" t="s">
        <v>553</v>
      </c>
      <c r="C1189" t="s">
        <v>27</v>
      </c>
      <c r="D1189">
        <v>0.02</v>
      </c>
      <c r="E1189">
        <v>130.97999999999999</v>
      </c>
      <c r="F1189">
        <v>30</v>
      </c>
      <c r="G1189" t="s">
        <v>28</v>
      </c>
      <c r="H1189" t="s">
        <v>96</v>
      </c>
      <c r="I1189" t="s">
        <v>30</v>
      </c>
      <c r="J1189" t="s">
        <v>111</v>
      </c>
      <c r="K1189" t="s">
        <v>59</v>
      </c>
      <c r="L1189" t="s">
        <v>2201</v>
      </c>
      <c r="M1189">
        <v>0.78</v>
      </c>
      <c r="N1189" t="s">
        <v>34</v>
      </c>
      <c r="O1189" t="s">
        <v>35</v>
      </c>
      <c r="P1189" t="s">
        <v>402</v>
      </c>
      <c r="Q1189" t="s">
        <v>554</v>
      </c>
      <c r="R1189">
        <v>37130</v>
      </c>
      <c r="S1189" s="1">
        <v>42112</v>
      </c>
      <c r="T1189" s="1">
        <v>42113</v>
      </c>
      <c r="U1189">
        <v>90.762</v>
      </c>
      <c r="V1189">
        <v>6</v>
      </c>
      <c r="W1189">
        <v>793.39</v>
      </c>
      <c r="X1189">
        <v>88678</v>
      </c>
      <c r="Y1189">
        <f>cleaneddata[[#This Row],[Unit Price]]-cleaneddata[[#This Row],[Discount]]</f>
        <v>130.95999999999998</v>
      </c>
      <c r="Z1189" t="str">
        <f>_xlfn.IFS(cleaneddata[[#This Row],[Region]]="Central","Chris",cleaneddata[[#This Row],[Region]]="East","Erin",cleaneddata[[#This Row],[Region]]="South","Sam",cleaneddata[[#This Row],[Region]]="West","William")</f>
        <v>Sam</v>
      </c>
    </row>
    <row r="1190" spans="1:26" x14ac:dyDescent="0.25">
      <c r="A1190">
        <v>1959</v>
      </c>
      <c r="B1190" t="s">
        <v>711</v>
      </c>
      <c r="C1190" t="s">
        <v>49</v>
      </c>
      <c r="D1190">
        <v>0.02</v>
      </c>
      <c r="E1190">
        <v>9.99</v>
      </c>
      <c r="F1190">
        <v>11.59</v>
      </c>
      <c r="G1190" t="s">
        <v>40</v>
      </c>
      <c r="H1190" t="s">
        <v>73</v>
      </c>
      <c r="I1190" t="s">
        <v>50</v>
      </c>
      <c r="J1190" t="s">
        <v>90</v>
      </c>
      <c r="K1190" t="s">
        <v>75</v>
      </c>
      <c r="L1190" t="s">
        <v>2202</v>
      </c>
      <c r="M1190">
        <v>0.4</v>
      </c>
      <c r="N1190" t="s">
        <v>34</v>
      </c>
      <c r="O1190" t="s">
        <v>35</v>
      </c>
      <c r="P1190" t="s">
        <v>125</v>
      </c>
      <c r="Q1190" t="s">
        <v>130</v>
      </c>
      <c r="R1190">
        <v>33916</v>
      </c>
      <c r="S1190" s="1">
        <v>42112</v>
      </c>
      <c r="T1190" s="1">
        <v>42121</v>
      </c>
      <c r="U1190">
        <v>-171.15770000000001</v>
      </c>
      <c r="V1190">
        <v>43</v>
      </c>
      <c r="W1190">
        <v>475.42</v>
      </c>
      <c r="X1190">
        <v>26342</v>
      </c>
      <c r="Y1190">
        <f>cleaneddata[[#This Row],[Unit Price]]-cleaneddata[[#This Row],[Discount]]</f>
        <v>9.9700000000000006</v>
      </c>
      <c r="Z1190" t="str">
        <f>_xlfn.IFS(cleaneddata[[#This Row],[Region]]="Central","Chris",cleaneddata[[#This Row],[Region]]="East","Erin",cleaneddata[[#This Row],[Region]]="South","Sam",cleaneddata[[#This Row],[Region]]="West","William")</f>
        <v>Sam</v>
      </c>
    </row>
    <row r="1191" spans="1:26" x14ac:dyDescent="0.25">
      <c r="A1191">
        <v>1959</v>
      </c>
      <c r="B1191" t="s">
        <v>711</v>
      </c>
      <c r="C1191" t="s">
        <v>49</v>
      </c>
      <c r="D1191">
        <v>0.02</v>
      </c>
      <c r="E1191">
        <v>48.04</v>
      </c>
      <c r="F1191">
        <v>5.79</v>
      </c>
      <c r="G1191" t="s">
        <v>40</v>
      </c>
      <c r="H1191" t="s">
        <v>73</v>
      </c>
      <c r="I1191" t="s">
        <v>50</v>
      </c>
      <c r="J1191" t="s">
        <v>90</v>
      </c>
      <c r="K1191" t="s">
        <v>75</v>
      </c>
      <c r="L1191" t="s">
        <v>2203</v>
      </c>
      <c r="M1191">
        <v>0.37</v>
      </c>
      <c r="N1191" t="s">
        <v>34</v>
      </c>
      <c r="O1191" t="s">
        <v>35</v>
      </c>
      <c r="P1191" t="s">
        <v>125</v>
      </c>
      <c r="Q1191" t="s">
        <v>130</v>
      </c>
      <c r="R1191">
        <v>33916</v>
      </c>
      <c r="S1191" s="1">
        <v>42112</v>
      </c>
      <c r="T1191" s="1">
        <v>42117</v>
      </c>
      <c r="U1191">
        <v>624.23900000000003</v>
      </c>
      <c r="V1191">
        <v>74</v>
      </c>
      <c r="W1191">
        <v>3598.82</v>
      </c>
      <c r="X1191">
        <v>26342</v>
      </c>
      <c r="Y1191">
        <f>cleaneddata[[#This Row],[Unit Price]]-cleaneddata[[#This Row],[Discount]]</f>
        <v>48.019999999999996</v>
      </c>
      <c r="Z1191" t="str">
        <f>_xlfn.IFS(cleaneddata[[#This Row],[Region]]="Central","Chris",cleaneddata[[#This Row],[Region]]="East","Erin",cleaneddata[[#This Row],[Region]]="South","Sam",cleaneddata[[#This Row],[Region]]="West","William")</f>
        <v>Sam</v>
      </c>
    </row>
    <row r="1192" spans="1:26" x14ac:dyDescent="0.25">
      <c r="A1192">
        <v>1959</v>
      </c>
      <c r="B1192" t="s">
        <v>711</v>
      </c>
      <c r="C1192" t="s">
        <v>49</v>
      </c>
      <c r="D1192">
        <v>0.04</v>
      </c>
      <c r="E1192">
        <v>6.68</v>
      </c>
      <c r="F1192">
        <v>4.91</v>
      </c>
      <c r="G1192" t="s">
        <v>40</v>
      </c>
      <c r="H1192" t="s">
        <v>73</v>
      </c>
      <c r="I1192" t="s">
        <v>50</v>
      </c>
      <c r="J1192" t="s">
        <v>90</v>
      </c>
      <c r="K1192" t="s">
        <v>75</v>
      </c>
      <c r="L1192" t="s">
        <v>278</v>
      </c>
      <c r="M1192">
        <v>0.37</v>
      </c>
      <c r="N1192" t="s">
        <v>34</v>
      </c>
      <c r="O1192" t="s">
        <v>35</v>
      </c>
      <c r="P1192" t="s">
        <v>125</v>
      </c>
      <c r="Q1192" t="s">
        <v>130</v>
      </c>
      <c r="R1192">
        <v>33916</v>
      </c>
      <c r="S1192" s="1">
        <v>42112</v>
      </c>
      <c r="T1192" s="1">
        <v>42119</v>
      </c>
      <c r="U1192">
        <v>-14.3241</v>
      </c>
      <c r="V1192">
        <v>5</v>
      </c>
      <c r="W1192">
        <v>41.22</v>
      </c>
      <c r="X1192">
        <v>26342</v>
      </c>
      <c r="Y1192">
        <f>cleaneddata[[#This Row],[Unit Price]]-cleaneddata[[#This Row],[Discount]]</f>
        <v>6.64</v>
      </c>
      <c r="Z1192" t="str">
        <f>_xlfn.IFS(cleaneddata[[#This Row],[Region]]="Central","Chris",cleaneddata[[#This Row],[Region]]="East","Erin",cleaneddata[[#This Row],[Region]]="South","Sam",cleaneddata[[#This Row],[Region]]="West","William")</f>
        <v>Sam</v>
      </c>
    </row>
    <row r="1193" spans="1:26" x14ac:dyDescent="0.25">
      <c r="A1193">
        <v>1962</v>
      </c>
      <c r="B1193" t="s">
        <v>2204</v>
      </c>
      <c r="C1193" t="s">
        <v>49</v>
      </c>
      <c r="D1193">
        <v>0.02</v>
      </c>
      <c r="E1193">
        <v>48.04</v>
      </c>
      <c r="F1193">
        <v>5.79</v>
      </c>
      <c r="G1193" t="s">
        <v>40</v>
      </c>
      <c r="H1193" t="s">
        <v>73</v>
      </c>
      <c r="I1193" t="s">
        <v>50</v>
      </c>
      <c r="J1193" t="s">
        <v>90</v>
      </c>
      <c r="K1193" t="s">
        <v>75</v>
      </c>
      <c r="L1193" t="s">
        <v>2203</v>
      </c>
      <c r="M1193">
        <v>0.37</v>
      </c>
      <c r="N1193" t="s">
        <v>34</v>
      </c>
      <c r="O1193" t="s">
        <v>54</v>
      </c>
      <c r="P1193" t="s">
        <v>291</v>
      </c>
      <c r="Q1193" t="s">
        <v>2205</v>
      </c>
      <c r="R1193">
        <v>48601</v>
      </c>
      <c r="S1193" s="1">
        <v>42112</v>
      </c>
      <c r="T1193" s="1">
        <v>42117</v>
      </c>
      <c r="U1193">
        <v>604.01909999999998</v>
      </c>
      <c r="V1193">
        <v>18</v>
      </c>
      <c r="W1193">
        <v>875.39</v>
      </c>
      <c r="X1193">
        <v>88857</v>
      </c>
      <c r="Y1193">
        <f>cleaneddata[[#This Row],[Unit Price]]-cleaneddata[[#This Row],[Discount]]</f>
        <v>48.019999999999996</v>
      </c>
      <c r="Z1193" t="str">
        <f>_xlfn.IFS(cleaneddata[[#This Row],[Region]]="Central","Chris",cleaneddata[[#This Row],[Region]]="East","Erin",cleaneddata[[#This Row],[Region]]="South","Sam",cleaneddata[[#This Row],[Region]]="West","William")</f>
        <v>Chris</v>
      </c>
    </row>
    <row r="1194" spans="1:26" x14ac:dyDescent="0.25">
      <c r="A1194">
        <v>1962</v>
      </c>
      <c r="B1194" t="s">
        <v>2204</v>
      </c>
      <c r="C1194" t="s">
        <v>49</v>
      </c>
      <c r="D1194">
        <v>0.04</v>
      </c>
      <c r="E1194">
        <v>6.68</v>
      </c>
      <c r="F1194">
        <v>4.91</v>
      </c>
      <c r="G1194" t="s">
        <v>40</v>
      </c>
      <c r="H1194" t="s">
        <v>73</v>
      </c>
      <c r="I1194" t="s">
        <v>50</v>
      </c>
      <c r="J1194" t="s">
        <v>90</v>
      </c>
      <c r="K1194" t="s">
        <v>75</v>
      </c>
      <c r="L1194" t="s">
        <v>278</v>
      </c>
      <c r="M1194">
        <v>0.37</v>
      </c>
      <c r="N1194" t="s">
        <v>34</v>
      </c>
      <c r="O1194" t="s">
        <v>54</v>
      </c>
      <c r="P1194" t="s">
        <v>291</v>
      </c>
      <c r="Q1194" t="s">
        <v>2205</v>
      </c>
      <c r="R1194">
        <v>48601</v>
      </c>
      <c r="S1194" s="1">
        <v>42112</v>
      </c>
      <c r="T1194" s="1">
        <v>42119</v>
      </c>
      <c r="U1194">
        <v>-11.631600000000001</v>
      </c>
      <c r="V1194">
        <v>1</v>
      </c>
      <c r="W1194">
        <v>8.24</v>
      </c>
      <c r="X1194">
        <v>88857</v>
      </c>
      <c r="Y1194">
        <f>cleaneddata[[#This Row],[Unit Price]]-cleaneddata[[#This Row],[Discount]]</f>
        <v>6.64</v>
      </c>
      <c r="Z1194" t="str">
        <f>_xlfn.IFS(cleaneddata[[#This Row],[Region]]="Central","Chris",cleaneddata[[#This Row],[Region]]="East","Erin",cleaneddata[[#This Row],[Region]]="South","Sam",cleaneddata[[#This Row],[Region]]="West","William")</f>
        <v>Chris</v>
      </c>
    </row>
    <row r="1195" spans="1:26" x14ac:dyDescent="0.25">
      <c r="A1195">
        <v>1826</v>
      </c>
      <c r="B1195" t="s">
        <v>2206</v>
      </c>
      <c r="C1195" t="s">
        <v>118</v>
      </c>
      <c r="D1195">
        <v>0.1</v>
      </c>
      <c r="E1195">
        <v>52.99</v>
      </c>
      <c r="F1195">
        <v>19.989999999999998</v>
      </c>
      <c r="G1195" t="s">
        <v>89</v>
      </c>
      <c r="H1195" t="s">
        <v>96</v>
      </c>
      <c r="I1195" t="s">
        <v>50</v>
      </c>
      <c r="J1195" t="s">
        <v>80</v>
      </c>
      <c r="K1195" t="s">
        <v>75</v>
      </c>
      <c r="L1195" t="s">
        <v>2207</v>
      </c>
      <c r="M1195">
        <v>0.81</v>
      </c>
      <c r="N1195" t="s">
        <v>34</v>
      </c>
      <c r="O1195" t="s">
        <v>54</v>
      </c>
      <c r="P1195" t="s">
        <v>215</v>
      </c>
      <c r="Q1195" t="s">
        <v>2208</v>
      </c>
      <c r="R1195">
        <v>52722</v>
      </c>
      <c r="S1195" s="1">
        <v>42112</v>
      </c>
      <c r="T1195" s="1">
        <v>42113</v>
      </c>
      <c r="U1195">
        <v>-517.16999999999996</v>
      </c>
      <c r="V1195">
        <v>7</v>
      </c>
      <c r="W1195">
        <v>337.59</v>
      </c>
      <c r="X1195">
        <v>86958</v>
      </c>
      <c r="Y1195">
        <f>cleaneddata[[#This Row],[Unit Price]]-cleaneddata[[#This Row],[Discount]]</f>
        <v>52.89</v>
      </c>
      <c r="Z1195" t="str">
        <f>_xlfn.IFS(cleaneddata[[#This Row],[Region]]="Central","Chris",cleaneddata[[#This Row],[Region]]="East","Erin",cleaneddata[[#This Row],[Region]]="South","Sam",cleaneddata[[#This Row],[Region]]="West","William")</f>
        <v>Chris</v>
      </c>
    </row>
    <row r="1196" spans="1:26" x14ac:dyDescent="0.25">
      <c r="A1196">
        <v>1827</v>
      </c>
      <c r="B1196" t="s">
        <v>1268</v>
      </c>
      <c r="C1196" t="s">
        <v>118</v>
      </c>
      <c r="D1196">
        <v>7.0000000000000007E-2</v>
      </c>
      <c r="E1196">
        <v>100.98</v>
      </c>
      <c r="F1196">
        <v>57.38</v>
      </c>
      <c r="G1196" t="s">
        <v>28</v>
      </c>
      <c r="H1196" t="s">
        <v>96</v>
      </c>
      <c r="I1196" t="s">
        <v>30</v>
      </c>
      <c r="J1196" t="s">
        <v>119</v>
      </c>
      <c r="K1196" t="s">
        <v>32</v>
      </c>
      <c r="L1196" t="s">
        <v>2209</v>
      </c>
      <c r="M1196">
        <v>0.78</v>
      </c>
      <c r="N1196" t="s">
        <v>34</v>
      </c>
      <c r="O1196" t="s">
        <v>54</v>
      </c>
      <c r="P1196" t="s">
        <v>215</v>
      </c>
      <c r="Q1196" t="s">
        <v>930</v>
      </c>
      <c r="R1196">
        <v>52601</v>
      </c>
      <c r="S1196" s="1">
        <v>42112</v>
      </c>
      <c r="T1196" s="1">
        <v>42115</v>
      </c>
      <c r="U1196">
        <v>-429.86</v>
      </c>
      <c r="V1196">
        <v>2</v>
      </c>
      <c r="W1196">
        <v>215.32</v>
      </c>
      <c r="X1196">
        <v>86958</v>
      </c>
      <c r="Y1196">
        <f>cleaneddata[[#This Row],[Unit Price]]-cleaneddata[[#This Row],[Discount]]</f>
        <v>100.91000000000001</v>
      </c>
      <c r="Z1196" t="str">
        <f>_xlfn.IFS(cleaneddata[[#This Row],[Region]]="Central","Chris",cleaneddata[[#This Row],[Region]]="East","Erin",cleaneddata[[#This Row],[Region]]="South","Sam",cleaneddata[[#This Row],[Region]]="West","William")</f>
        <v>Chris</v>
      </c>
    </row>
    <row r="1197" spans="1:26" x14ac:dyDescent="0.25">
      <c r="A1197">
        <v>1827</v>
      </c>
      <c r="B1197" t="s">
        <v>1268</v>
      </c>
      <c r="C1197" t="s">
        <v>118</v>
      </c>
      <c r="D1197">
        <v>0.03</v>
      </c>
      <c r="E1197">
        <v>85.99</v>
      </c>
      <c r="F1197">
        <v>0.99</v>
      </c>
      <c r="G1197" t="s">
        <v>40</v>
      </c>
      <c r="H1197" t="s">
        <v>96</v>
      </c>
      <c r="I1197" t="s">
        <v>42</v>
      </c>
      <c r="J1197" t="s">
        <v>137</v>
      </c>
      <c r="K1197" t="s">
        <v>52</v>
      </c>
      <c r="L1197" t="s">
        <v>1178</v>
      </c>
      <c r="M1197">
        <v>0.55000000000000004</v>
      </c>
      <c r="N1197" t="s">
        <v>34</v>
      </c>
      <c r="O1197" t="s">
        <v>54</v>
      </c>
      <c r="P1197" t="s">
        <v>215</v>
      </c>
      <c r="Q1197" t="s">
        <v>930</v>
      </c>
      <c r="R1197">
        <v>52601</v>
      </c>
      <c r="S1197" s="1">
        <v>42112</v>
      </c>
      <c r="T1197" s="1">
        <v>42114</v>
      </c>
      <c r="U1197">
        <v>264.16649999999998</v>
      </c>
      <c r="V1197">
        <v>5</v>
      </c>
      <c r="W1197">
        <v>382.85</v>
      </c>
      <c r="X1197">
        <v>86958</v>
      </c>
      <c r="Y1197">
        <f>cleaneddata[[#This Row],[Unit Price]]-cleaneddata[[#This Row],[Discount]]</f>
        <v>85.96</v>
      </c>
      <c r="Z1197" t="str">
        <f>_xlfn.IFS(cleaneddata[[#This Row],[Region]]="Central","Chris",cleaneddata[[#This Row],[Region]]="East","Erin",cleaneddata[[#This Row],[Region]]="South","Sam",cleaneddata[[#This Row],[Region]]="West","William")</f>
        <v>Chris</v>
      </c>
    </row>
    <row r="1198" spans="1:26" x14ac:dyDescent="0.25">
      <c r="A1198">
        <v>2097</v>
      </c>
      <c r="B1198" t="s">
        <v>2210</v>
      </c>
      <c r="C1198" t="s">
        <v>118</v>
      </c>
      <c r="D1198">
        <v>0.1</v>
      </c>
      <c r="E1198">
        <v>300.97000000000003</v>
      </c>
      <c r="F1198">
        <v>7.18</v>
      </c>
      <c r="G1198" t="s">
        <v>40</v>
      </c>
      <c r="H1198" t="s">
        <v>73</v>
      </c>
      <c r="I1198" t="s">
        <v>42</v>
      </c>
      <c r="J1198" t="s">
        <v>43</v>
      </c>
      <c r="K1198" t="s">
        <v>75</v>
      </c>
      <c r="L1198" t="s">
        <v>2211</v>
      </c>
      <c r="M1198">
        <v>0.48</v>
      </c>
      <c r="N1198" t="s">
        <v>34</v>
      </c>
      <c r="O1198" t="s">
        <v>35</v>
      </c>
      <c r="P1198" t="s">
        <v>273</v>
      </c>
      <c r="Q1198" t="s">
        <v>274</v>
      </c>
      <c r="R1198">
        <v>29915</v>
      </c>
      <c r="S1198" s="1">
        <v>42112</v>
      </c>
      <c r="T1198" s="1">
        <v>42113</v>
      </c>
      <c r="U1198">
        <v>138.018</v>
      </c>
      <c r="V1198">
        <v>4</v>
      </c>
      <c r="W1198">
        <v>1094.33</v>
      </c>
      <c r="X1198">
        <v>87889</v>
      </c>
      <c r="Y1198">
        <f>cleaneddata[[#This Row],[Unit Price]]-cleaneddata[[#This Row],[Discount]]</f>
        <v>300.87</v>
      </c>
      <c r="Z1198" t="str">
        <f>_xlfn.IFS(cleaneddata[[#This Row],[Region]]="Central","Chris",cleaneddata[[#This Row],[Region]]="East","Erin",cleaneddata[[#This Row],[Region]]="South","Sam",cleaneddata[[#This Row],[Region]]="West","William")</f>
        <v>Sam</v>
      </c>
    </row>
    <row r="1199" spans="1:26" x14ac:dyDescent="0.25">
      <c r="A1199">
        <v>2098</v>
      </c>
      <c r="B1199" t="s">
        <v>2212</v>
      </c>
      <c r="C1199" t="s">
        <v>118</v>
      </c>
      <c r="D1199">
        <v>0.06</v>
      </c>
      <c r="E1199">
        <v>39.89</v>
      </c>
      <c r="F1199">
        <v>3.04</v>
      </c>
      <c r="G1199" t="s">
        <v>40</v>
      </c>
      <c r="H1199" t="s">
        <v>73</v>
      </c>
      <c r="I1199" t="s">
        <v>30</v>
      </c>
      <c r="J1199" t="s">
        <v>128</v>
      </c>
      <c r="K1199" t="s">
        <v>52</v>
      </c>
      <c r="L1199" t="s">
        <v>2213</v>
      </c>
      <c r="M1199">
        <v>0.53</v>
      </c>
      <c r="N1199" t="s">
        <v>34</v>
      </c>
      <c r="O1199" t="s">
        <v>35</v>
      </c>
      <c r="P1199" t="s">
        <v>273</v>
      </c>
      <c r="Q1199" t="s">
        <v>2214</v>
      </c>
      <c r="R1199">
        <v>29464</v>
      </c>
      <c r="S1199" s="1">
        <v>42112</v>
      </c>
      <c r="T1199" s="1">
        <v>42114</v>
      </c>
      <c r="U1199">
        <v>38.874000000000002</v>
      </c>
      <c r="V1199">
        <v>10</v>
      </c>
      <c r="W1199">
        <v>389.97</v>
      </c>
      <c r="X1199">
        <v>87889</v>
      </c>
      <c r="Y1199">
        <f>cleaneddata[[#This Row],[Unit Price]]-cleaneddata[[#This Row],[Discount]]</f>
        <v>39.83</v>
      </c>
      <c r="Z1199" t="str">
        <f>_xlfn.IFS(cleaneddata[[#This Row],[Region]]="Central","Chris",cleaneddata[[#This Row],[Region]]="East","Erin",cleaneddata[[#This Row],[Region]]="South","Sam",cleaneddata[[#This Row],[Region]]="West","William")</f>
        <v>Sam</v>
      </c>
    </row>
    <row r="1200" spans="1:26" x14ac:dyDescent="0.25">
      <c r="A1200">
        <v>2655</v>
      </c>
      <c r="B1200" t="s">
        <v>2078</v>
      </c>
      <c r="C1200" t="s">
        <v>118</v>
      </c>
      <c r="D1200">
        <v>0.09</v>
      </c>
      <c r="E1200">
        <v>89.99</v>
      </c>
      <c r="F1200">
        <v>42</v>
      </c>
      <c r="G1200" t="s">
        <v>28</v>
      </c>
      <c r="H1200" t="s">
        <v>41</v>
      </c>
      <c r="I1200" t="s">
        <v>30</v>
      </c>
      <c r="J1200" t="s">
        <v>111</v>
      </c>
      <c r="K1200" t="s">
        <v>59</v>
      </c>
      <c r="L1200" t="s">
        <v>1213</v>
      </c>
      <c r="M1200">
        <v>0.66</v>
      </c>
      <c r="N1200" t="s">
        <v>34</v>
      </c>
      <c r="O1200" t="s">
        <v>35</v>
      </c>
      <c r="P1200" t="s">
        <v>77</v>
      </c>
      <c r="Q1200" t="s">
        <v>363</v>
      </c>
      <c r="R1200">
        <v>30318</v>
      </c>
      <c r="S1200" s="1">
        <v>42112</v>
      </c>
      <c r="T1200" s="1">
        <v>42112</v>
      </c>
      <c r="U1200">
        <v>223.416</v>
      </c>
      <c r="V1200">
        <v>6</v>
      </c>
      <c r="W1200">
        <v>511.25</v>
      </c>
      <c r="X1200">
        <v>86063</v>
      </c>
      <c r="Y1200">
        <f>cleaneddata[[#This Row],[Unit Price]]-cleaneddata[[#This Row],[Discount]]</f>
        <v>89.899999999999991</v>
      </c>
      <c r="Z1200" t="str">
        <f>_xlfn.IFS(cleaneddata[[#This Row],[Region]]="Central","Chris",cleaneddata[[#This Row],[Region]]="East","Erin",cleaneddata[[#This Row],[Region]]="South","Sam",cleaneddata[[#This Row],[Region]]="West","William")</f>
        <v>Sam</v>
      </c>
    </row>
    <row r="1201" spans="1:26" x14ac:dyDescent="0.25">
      <c r="A1201">
        <v>3155</v>
      </c>
      <c r="B1201" t="s">
        <v>644</v>
      </c>
      <c r="C1201" t="s">
        <v>27</v>
      </c>
      <c r="D1201">
        <v>0.05</v>
      </c>
      <c r="E1201">
        <v>159.99</v>
      </c>
      <c r="F1201">
        <v>5.5</v>
      </c>
      <c r="G1201" t="s">
        <v>40</v>
      </c>
      <c r="H1201" t="s">
        <v>41</v>
      </c>
      <c r="I1201" t="s">
        <v>42</v>
      </c>
      <c r="J1201" t="s">
        <v>43</v>
      </c>
      <c r="K1201" t="s">
        <v>75</v>
      </c>
      <c r="L1201" t="s">
        <v>2215</v>
      </c>
      <c r="M1201">
        <v>0.49</v>
      </c>
      <c r="N1201" t="s">
        <v>34</v>
      </c>
      <c r="O1201" t="s">
        <v>35</v>
      </c>
      <c r="P1201" t="s">
        <v>125</v>
      </c>
      <c r="Q1201" t="s">
        <v>334</v>
      </c>
      <c r="R1201">
        <v>32771</v>
      </c>
      <c r="S1201" s="1">
        <v>42113</v>
      </c>
      <c r="T1201" s="1">
        <v>42115</v>
      </c>
      <c r="U1201">
        <v>12.263999999999999</v>
      </c>
      <c r="V1201">
        <v>23</v>
      </c>
      <c r="W1201">
        <v>3600.65</v>
      </c>
      <c r="X1201">
        <v>86902</v>
      </c>
      <c r="Y1201">
        <f>cleaneddata[[#This Row],[Unit Price]]-cleaneddata[[#This Row],[Discount]]</f>
        <v>159.94</v>
      </c>
      <c r="Z1201" t="str">
        <f>_xlfn.IFS(cleaneddata[[#This Row],[Region]]="Central","Chris",cleaneddata[[#This Row],[Region]]="East","Erin",cleaneddata[[#This Row],[Region]]="South","Sam",cleaneddata[[#This Row],[Region]]="West","William")</f>
        <v>Sam</v>
      </c>
    </row>
    <row r="1202" spans="1:26" x14ac:dyDescent="0.25">
      <c r="A1202">
        <v>1836</v>
      </c>
      <c r="B1202" t="s">
        <v>2216</v>
      </c>
      <c r="C1202" t="s">
        <v>39</v>
      </c>
      <c r="D1202">
        <v>0.01</v>
      </c>
      <c r="E1202">
        <v>155.99</v>
      </c>
      <c r="F1202">
        <v>8.99</v>
      </c>
      <c r="G1202" t="s">
        <v>89</v>
      </c>
      <c r="H1202" t="s">
        <v>96</v>
      </c>
      <c r="I1202" t="s">
        <v>42</v>
      </c>
      <c r="J1202" t="s">
        <v>137</v>
      </c>
      <c r="K1202" t="s">
        <v>75</v>
      </c>
      <c r="L1202" t="s">
        <v>1299</v>
      </c>
      <c r="M1202">
        <v>0.57999999999999996</v>
      </c>
      <c r="N1202" t="s">
        <v>34</v>
      </c>
      <c r="O1202" t="s">
        <v>61</v>
      </c>
      <c r="P1202" t="s">
        <v>92</v>
      </c>
      <c r="Q1202" t="s">
        <v>943</v>
      </c>
      <c r="R1202">
        <v>94110</v>
      </c>
      <c r="S1202" s="1">
        <v>42113</v>
      </c>
      <c r="T1202" s="1">
        <v>42114</v>
      </c>
      <c r="U1202">
        <v>-219.07908</v>
      </c>
      <c r="V1202">
        <v>5</v>
      </c>
      <c r="W1202">
        <v>675.83</v>
      </c>
      <c r="X1202">
        <v>86600</v>
      </c>
      <c r="Y1202">
        <f>cleaneddata[[#This Row],[Unit Price]]-cleaneddata[[#This Row],[Discount]]</f>
        <v>155.98000000000002</v>
      </c>
      <c r="Z1202" t="str">
        <f>_xlfn.IFS(cleaneddata[[#This Row],[Region]]="Central","Chris",cleaneddata[[#This Row],[Region]]="East","Erin",cleaneddata[[#This Row],[Region]]="South","Sam",cleaneddata[[#This Row],[Region]]="West","William")</f>
        <v>William</v>
      </c>
    </row>
    <row r="1203" spans="1:26" x14ac:dyDescent="0.25">
      <c r="A1203">
        <v>1837</v>
      </c>
      <c r="B1203" t="s">
        <v>2217</v>
      </c>
      <c r="C1203" t="s">
        <v>39</v>
      </c>
      <c r="D1203">
        <v>0.01</v>
      </c>
      <c r="E1203">
        <v>5.98</v>
      </c>
      <c r="F1203">
        <v>5.46</v>
      </c>
      <c r="G1203" t="s">
        <v>40</v>
      </c>
      <c r="H1203" t="s">
        <v>96</v>
      </c>
      <c r="I1203" t="s">
        <v>50</v>
      </c>
      <c r="J1203" t="s">
        <v>90</v>
      </c>
      <c r="K1203" t="s">
        <v>75</v>
      </c>
      <c r="L1203" t="s">
        <v>1158</v>
      </c>
      <c r="M1203">
        <v>0.36</v>
      </c>
      <c r="N1203" t="s">
        <v>34</v>
      </c>
      <c r="O1203" t="s">
        <v>61</v>
      </c>
      <c r="P1203" t="s">
        <v>92</v>
      </c>
      <c r="Q1203" t="s">
        <v>2218</v>
      </c>
      <c r="R1203">
        <v>91776</v>
      </c>
      <c r="S1203" s="1">
        <v>42113</v>
      </c>
      <c r="T1203" s="1">
        <v>42115</v>
      </c>
      <c r="U1203">
        <v>-18.878399999999999</v>
      </c>
      <c r="V1203">
        <v>4</v>
      </c>
      <c r="W1203">
        <v>28</v>
      </c>
      <c r="X1203">
        <v>86600</v>
      </c>
      <c r="Y1203">
        <f>cleaneddata[[#This Row],[Unit Price]]-cleaneddata[[#This Row],[Discount]]</f>
        <v>5.9700000000000006</v>
      </c>
      <c r="Z1203" t="str">
        <f>_xlfn.IFS(cleaneddata[[#This Row],[Region]]="Central","Chris",cleaneddata[[#This Row],[Region]]="East","Erin",cleaneddata[[#This Row],[Region]]="South","Sam",cleaneddata[[#This Row],[Region]]="West","William")</f>
        <v>William</v>
      </c>
    </row>
    <row r="1204" spans="1:26" x14ac:dyDescent="0.25">
      <c r="A1204">
        <v>2212</v>
      </c>
      <c r="B1204" t="s">
        <v>2219</v>
      </c>
      <c r="C1204" t="s">
        <v>39</v>
      </c>
      <c r="D1204">
        <v>0.09</v>
      </c>
      <c r="E1204">
        <v>199.99</v>
      </c>
      <c r="F1204">
        <v>24.49</v>
      </c>
      <c r="G1204" t="s">
        <v>89</v>
      </c>
      <c r="H1204" t="s">
        <v>73</v>
      </c>
      <c r="I1204" t="s">
        <v>42</v>
      </c>
      <c r="J1204" t="s">
        <v>65</v>
      </c>
      <c r="K1204" t="s">
        <v>66</v>
      </c>
      <c r="L1204" t="s">
        <v>749</v>
      </c>
      <c r="M1204">
        <v>0.46</v>
      </c>
      <c r="N1204" t="s">
        <v>34</v>
      </c>
      <c r="O1204" t="s">
        <v>113</v>
      </c>
      <c r="P1204" t="s">
        <v>420</v>
      </c>
      <c r="Q1204" t="s">
        <v>2220</v>
      </c>
      <c r="R1204">
        <v>21228</v>
      </c>
      <c r="S1204" s="1">
        <v>42113</v>
      </c>
      <c r="T1204" s="1">
        <v>42115</v>
      </c>
      <c r="U1204">
        <v>631.33000000000004</v>
      </c>
      <c r="V1204">
        <v>5</v>
      </c>
      <c r="W1204">
        <v>990.25</v>
      </c>
      <c r="X1204">
        <v>88029</v>
      </c>
      <c r="Y1204">
        <f>cleaneddata[[#This Row],[Unit Price]]-cleaneddata[[#This Row],[Discount]]</f>
        <v>199.9</v>
      </c>
      <c r="Z1204" t="str">
        <f>_xlfn.IFS(cleaneddata[[#This Row],[Region]]="Central","Chris",cleaneddata[[#This Row],[Region]]="East","Erin",cleaneddata[[#This Row],[Region]]="South","Sam",cleaneddata[[#This Row],[Region]]="West","William")</f>
        <v>Erin</v>
      </c>
    </row>
    <row r="1205" spans="1:26" x14ac:dyDescent="0.25">
      <c r="A1205">
        <v>152</v>
      </c>
      <c r="B1205" t="s">
        <v>507</v>
      </c>
      <c r="C1205" t="s">
        <v>49</v>
      </c>
      <c r="D1205">
        <v>0.01</v>
      </c>
      <c r="E1205">
        <v>79.52</v>
      </c>
      <c r="F1205">
        <v>48.2</v>
      </c>
      <c r="G1205" t="s">
        <v>40</v>
      </c>
      <c r="H1205" t="s">
        <v>73</v>
      </c>
      <c r="I1205" t="s">
        <v>30</v>
      </c>
      <c r="J1205" t="s">
        <v>128</v>
      </c>
      <c r="K1205" t="s">
        <v>146</v>
      </c>
      <c r="L1205" t="s">
        <v>2221</v>
      </c>
      <c r="M1205">
        <v>0.74</v>
      </c>
      <c r="N1205" t="s">
        <v>34</v>
      </c>
      <c r="O1205" t="s">
        <v>35</v>
      </c>
      <c r="P1205" t="s">
        <v>402</v>
      </c>
      <c r="Q1205" t="s">
        <v>509</v>
      </c>
      <c r="R1205">
        <v>37918</v>
      </c>
      <c r="S1205" s="1">
        <v>42113</v>
      </c>
      <c r="T1205" s="1">
        <v>42120</v>
      </c>
      <c r="U1205">
        <v>-40.683999999999997</v>
      </c>
      <c r="V1205">
        <v>8</v>
      </c>
      <c r="W1205">
        <v>667.84</v>
      </c>
      <c r="X1205">
        <v>89522</v>
      </c>
      <c r="Y1205">
        <f>cleaneddata[[#This Row],[Unit Price]]-cleaneddata[[#This Row],[Discount]]</f>
        <v>79.509999999999991</v>
      </c>
      <c r="Z1205" t="str">
        <f>_xlfn.IFS(cleaneddata[[#This Row],[Region]]="Central","Chris",cleaneddata[[#This Row],[Region]]="East","Erin",cleaneddata[[#This Row],[Region]]="South","Sam",cleaneddata[[#This Row],[Region]]="West","William")</f>
        <v>Sam</v>
      </c>
    </row>
    <row r="1206" spans="1:26" x14ac:dyDescent="0.25">
      <c r="A1206">
        <v>1933</v>
      </c>
      <c r="B1206" t="s">
        <v>2222</v>
      </c>
      <c r="C1206" t="s">
        <v>49</v>
      </c>
      <c r="D1206">
        <v>0.06</v>
      </c>
      <c r="E1206">
        <v>3.58</v>
      </c>
      <c r="F1206">
        <v>1.63</v>
      </c>
      <c r="G1206" t="s">
        <v>40</v>
      </c>
      <c r="H1206" t="s">
        <v>96</v>
      </c>
      <c r="I1206" t="s">
        <v>50</v>
      </c>
      <c r="J1206" t="s">
        <v>178</v>
      </c>
      <c r="K1206" t="s">
        <v>52</v>
      </c>
      <c r="L1206" t="s">
        <v>2223</v>
      </c>
      <c r="M1206">
        <v>0.36</v>
      </c>
      <c r="N1206" t="s">
        <v>34</v>
      </c>
      <c r="O1206" t="s">
        <v>54</v>
      </c>
      <c r="P1206" t="s">
        <v>189</v>
      </c>
      <c r="Q1206" t="s">
        <v>2224</v>
      </c>
      <c r="R1206">
        <v>75043</v>
      </c>
      <c r="S1206" s="1">
        <v>42113</v>
      </c>
      <c r="T1206" s="1">
        <v>42117</v>
      </c>
      <c r="U1206">
        <v>14</v>
      </c>
      <c r="V1206">
        <v>10</v>
      </c>
      <c r="W1206">
        <v>34.76</v>
      </c>
      <c r="X1206">
        <v>86687</v>
      </c>
      <c r="Y1206">
        <f>cleaneddata[[#This Row],[Unit Price]]-cleaneddata[[#This Row],[Discount]]</f>
        <v>3.52</v>
      </c>
      <c r="Z1206" t="str">
        <f>_xlfn.IFS(cleaneddata[[#This Row],[Region]]="Central","Chris",cleaneddata[[#This Row],[Region]]="East","Erin",cleaneddata[[#This Row],[Region]]="South","Sam",cleaneddata[[#This Row],[Region]]="West","William")</f>
        <v>Chris</v>
      </c>
    </row>
    <row r="1207" spans="1:26" x14ac:dyDescent="0.25">
      <c r="A1207">
        <v>1940</v>
      </c>
      <c r="B1207" t="s">
        <v>1797</v>
      </c>
      <c r="C1207" t="s">
        <v>49</v>
      </c>
      <c r="D1207">
        <v>0</v>
      </c>
      <c r="E1207">
        <v>78.650000000000006</v>
      </c>
      <c r="F1207">
        <v>13.99</v>
      </c>
      <c r="G1207" t="s">
        <v>40</v>
      </c>
      <c r="H1207" t="s">
        <v>96</v>
      </c>
      <c r="I1207" t="s">
        <v>50</v>
      </c>
      <c r="J1207" t="s">
        <v>97</v>
      </c>
      <c r="K1207" t="s">
        <v>146</v>
      </c>
      <c r="L1207" t="s">
        <v>1716</v>
      </c>
      <c r="M1207">
        <v>0.52</v>
      </c>
      <c r="N1207" t="s">
        <v>34</v>
      </c>
      <c r="O1207" t="s">
        <v>61</v>
      </c>
      <c r="P1207" t="s">
        <v>148</v>
      </c>
      <c r="Q1207" t="s">
        <v>149</v>
      </c>
      <c r="R1207">
        <v>84020</v>
      </c>
      <c r="S1207" s="1">
        <v>42113</v>
      </c>
      <c r="T1207" s="1">
        <v>42120</v>
      </c>
      <c r="U1207">
        <v>386.00670000000002</v>
      </c>
      <c r="V1207">
        <v>7</v>
      </c>
      <c r="W1207">
        <v>559.42999999999995</v>
      </c>
      <c r="X1207">
        <v>88871</v>
      </c>
      <c r="Y1207">
        <f>cleaneddata[[#This Row],[Unit Price]]-cleaneddata[[#This Row],[Discount]]</f>
        <v>78.650000000000006</v>
      </c>
      <c r="Z1207" t="str">
        <f>_xlfn.IFS(cleaneddata[[#This Row],[Region]]="Central","Chris",cleaneddata[[#This Row],[Region]]="East","Erin",cleaneddata[[#This Row],[Region]]="South","Sam",cleaneddata[[#This Row],[Region]]="West","William")</f>
        <v>William</v>
      </c>
    </row>
    <row r="1208" spans="1:26" x14ac:dyDescent="0.25">
      <c r="A1208">
        <v>1940</v>
      </c>
      <c r="B1208" t="s">
        <v>1797</v>
      </c>
      <c r="C1208" t="s">
        <v>49</v>
      </c>
      <c r="D1208">
        <v>0.08</v>
      </c>
      <c r="E1208">
        <v>122.99</v>
      </c>
      <c r="F1208">
        <v>70.2</v>
      </c>
      <c r="G1208" t="s">
        <v>28</v>
      </c>
      <c r="H1208" t="s">
        <v>96</v>
      </c>
      <c r="I1208" t="s">
        <v>30</v>
      </c>
      <c r="J1208" t="s">
        <v>111</v>
      </c>
      <c r="K1208" t="s">
        <v>59</v>
      </c>
      <c r="L1208" t="s">
        <v>806</v>
      </c>
      <c r="M1208">
        <v>0.74</v>
      </c>
      <c r="N1208" t="s">
        <v>34</v>
      </c>
      <c r="O1208" t="s">
        <v>61</v>
      </c>
      <c r="P1208" t="s">
        <v>148</v>
      </c>
      <c r="Q1208" t="s">
        <v>149</v>
      </c>
      <c r="R1208">
        <v>84020</v>
      </c>
      <c r="S1208" s="1">
        <v>42113</v>
      </c>
      <c r="T1208" s="1">
        <v>42118</v>
      </c>
      <c r="U1208">
        <v>-1867.97</v>
      </c>
      <c r="V1208">
        <v>10</v>
      </c>
      <c r="W1208">
        <v>1216.52</v>
      </c>
      <c r="X1208">
        <v>88871</v>
      </c>
      <c r="Y1208">
        <f>cleaneddata[[#This Row],[Unit Price]]-cleaneddata[[#This Row],[Discount]]</f>
        <v>122.91</v>
      </c>
      <c r="Z1208" t="str">
        <f>_xlfn.IFS(cleaneddata[[#This Row],[Region]]="Central","Chris",cleaneddata[[#This Row],[Region]]="East","Erin",cleaneddata[[#This Row],[Region]]="South","Sam",cleaneddata[[#This Row],[Region]]="West","William")</f>
        <v>William</v>
      </c>
    </row>
    <row r="1209" spans="1:26" x14ac:dyDescent="0.25">
      <c r="A1209">
        <v>2066</v>
      </c>
      <c r="B1209" t="s">
        <v>1874</v>
      </c>
      <c r="C1209" t="s">
        <v>49</v>
      </c>
      <c r="D1209">
        <v>0.1</v>
      </c>
      <c r="E1209">
        <v>4.24</v>
      </c>
      <c r="F1209">
        <v>5.41</v>
      </c>
      <c r="G1209" t="s">
        <v>40</v>
      </c>
      <c r="H1209" t="s">
        <v>96</v>
      </c>
      <c r="I1209" t="s">
        <v>50</v>
      </c>
      <c r="J1209" t="s">
        <v>74</v>
      </c>
      <c r="K1209" t="s">
        <v>75</v>
      </c>
      <c r="L1209" t="s">
        <v>1673</v>
      </c>
      <c r="M1209">
        <v>0.35</v>
      </c>
      <c r="N1209" t="s">
        <v>34</v>
      </c>
      <c r="O1209" t="s">
        <v>35</v>
      </c>
      <c r="P1209" t="s">
        <v>99</v>
      </c>
      <c r="Q1209" t="s">
        <v>1876</v>
      </c>
      <c r="R1209">
        <v>28079</v>
      </c>
      <c r="S1209" s="1">
        <v>42113</v>
      </c>
      <c r="T1209" s="1">
        <v>42117</v>
      </c>
      <c r="U1209">
        <v>-61.6</v>
      </c>
      <c r="V1209">
        <v>8</v>
      </c>
      <c r="W1209">
        <v>34.159999999999997</v>
      </c>
      <c r="X1209">
        <v>85835</v>
      </c>
      <c r="Y1209">
        <f>cleaneddata[[#This Row],[Unit Price]]-cleaneddata[[#This Row],[Discount]]</f>
        <v>4.1400000000000006</v>
      </c>
      <c r="Z1209" t="str">
        <f>_xlfn.IFS(cleaneddata[[#This Row],[Region]]="Central","Chris",cleaneddata[[#This Row],[Region]]="East","Erin",cleaneddata[[#This Row],[Region]]="South","Sam",cleaneddata[[#This Row],[Region]]="West","William")</f>
        <v>Sam</v>
      </c>
    </row>
    <row r="1210" spans="1:26" x14ac:dyDescent="0.25">
      <c r="A1210">
        <v>2547</v>
      </c>
      <c r="B1210" t="s">
        <v>2225</v>
      </c>
      <c r="C1210" t="s">
        <v>49</v>
      </c>
      <c r="D1210">
        <v>7.0000000000000007E-2</v>
      </c>
      <c r="E1210">
        <v>6.48</v>
      </c>
      <c r="F1210">
        <v>9.5399999999999991</v>
      </c>
      <c r="G1210" t="s">
        <v>40</v>
      </c>
      <c r="H1210" t="s">
        <v>29</v>
      </c>
      <c r="I1210" t="s">
        <v>50</v>
      </c>
      <c r="J1210" t="s">
        <v>90</v>
      </c>
      <c r="K1210" t="s">
        <v>75</v>
      </c>
      <c r="L1210" t="s">
        <v>2226</v>
      </c>
      <c r="M1210">
        <v>0.37</v>
      </c>
      <c r="N1210" t="s">
        <v>34</v>
      </c>
      <c r="O1210" t="s">
        <v>35</v>
      </c>
      <c r="P1210" t="s">
        <v>244</v>
      </c>
      <c r="Q1210" t="s">
        <v>2227</v>
      </c>
      <c r="R1210">
        <v>23464</v>
      </c>
      <c r="S1210" s="1">
        <v>42113</v>
      </c>
      <c r="T1210" s="1">
        <v>42113</v>
      </c>
      <c r="U1210">
        <v>2.2320000000000002</v>
      </c>
      <c r="V1210">
        <v>1</v>
      </c>
      <c r="W1210">
        <v>10.86</v>
      </c>
      <c r="X1210">
        <v>87916</v>
      </c>
      <c r="Y1210">
        <f>cleaneddata[[#This Row],[Unit Price]]-cleaneddata[[#This Row],[Discount]]</f>
        <v>6.41</v>
      </c>
      <c r="Z1210" t="str">
        <f>_xlfn.IFS(cleaneddata[[#This Row],[Region]]="Central","Chris",cleaneddata[[#This Row],[Region]]="East","Erin",cleaneddata[[#This Row],[Region]]="South","Sam",cleaneddata[[#This Row],[Region]]="West","William")</f>
        <v>Sam</v>
      </c>
    </row>
    <row r="1211" spans="1:26" x14ac:dyDescent="0.25">
      <c r="A1211">
        <v>3380</v>
      </c>
      <c r="B1211" t="s">
        <v>2228</v>
      </c>
      <c r="C1211" t="s">
        <v>27</v>
      </c>
      <c r="D1211">
        <v>0.03</v>
      </c>
      <c r="E1211">
        <v>315.98</v>
      </c>
      <c r="F1211">
        <v>19.989999999999998</v>
      </c>
      <c r="G1211" t="s">
        <v>40</v>
      </c>
      <c r="H1211" t="s">
        <v>73</v>
      </c>
      <c r="I1211" t="s">
        <v>50</v>
      </c>
      <c r="J1211" t="s">
        <v>74</v>
      </c>
      <c r="K1211" t="s">
        <v>75</v>
      </c>
      <c r="L1211" t="s">
        <v>2229</v>
      </c>
      <c r="M1211">
        <v>0.38</v>
      </c>
      <c r="N1211" t="s">
        <v>34</v>
      </c>
      <c r="O1211" t="s">
        <v>35</v>
      </c>
      <c r="P1211" t="s">
        <v>77</v>
      </c>
      <c r="Q1211" t="s">
        <v>2230</v>
      </c>
      <c r="R1211">
        <v>30240</v>
      </c>
      <c r="S1211" s="1">
        <v>42114</v>
      </c>
      <c r="T1211" s="1">
        <v>42116</v>
      </c>
      <c r="U1211">
        <v>-4.4800000000000004</v>
      </c>
      <c r="V1211">
        <v>18</v>
      </c>
      <c r="W1211">
        <v>5572.18</v>
      </c>
      <c r="X1211">
        <v>88838</v>
      </c>
      <c r="Y1211">
        <f>cleaneddata[[#This Row],[Unit Price]]-cleaneddata[[#This Row],[Discount]]</f>
        <v>315.95000000000005</v>
      </c>
      <c r="Z1211" t="str">
        <f>_xlfn.IFS(cleaneddata[[#This Row],[Region]]="Central","Chris",cleaneddata[[#This Row],[Region]]="East","Erin",cleaneddata[[#This Row],[Region]]="South","Sam",cleaneddata[[#This Row],[Region]]="West","William")</f>
        <v>Sam</v>
      </c>
    </row>
    <row r="1212" spans="1:26" x14ac:dyDescent="0.25">
      <c r="A1212">
        <v>3380</v>
      </c>
      <c r="B1212" t="s">
        <v>2228</v>
      </c>
      <c r="C1212" t="s">
        <v>27</v>
      </c>
      <c r="D1212">
        <v>0.03</v>
      </c>
      <c r="E1212">
        <v>63.94</v>
      </c>
      <c r="F1212">
        <v>14.48</v>
      </c>
      <c r="G1212" t="s">
        <v>40</v>
      </c>
      <c r="H1212" t="s">
        <v>73</v>
      </c>
      <c r="I1212" t="s">
        <v>30</v>
      </c>
      <c r="J1212" t="s">
        <v>128</v>
      </c>
      <c r="K1212" t="s">
        <v>75</v>
      </c>
      <c r="L1212" t="s">
        <v>1996</v>
      </c>
      <c r="M1212">
        <v>0.46</v>
      </c>
      <c r="N1212" t="s">
        <v>34</v>
      </c>
      <c r="O1212" t="s">
        <v>35</v>
      </c>
      <c r="P1212" t="s">
        <v>77</v>
      </c>
      <c r="Q1212" t="s">
        <v>2230</v>
      </c>
      <c r="R1212">
        <v>30240</v>
      </c>
      <c r="S1212" s="1">
        <v>42114</v>
      </c>
      <c r="T1212" s="1">
        <v>42115</v>
      </c>
      <c r="U1212">
        <v>43.691699999999997</v>
      </c>
      <c r="V1212">
        <v>8</v>
      </c>
      <c r="W1212">
        <v>522.46</v>
      </c>
      <c r="X1212">
        <v>88838</v>
      </c>
      <c r="Y1212">
        <f>cleaneddata[[#This Row],[Unit Price]]-cleaneddata[[#This Row],[Discount]]</f>
        <v>63.91</v>
      </c>
      <c r="Z1212" t="str">
        <f>_xlfn.IFS(cleaneddata[[#This Row],[Region]]="Central","Chris",cleaneddata[[#This Row],[Region]]="East","Erin",cleaneddata[[#This Row],[Region]]="South","Sam",cleaneddata[[#This Row],[Region]]="West","William")</f>
        <v>Sam</v>
      </c>
    </row>
    <row r="1213" spans="1:26" x14ac:dyDescent="0.25">
      <c r="A1213">
        <v>151</v>
      </c>
      <c r="B1213" t="s">
        <v>705</v>
      </c>
      <c r="C1213" t="s">
        <v>39</v>
      </c>
      <c r="D1213">
        <v>0.09</v>
      </c>
      <c r="E1213">
        <v>5.98</v>
      </c>
      <c r="F1213">
        <v>2.5</v>
      </c>
      <c r="G1213" t="s">
        <v>40</v>
      </c>
      <c r="H1213" t="s">
        <v>73</v>
      </c>
      <c r="I1213" t="s">
        <v>50</v>
      </c>
      <c r="J1213" t="s">
        <v>347</v>
      </c>
      <c r="K1213" t="s">
        <v>75</v>
      </c>
      <c r="L1213" t="s">
        <v>1272</v>
      </c>
      <c r="M1213">
        <v>0.36</v>
      </c>
      <c r="N1213" t="s">
        <v>34</v>
      </c>
      <c r="O1213" t="s">
        <v>35</v>
      </c>
      <c r="P1213" t="s">
        <v>402</v>
      </c>
      <c r="Q1213" t="s">
        <v>707</v>
      </c>
      <c r="R1213">
        <v>37664</v>
      </c>
      <c r="S1213" s="1">
        <v>42114</v>
      </c>
      <c r="T1213" s="1">
        <v>42116</v>
      </c>
      <c r="U1213">
        <v>13.896000000000001</v>
      </c>
      <c r="V1213">
        <v>5</v>
      </c>
      <c r="W1213">
        <v>28.11</v>
      </c>
      <c r="X1213">
        <v>89523</v>
      </c>
      <c r="Y1213">
        <f>cleaneddata[[#This Row],[Unit Price]]-cleaneddata[[#This Row],[Discount]]</f>
        <v>5.8900000000000006</v>
      </c>
      <c r="Z1213" t="str">
        <f>_xlfn.IFS(cleaneddata[[#This Row],[Region]]="Central","Chris",cleaneddata[[#This Row],[Region]]="East","Erin",cleaneddata[[#This Row],[Region]]="South","Sam",cleaneddata[[#This Row],[Region]]="West","William")</f>
        <v>Sam</v>
      </c>
    </row>
    <row r="1214" spans="1:26" x14ac:dyDescent="0.25">
      <c r="A1214">
        <v>1259</v>
      </c>
      <c r="B1214" t="s">
        <v>2231</v>
      </c>
      <c r="C1214" t="s">
        <v>39</v>
      </c>
      <c r="D1214">
        <v>0.03</v>
      </c>
      <c r="E1214">
        <v>3.69</v>
      </c>
      <c r="F1214">
        <v>2.5</v>
      </c>
      <c r="G1214" t="s">
        <v>89</v>
      </c>
      <c r="H1214" t="s">
        <v>73</v>
      </c>
      <c r="I1214" t="s">
        <v>50</v>
      </c>
      <c r="J1214" t="s">
        <v>347</v>
      </c>
      <c r="K1214" t="s">
        <v>75</v>
      </c>
      <c r="L1214" t="s">
        <v>2232</v>
      </c>
      <c r="M1214">
        <v>0.39</v>
      </c>
      <c r="N1214" t="s">
        <v>34</v>
      </c>
      <c r="O1214" t="s">
        <v>35</v>
      </c>
      <c r="P1214" t="s">
        <v>390</v>
      </c>
      <c r="Q1214" t="s">
        <v>1588</v>
      </c>
      <c r="R1214">
        <v>40422</v>
      </c>
      <c r="S1214" s="1">
        <v>42114</v>
      </c>
      <c r="T1214" s="1">
        <v>42114</v>
      </c>
      <c r="U1214">
        <v>-2196.6840000000002</v>
      </c>
      <c r="V1214">
        <v>9</v>
      </c>
      <c r="W1214">
        <v>38.65</v>
      </c>
      <c r="X1214">
        <v>86534</v>
      </c>
      <c r="Y1214">
        <f>cleaneddata[[#This Row],[Unit Price]]-cleaneddata[[#This Row],[Discount]]</f>
        <v>3.66</v>
      </c>
      <c r="Z1214" t="str">
        <f>_xlfn.IFS(cleaneddata[[#This Row],[Region]]="Central","Chris",cleaneddata[[#This Row],[Region]]="East","Erin",cleaneddata[[#This Row],[Region]]="South","Sam",cleaneddata[[#This Row],[Region]]="West","William")</f>
        <v>Sam</v>
      </c>
    </row>
    <row r="1215" spans="1:26" x14ac:dyDescent="0.25">
      <c r="A1215">
        <v>2117</v>
      </c>
      <c r="B1215" t="s">
        <v>2233</v>
      </c>
      <c r="C1215" t="s">
        <v>39</v>
      </c>
      <c r="D1215">
        <v>0.03</v>
      </c>
      <c r="E1215">
        <v>320.98</v>
      </c>
      <c r="F1215">
        <v>24.49</v>
      </c>
      <c r="G1215" t="s">
        <v>40</v>
      </c>
      <c r="H1215" t="s">
        <v>73</v>
      </c>
      <c r="I1215" t="s">
        <v>30</v>
      </c>
      <c r="J1215" t="s">
        <v>111</v>
      </c>
      <c r="K1215" t="s">
        <v>66</v>
      </c>
      <c r="L1215" t="s">
        <v>2234</v>
      </c>
      <c r="M1215">
        <v>0.55000000000000004</v>
      </c>
      <c r="N1215" t="s">
        <v>34</v>
      </c>
      <c r="O1215" t="s">
        <v>54</v>
      </c>
      <c r="P1215" t="s">
        <v>189</v>
      </c>
      <c r="Q1215" t="s">
        <v>1029</v>
      </c>
      <c r="R1215">
        <v>75401</v>
      </c>
      <c r="S1215" s="1">
        <v>42114</v>
      </c>
      <c r="T1215" s="1">
        <v>42116</v>
      </c>
      <c r="U1215">
        <v>4554.4346999999998</v>
      </c>
      <c r="V1215">
        <v>20</v>
      </c>
      <c r="W1215">
        <v>6600.63</v>
      </c>
      <c r="X1215">
        <v>90891</v>
      </c>
      <c r="Y1215">
        <f>cleaneddata[[#This Row],[Unit Price]]-cleaneddata[[#This Row],[Discount]]</f>
        <v>320.95000000000005</v>
      </c>
      <c r="Z1215" t="str">
        <f>_xlfn.IFS(cleaneddata[[#This Row],[Region]]="Central","Chris",cleaneddata[[#This Row],[Region]]="East","Erin",cleaneddata[[#This Row],[Region]]="South","Sam",cleaneddata[[#This Row],[Region]]="West","William")</f>
        <v>Chris</v>
      </c>
    </row>
    <row r="1216" spans="1:26" x14ac:dyDescent="0.25">
      <c r="A1216">
        <v>2117</v>
      </c>
      <c r="B1216" t="s">
        <v>2233</v>
      </c>
      <c r="C1216" t="s">
        <v>39</v>
      </c>
      <c r="D1216">
        <v>0.06</v>
      </c>
      <c r="E1216">
        <v>125.99</v>
      </c>
      <c r="F1216">
        <v>8.8000000000000007</v>
      </c>
      <c r="G1216" t="s">
        <v>40</v>
      </c>
      <c r="H1216" t="s">
        <v>73</v>
      </c>
      <c r="I1216" t="s">
        <v>42</v>
      </c>
      <c r="J1216" t="s">
        <v>137</v>
      </c>
      <c r="K1216" t="s">
        <v>75</v>
      </c>
      <c r="L1216" t="s">
        <v>2235</v>
      </c>
      <c r="M1216">
        <v>0.59</v>
      </c>
      <c r="N1216" t="s">
        <v>34</v>
      </c>
      <c r="O1216" t="s">
        <v>54</v>
      </c>
      <c r="P1216" t="s">
        <v>189</v>
      </c>
      <c r="Q1216" t="s">
        <v>1029</v>
      </c>
      <c r="R1216">
        <v>75401</v>
      </c>
      <c r="S1216" s="1">
        <v>42114</v>
      </c>
      <c r="T1216" s="1">
        <v>42115</v>
      </c>
      <c r="U1216">
        <v>618.19308000000001</v>
      </c>
      <c r="V1216">
        <v>18</v>
      </c>
      <c r="W1216">
        <v>1811.99</v>
      </c>
      <c r="X1216">
        <v>90891</v>
      </c>
      <c r="Y1216">
        <f>cleaneddata[[#This Row],[Unit Price]]-cleaneddata[[#This Row],[Discount]]</f>
        <v>125.92999999999999</v>
      </c>
      <c r="Z1216" t="str">
        <f>_xlfn.IFS(cleaneddata[[#This Row],[Region]]="Central","Chris",cleaneddata[[#This Row],[Region]]="East","Erin",cleaneddata[[#This Row],[Region]]="South","Sam",cleaneddata[[#This Row],[Region]]="West","William")</f>
        <v>Chris</v>
      </c>
    </row>
    <row r="1217" spans="1:26" x14ac:dyDescent="0.25">
      <c r="A1217">
        <v>3084</v>
      </c>
      <c r="B1217" t="s">
        <v>2236</v>
      </c>
      <c r="C1217" t="s">
        <v>39</v>
      </c>
      <c r="D1217">
        <v>0</v>
      </c>
      <c r="E1217">
        <v>65.989999999999995</v>
      </c>
      <c r="F1217">
        <v>5.99</v>
      </c>
      <c r="G1217" t="s">
        <v>89</v>
      </c>
      <c r="H1217" t="s">
        <v>29</v>
      </c>
      <c r="I1217" t="s">
        <v>42</v>
      </c>
      <c r="J1217" t="s">
        <v>137</v>
      </c>
      <c r="K1217" t="s">
        <v>75</v>
      </c>
      <c r="L1217" t="s">
        <v>300</v>
      </c>
      <c r="M1217">
        <v>0.57999999999999996</v>
      </c>
      <c r="N1217" t="s">
        <v>34</v>
      </c>
      <c r="O1217" t="s">
        <v>61</v>
      </c>
      <c r="P1217" t="s">
        <v>68</v>
      </c>
      <c r="Q1217" t="s">
        <v>489</v>
      </c>
      <c r="R1217">
        <v>98503</v>
      </c>
      <c r="S1217" s="1">
        <v>42114</v>
      </c>
      <c r="T1217" s="1">
        <v>42116</v>
      </c>
      <c r="U1217">
        <v>313.81200000000001</v>
      </c>
      <c r="V1217">
        <v>14</v>
      </c>
      <c r="W1217">
        <v>798.89</v>
      </c>
      <c r="X1217">
        <v>89879</v>
      </c>
      <c r="Y1217">
        <f>cleaneddata[[#This Row],[Unit Price]]-cleaneddata[[#This Row],[Discount]]</f>
        <v>65.989999999999995</v>
      </c>
      <c r="Z1217" t="str">
        <f>_xlfn.IFS(cleaneddata[[#This Row],[Region]]="Central","Chris",cleaneddata[[#This Row],[Region]]="East","Erin",cleaneddata[[#This Row],[Region]]="South","Sam",cleaneddata[[#This Row],[Region]]="West","William")</f>
        <v>William</v>
      </c>
    </row>
    <row r="1218" spans="1:26" x14ac:dyDescent="0.25">
      <c r="A1218">
        <v>56</v>
      </c>
      <c r="B1218" t="s">
        <v>2237</v>
      </c>
      <c r="C1218" t="s">
        <v>118</v>
      </c>
      <c r="D1218">
        <v>0.06</v>
      </c>
      <c r="E1218">
        <v>3.8</v>
      </c>
      <c r="F1218">
        <v>1.49</v>
      </c>
      <c r="G1218" t="s">
        <v>40</v>
      </c>
      <c r="H1218" t="s">
        <v>41</v>
      </c>
      <c r="I1218" t="s">
        <v>50</v>
      </c>
      <c r="J1218" t="s">
        <v>74</v>
      </c>
      <c r="K1218" t="s">
        <v>75</v>
      </c>
      <c r="L1218" t="s">
        <v>1194</v>
      </c>
      <c r="M1218">
        <v>0.38</v>
      </c>
      <c r="N1218" t="s">
        <v>34</v>
      </c>
      <c r="O1218" t="s">
        <v>113</v>
      </c>
      <c r="P1218" t="s">
        <v>114</v>
      </c>
      <c r="Q1218" t="s">
        <v>2238</v>
      </c>
      <c r="R1218">
        <v>14150</v>
      </c>
      <c r="S1218" s="1">
        <v>42114</v>
      </c>
      <c r="T1218" s="1">
        <v>42115</v>
      </c>
      <c r="U1218">
        <v>19.6282</v>
      </c>
      <c r="V1218">
        <v>20</v>
      </c>
      <c r="W1218">
        <v>73.55</v>
      </c>
      <c r="X1218">
        <v>88075</v>
      </c>
      <c r="Y1218">
        <f>cleaneddata[[#This Row],[Unit Price]]-cleaneddata[[#This Row],[Discount]]</f>
        <v>3.7399999999999998</v>
      </c>
      <c r="Z1218" t="str">
        <f>_xlfn.IFS(cleaneddata[[#This Row],[Region]]="Central","Chris",cleaneddata[[#This Row],[Region]]="East","Erin",cleaneddata[[#This Row],[Region]]="South","Sam",cleaneddata[[#This Row],[Region]]="West","William")</f>
        <v>Erin</v>
      </c>
    </row>
    <row r="1219" spans="1:26" x14ac:dyDescent="0.25">
      <c r="A1219">
        <v>56</v>
      </c>
      <c r="B1219" t="s">
        <v>2237</v>
      </c>
      <c r="C1219" t="s">
        <v>118</v>
      </c>
      <c r="D1219">
        <v>0.06</v>
      </c>
      <c r="E1219">
        <v>1.76</v>
      </c>
      <c r="F1219">
        <v>0.7</v>
      </c>
      <c r="G1219" t="s">
        <v>40</v>
      </c>
      <c r="H1219" t="s">
        <v>41</v>
      </c>
      <c r="I1219" t="s">
        <v>50</v>
      </c>
      <c r="J1219" t="s">
        <v>51</v>
      </c>
      <c r="K1219" t="s">
        <v>52</v>
      </c>
      <c r="L1219" t="s">
        <v>1665</v>
      </c>
      <c r="M1219">
        <v>0.56000000000000005</v>
      </c>
      <c r="N1219" t="s">
        <v>34</v>
      </c>
      <c r="O1219" t="s">
        <v>113</v>
      </c>
      <c r="P1219" t="s">
        <v>114</v>
      </c>
      <c r="Q1219" t="s">
        <v>2238</v>
      </c>
      <c r="R1219">
        <v>14150</v>
      </c>
      <c r="S1219" s="1">
        <v>42114</v>
      </c>
      <c r="T1219" s="1">
        <v>42115</v>
      </c>
      <c r="U1219">
        <v>-1.6524000000000001</v>
      </c>
      <c r="V1219">
        <v>17</v>
      </c>
      <c r="W1219">
        <v>29.57</v>
      </c>
      <c r="X1219">
        <v>88075</v>
      </c>
      <c r="Y1219">
        <f>cleaneddata[[#This Row],[Unit Price]]-cleaneddata[[#This Row],[Discount]]</f>
        <v>1.7</v>
      </c>
      <c r="Z1219" t="str">
        <f>_xlfn.IFS(cleaneddata[[#This Row],[Region]]="Central","Chris",cleaneddata[[#This Row],[Region]]="East","Erin",cleaneddata[[#This Row],[Region]]="South","Sam",cleaneddata[[#This Row],[Region]]="West","William")</f>
        <v>Erin</v>
      </c>
    </row>
    <row r="1220" spans="1:26" x14ac:dyDescent="0.25">
      <c r="A1220">
        <v>240</v>
      </c>
      <c r="B1220" t="s">
        <v>2239</v>
      </c>
      <c r="C1220" t="s">
        <v>118</v>
      </c>
      <c r="D1220">
        <v>0.1</v>
      </c>
      <c r="E1220">
        <v>19.98</v>
      </c>
      <c r="F1220">
        <v>5.77</v>
      </c>
      <c r="G1220" t="s">
        <v>89</v>
      </c>
      <c r="H1220" t="s">
        <v>29</v>
      </c>
      <c r="I1220" t="s">
        <v>50</v>
      </c>
      <c r="J1220" t="s">
        <v>90</v>
      </c>
      <c r="K1220" t="s">
        <v>75</v>
      </c>
      <c r="L1220" t="s">
        <v>2240</v>
      </c>
      <c r="M1220">
        <v>0.38</v>
      </c>
      <c r="N1220" t="s">
        <v>34</v>
      </c>
      <c r="O1220" t="s">
        <v>61</v>
      </c>
      <c r="P1220" t="s">
        <v>62</v>
      </c>
      <c r="Q1220" t="s">
        <v>2241</v>
      </c>
      <c r="R1220">
        <v>80817</v>
      </c>
      <c r="S1220" s="1">
        <v>42114</v>
      </c>
      <c r="T1220" s="1">
        <v>42114</v>
      </c>
      <c r="U1220">
        <v>35.090000000000003</v>
      </c>
      <c r="V1220">
        <v>3</v>
      </c>
      <c r="W1220">
        <v>57.41</v>
      </c>
      <c r="X1220">
        <v>90479</v>
      </c>
      <c r="Y1220">
        <f>cleaneddata[[#This Row],[Unit Price]]-cleaneddata[[#This Row],[Discount]]</f>
        <v>19.88</v>
      </c>
      <c r="Z1220" t="str">
        <f>_xlfn.IFS(cleaneddata[[#This Row],[Region]]="Central","Chris",cleaneddata[[#This Row],[Region]]="East","Erin",cleaneddata[[#This Row],[Region]]="South","Sam",cleaneddata[[#This Row],[Region]]="West","William")</f>
        <v>William</v>
      </c>
    </row>
    <row r="1221" spans="1:26" x14ac:dyDescent="0.25">
      <c r="A1221">
        <v>241</v>
      </c>
      <c r="B1221" t="s">
        <v>2242</v>
      </c>
      <c r="C1221" t="s">
        <v>118</v>
      </c>
      <c r="D1221">
        <v>0.06</v>
      </c>
      <c r="E1221">
        <v>259.70999999999998</v>
      </c>
      <c r="F1221">
        <v>66.67</v>
      </c>
      <c r="G1221" t="s">
        <v>28</v>
      </c>
      <c r="H1221" t="s">
        <v>29</v>
      </c>
      <c r="I1221" t="s">
        <v>30</v>
      </c>
      <c r="J1221" t="s">
        <v>31</v>
      </c>
      <c r="K1221" t="s">
        <v>32</v>
      </c>
      <c r="L1221" t="s">
        <v>1028</v>
      </c>
      <c r="M1221">
        <v>0.61</v>
      </c>
      <c r="N1221" t="s">
        <v>34</v>
      </c>
      <c r="O1221" t="s">
        <v>61</v>
      </c>
      <c r="P1221" t="s">
        <v>62</v>
      </c>
      <c r="Q1221" t="s">
        <v>2243</v>
      </c>
      <c r="R1221">
        <v>81503</v>
      </c>
      <c r="S1221" s="1">
        <v>42114</v>
      </c>
      <c r="T1221" s="1">
        <v>42115</v>
      </c>
      <c r="U1221">
        <v>785.63</v>
      </c>
      <c r="V1221">
        <v>11</v>
      </c>
      <c r="W1221">
        <v>2809.87</v>
      </c>
      <c r="X1221">
        <v>90479</v>
      </c>
      <c r="Y1221">
        <f>cleaneddata[[#This Row],[Unit Price]]-cleaneddata[[#This Row],[Discount]]</f>
        <v>259.64999999999998</v>
      </c>
      <c r="Z1221" t="str">
        <f>_xlfn.IFS(cleaneddata[[#This Row],[Region]]="Central","Chris",cleaneddata[[#This Row],[Region]]="East","Erin",cleaneddata[[#This Row],[Region]]="South","Sam",cleaneddata[[#This Row],[Region]]="West","William")</f>
        <v>William</v>
      </c>
    </row>
    <row r="1222" spans="1:26" x14ac:dyDescent="0.25">
      <c r="A1222">
        <v>970</v>
      </c>
      <c r="B1222" t="s">
        <v>2244</v>
      </c>
      <c r="C1222" t="s">
        <v>118</v>
      </c>
      <c r="D1222">
        <v>0</v>
      </c>
      <c r="E1222">
        <v>170.98</v>
      </c>
      <c r="F1222">
        <v>35.89</v>
      </c>
      <c r="G1222" t="s">
        <v>28</v>
      </c>
      <c r="H1222" t="s">
        <v>41</v>
      </c>
      <c r="I1222" t="s">
        <v>30</v>
      </c>
      <c r="J1222" t="s">
        <v>119</v>
      </c>
      <c r="K1222" t="s">
        <v>32</v>
      </c>
      <c r="L1222" t="s">
        <v>1471</v>
      </c>
      <c r="M1222">
        <v>0.66</v>
      </c>
      <c r="N1222" t="s">
        <v>34</v>
      </c>
      <c r="O1222" t="s">
        <v>35</v>
      </c>
      <c r="P1222" t="s">
        <v>244</v>
      </c>
      <c r="Q1222" t="s">
        <v>2245</v>
      </c>
      <c r="R1222">
        <v>24281</v>
      </c>
      <c r="S1222" s="1">
        <v>42114</v>
      </c>
      <c r="T1222" s="1">
        <v>42115</v>
      </c>
      <c r="U1222">
        <v>-102.66200000000001</v>
      </c>
      <c r="V1222">
        <v>8</v>
      </c>
      <c r="W1222">
        <v>1452.18</v>
      </c>
      <c r="X1222">
        <v>86173</v>
      </c>
      <c r="Y1222">
        <f>cleaneddata[[#This Row],[Unit Price]]-cleaneddata[[#This Row],[Discount]]</f>
        <v>170.98</v>
      </c>
      <c r="Z1222" t="str">
        <f>_xlfn.IFS(cleaneddata[[#This Row],[Region]]="Central","Chris",cleaneddata[[#This Row],[Region]]="East","Erin",cleaneddata[[#This Row],[Region]]="South","Sam",cleaneddata[[#This Row],[Region]]="West","William")</f>
        <v>Sam</v>
      </c>
    </row>
    <row r="1223" spans="1:26" x14ac:dyDescent="0.25">
      <c r="A1223">
        <v>3283</v>
      </c>
      <c r="B1223" t="s">
        <v>2246</v>
      </c>
      <c r="C1223" t="s">
        <v>27</v>
      </c>
      <c r="D1223">
        <v>0.05</v>
      </c>
      <c r="E1223">
        <v>363.25</v>
      </c>
      <c r="F1223">
        <v>19.989999999999998</v>
      </c>
      <c r="G1223" t="s">
        <v>89</v>
      </c>
      <c r="H1223" t="s">
        <v>96</v>
      </c>
      <c r="I1223" t="s">
        <v>50</v>
      </c>
      <c r="J1223" t="s">
        <v>97</v>
      </c>
      <c r="K1223" t="s">
        <v>75</v>
      </c>
      <c r="L1223" t="s">
        <v>201</v>
      </c>
      <c r="M1223">
        <v>0.56999999999999995</v>
      </c>
      <c r="N1223" t="s">
        <v>34</v>
      </c>
      <c r="O1223" t="s">
        <v>35</v>
      </c>
      <c r="P1223" t="s">
        <v>125</v>
      </c>
      <c r="Q1223" t="s">
        <v>2247</v>
      </c>
      <c r="R1223">
        <v>33156</v>
      </c>
      <c r="S1223" s="1">
        <v>42115</v>
      </c>
      <c r="T1223" s="1">
        <v>42115</v>
      </c>
      <c r="U1223">
        <v>-269.75549999999998</v>
      </c>
      <c r="V1223">
        <v>5</v>
      </c>
      <c r="W1223">
        <v>1867.04</v>
      </c>
      <c r="X1223">
        <v>90752</v>
      </c>
      <c r="Y1223">
        <f>cleaneddata[[#This Row],[Unit Price]]-cleaneddata[[#This Row],[Discount]]</f>
        <v>363.2</v>
      </c>
      <c r="Z1223" t="str">
        <f>_xlfn.IFS(cleaneddata[[#This Row],[Region]]="Central","Chris",cleaneddata[[#This Row],[Region]]="East","Erin",cleaneddata[[#This Row],[Region]]="South","Sam",cleaneddata[[#This Row],[Region]]="West","William")</f>
        <v>Sam</v>
      </c>
    </row>
    <row r="1224" spans="1:26" x14ac:dyDescent="0.25">
      <c r="A1224">
        <v>2038</v>
      </c>
      <c r="B1224" t="s">
        <v>2248</v>
      </c>
      <c r="C1224" t="s">
        <v>39</v>
      </c>
      <c r="D1224">
        <v>0.06</v>
      </c>
      <c r="E1224">
        <v>40.99</v>
      </c>
      <c r="F1224">
        <v>17.48</v>
      </c>
      <c r="G1224" t="s">
        <v>40</v>
      </c>
      <c r="H1224" t="s">
        <v>29</v>
      </c>
      <c r="I1224" t="s">
        <v>50</v>
      </c>
      <c r="J1224" t="s">
        <v>90</v>
      </c>
      <c r="K1224" t="s">
        <v>75</v>
      </c>
      <c r="L1224" t="s">
        <v>1400</v>
      </c>
      <c r="M1224">
        <v>0.36</v>
      </c>
      <c r="N1224" t="s">
        <v>34</v>
      </c>
      <c r="O1224" t="s">
        <v>113</v>
      </c>
      <c r="P1224" t="s">
        <v>114</v>
      </c>
      <c r="Q1224" t="s">
        <v>69</v>
      </c>
      <c r="R1224">
        <v>10550</v>
      </c>
      <c r="S1224" s="1">
        <v>42115</v>
      </c>
      <c r="T1224" s="1">
        <v>42115</v>
      </c>
      <c r="U1224">
        <v>109.16</v>
      </c>
      <c r="V1224">
        <v>7</v>
      </c>
      <c r="W1224">
        <v>277.12</v>
      </c>
      <c r="X1224">
        <v>89334</v>
      </c>
      <c r="Y1224">
        <f>cleaneddata[[#This Row],[Unit Price]]-cleaneddata[[#This Row],[Discount]]</f>
        <v>40.93</v>
      </c>
      <c r="Z1224" t="str">
        <f>_xlfn.IFS(cleaneddata[[#This Row],[Region]]="Central","Chris",cleaneddata[[#This Row],[Region]]="East","Erin",cleaneddata[[#This Row],[Region]]="South","Sam",cleaneddata[[#This Row],[Region]]="West","William")</f>
        <v>Erin</v>
      </c>
    </row>
    <row r="1225" spans="1:26" x14ac:dyDescent="0.25">
      <c r="A1225">
        <v>2260</v>
      </c>
      <c r="B1225" t="s">
        <v>1198</v>
      </c>
      <c r="C1225" t="s">
        <v>39</v>
      </c>
      <c r="D1225">
        <v>0.08</v>
      </c>
      <c r="E1225">
        <v>4.9800000000000004</v>
      </c>
      <c r="F1225">
        <v>0.49</v>
      </c>
      <c r="G1225" t="s">
        <v>40</v>
      </c>
      <c r="H1225" t="s">
        <v>96</v>
      </c>
      <c r="I1225" t="s">
        <v>50</v>
      </c>
      <c r="J1225" t="s">
        <v>154</v>
      </c>
      <c r="K1225" t="s">
        <v>75</v>
      </c>
      <c r="L1225" t="s">
        <v>1105</v>
      </c>
      <c r="M1225">
        <v>0.39</v>
      </c>
      <c r="N1225" t="s">
        <v>34</v>
      </c>
      <c r="O1225" t="s">
        <v>35</v>
      </c>
      <c r="P1225" t="s">
        <v>77</v>
      </c>
      <c r="Q1225" t="s">
        <v>1199</v>
      </c>
      <c r="R1225">
        <v>30161</v>
      </c>
      <c r="S1225" s="1">
        <v>42115</v>
      </c>
      <c r="T1225" s="1">
        <v>42116</v>
      </c>
      <c r="U1225">
        <v>4949.9160000000002</v>
      </c>
      <c r="V1225">
        <v>1</v>
      </c>
      <c r="W1225">
        <v>4.95</v>
      </c>
      <c r="X1225">
        <v>89602</v>
      </c>
      <c r="Y1225">
        <f>cleaneddata[[#This Row],[Unit Price]]-cleaneddata[[#This Row],[Discount]]</f>
        <v>4.9000000000000004</v>
      </c>
      <c r="Z1225" t="str">
        <f>_xlfn.IFS(cleaneddata[[#This Row],[Region]]="Central","Chris",cleaneddata[[#This Row],[Region]]="East","Erin",cleaneddata[[#This Row],[Region]]="South","Sam",cleaneddata[[#This Row],[Region]]="West","William")</f>
        <v>Sam</v>
      </c>
    </row>
    <row r="1226" spans="1:26" x14ac:dyDescent="0.25">
      <c r="A1226">
        <v>2260</v>
      </c>
      <c r="B1226" t="s">
        <v>1198</v>
      </c>
      <c r="C1226" t="s">
        <v>39</v>
      </c>
      <c r="D1226">
        <v>0.09</v>
      </c>
      <c r="E1226">
        <v>119.99</v>
      </c>
      <c r="F1226">
        <v>14</v>
      </c>
      <c r="G1226" t="s">
        <v>28</v>
      </c>
      <c r="H1226" t="s">
        <v>96</v>
      </c>
      <c r="I1226" t="s">
        <v>42</v>
      </c>
      <c r="J1226" t="s">
        <v>58</v>
      </c>
      <c r="K1226" t="s">
        <v>59</v>
      </c>
      <c r="L1226" t="s">
        <v>2153</v>
      </c>
      <c r="M1226">
        <v>0.36</v>
      </c>
      <c r="N1226" t="s">
        <v>34</v>
      </c>
      <c r="O1226" t="s">
        <v>35</v>
      </c>
      <c r="P1226" t="s">
        <v>77</v>
      </c>
      <c r="Q1226" t="s">
        <v>1199</v>
      </c>
      <c r="R1226">
        <v>30161</v>
      </c>
      <c r="S1226" s="1">
        <v>42115</v>
      </c>
      <c r="T1226" s="1">
        <v>42117</v>
      </c>
      <c r="U1226">
        <v>1055.604</v>
      </c>
      <c r="V1226">
        <v>4</v>
      </c>
      <c r="W1226">
        <v>461.24</v>
      </c>
      <c r="X1226">
        <v>89602</v>
      </c>
      <c r="Y1226">
        <f>cleaneddata[[#This Row],[Unit Price]]-cleaneddata[[#This Row],[Discount]]</f>
        <v>119.89999999999999</v>
      </c>
      <c r="Z1226" t="str">
        <f>_xlfn.IFS(cleaneddata[[#This Row],[Region]]="Central","Chris",cleaneddata[[#This Row],[Region]]="East","Erin",cleaneddata[[#This Row],[Region]]="South","Sam",cleaneddata[[#This Row],[Region]]="West","William")</f>
        <v>Sam</v>
      </c>
    </row>
    <row r="1227" spans="1:26" x14ac:dyDescent="0.25">
      <c r="A1227">
        <v>2964</v>
      </c>
      <c r="B1227" t="s">
        <v>2249</v>
      </c>
      <c r="C1227" t="s">
        <v>39</v>
      </c>
      <c r="D1227">
        <v>0.06</v>
      </c>
      <c r="E1227">
        <v>42.98</v>
      </c>
      <c r="F1227">
        <v>4.62</v>
      </c>
      <c r="G1227" t="s">
        <v>40</v>
      </c>
      <c r="H1227" t="s">
        <v>41</v>
      </c>
      <c r="I1227" t="s">
        <v>50</v>
      </c>
      <c r="J1227" t="s">
        <v>97</v>
      </c>
      <c r="K1227" t="s">
        <v>75</v>
      </c>
      <c r="L1227" t="s">
        <v>282</v>
      </c>
      <c r="M1227">
        <v>0.56000000000000005</v>
      </c>
      <c r="N1227" t="s">
        <v>34</v>
      </c>
      <c r="O1227" t="s">
        <v>113</v>
      </c>
      <c r="P1227" t="s">
        <v>319</v>
      </c>
      <c r="Q1227" t="s">
        <v>69</v>
      </c>
      <c r="R1227">
        <v>43050</v>
      </c>
      <c r="S1227" s="1">
        <v>42115</v>
      </c>
      <c r="T1227" s="1">
        <v>42117</v>
      </c>
      <c r="U1227">
        <v>-24.63</v>
      </c>
      <c r="V1227">
        <v>1</v>
      </c>
      <c r="W1227">
        <v>47.04</v>
      </c>
      <c r="X1227">
        <v>88610</v>
      </c>
      <c r="Y1227">
        <f>cleaneddata[[#This Row],[Unit Price]]-cleaneddata[[#This Row],[Discount]]</f>
        <v>42.919999999999995</v>
      </c>
      <c r="Z1227" t="str">
        <f>_xlfn.IFS(cleaneddata[[#This Row],[Region]]="Central","Chris",cleaneddata[[#This Row],[Region]]="East","Erin",cleaneddata[[#This Row],[Region]]="South","Sam",cleaneddata[[#This Row],[Region]]="West","William")</f>
        <v>Erin</v>
      </c>
    </row>
    <row r="1228" spans="1:26" x14ac:dyDescent="0.25">
      <c r="A1228">
        <v>535</v>
      </c>
      <c r="B1228" t="s">
        <v>2250</v>
      </c>
      <c r="C1228" t="s">
        <v>49</v>
      </c>
      <c r="D1228">
        <v>0</v>
      </c>
      <c r="E1228">
        <v>15.99</v>
      </c>
      <c r="F1228">
        <v>13.18</v>
      </c>
      <c r="G1228" t="s">
        <v>40</v>
      </c>
      <c r="H1228" t="s">
        <v>96</v>
      </c>
      <c r="I1228" t="s">
        <v>50</v>
      </c>
      <c r="J1228" t="s">
        <v>74</v>
      </c>
      <c r="K1228" t="s">
        <v>75</v>
      </c>
      <c r="L1228" t="s">
        <v>297</v>
      </c>
      <c r="M1228">
        <v>0.37</v>
      </c>
      <c r="N1228" t="s">
        <v>34</v>
      </c>
      <c r="O1228" t="s">
        <v>35</v>
      </c>
      <c r="P1228" t="s">
        <v>244</v>
      </c>
      <c r="Q1228" t="s">
        <v>1503</v>
      </c>
      <c r="R1228">
        <v>22025</v>
      </c>
      <c r="S1228" s="1">
        <v>42115</v>
      </c>
      <c r="T1228" s="1">
        <v>42119</v>
      </c>
      <c r="U1228">
        <v>46.488</v>
      </c>
      <c r="V1228">
        <v>23</v>
      </c>
      <c r="W1228">
        <v>403.25</v>
      </c>
      <c r="X1228">
        <v>88511</v>
      </c>
      <c r="Y1228">
        <f>cleaneddata[[#This Row],[Unit Price]]-cleaneddata[[#This Row],[Discount]]</f>
        <v>15.99</v>
      </c>
      <c r="Z1228" t="str">
        <f>_xlfn.IFS(cleaneddata[[#This Row],[Region]]="Central","Chris",cleaneddata[[#This Row],[Region]]="East","Erin",cleaneddata[[#This Row],[Region]]="South","Sam",cleaneddata[[#This Row],[Region]]="West","William")</f>
        <v>Sam</v>
      </c>
    </row>
    <row r="1229" spans="1:26" x14ac:dyDescent="0.25">
      <c r="A1229">
        <v>2548</v>
      </c>
      <c r="B1229" t="s">
        <v>1986</v>
      </c>
      <c r="C1229" t="s">
        <v>49</v>
      </c>
      <c r="D1229">
        <v>0.05</v>
      </c>
      <c r="E1229">
        <v>30.98</v>
      </c>
      <c r="F1229">
        <v>9.18</v>
      </c>
      <c r="G1229" t="s">
        <v>89</v>
      </c>
      <c r="H1229" t="s">
        <v>29</v>
      </c>
      <c r="I1229" t="s">
        <v>50</v>
      </c>
      <c r="J1229" t="s">
        <v>90</v>
      </c>
      <c r="K1229" t="s">
        <v>75</v>
      </c>
      <c r="L1229" t="s">
        <v>2251</v>
      </c>
      <c r="M1229">
        <v>0.4</v>
      </c>
      <c r="N1229" t="s">
        <v>34</v>
      </c>
      <c r="O1229" t="s">
        <v>61</v>
      </c>
      <c r="P1229" t="s">
        <v>92</v>
      </c>
      <c r="Q1229" t="s">
        <v>102</v>
      </c>
      <c r="R1229">
        <v>90068</v>
      </c>
      <c r="S1229" s="1">
        <v>42115</v>
      </c>
      <c r="T1229" s="1">
        <v>42115</v>
      </c>
      <c r="U1229">
        <v>61.47</v>
      </c>
      <c r="V1229">
        <v>12</v>
      </c>
      <c r="W1229">
        <v>382.29</v>
      </c>
      <c r="X1229">
        <v>40997</v>
      </c>
      <c r="Y1229">
        <f>cleaneddata[[#This Row],[Unit Price]]-cleaneddata[[#This Row],[Discount]]</f>
        <v>30.93</v>
      </c>
      <c r="Z1229" t="str">
        <f>_xlfn.IFS(cleaneddata[[#This Row],[Region]]="Central","Chris",cleaneddata[[#This Row],[Region]]="East","Erin",cleaneddata[[#This Row],[Region]]="South","Sam",cleaneddata[[#This Row],[Region]]="West","William")</f>
        <v>William</v>
      </c>
    </row>
    <row r="1230" spans="1:26" x14ac:dyDescent="0.25">
      <c r="A1230">
        <v>2548</v>
      </c>
      <c r="B1230" t="s">
        <v>1986</v>
      </c>
      <c r="C1230" t="s">
        <v>49</v>
      </c>
      <c r="D1230">
        <v>0.05</v>
      </c>
      <c r="E1230">
        <v>22.99</v>
      </c>
      <c r="F1230">
        <v>8.99</v>
      </c>
      <c r="G1230" t="s">
        <v>40</v>
      </c>
      <c r="H1230" t="s">
        <v>29</v>
      </c>
      <c r="I1230" t="s">
        <v>50</v>
      </c>
      <c r="J1230" t="s">
        <v>51</v>
      </c>
      <c r="K1230" t="s">
        <v>44</v>
      </c>
      <c r="L1230" t="s">
        <v>2252</v>
      </c>
      <c r="M1230">
        <v>0.56999999999999995</v>
      </c>
      <c r="N1230" t="s">
        <v>34</v>
      </c>
      <c r="O1230" t="s">
        <v>61</v>
      </c>
      <c r="P1230" t="s">
        <v>92</v>
      </c>
      <c r="Q1230" t="s">
        <v>102</v>
      </c>
      <c r="R1230">
        <v>90068</v>
      </c>
      <c r="S1230" s="1">
        <v>42115</v>
      </c>
      <c r="T1230" s="1">
        <v>42122</v>
      </c>
      <c r="U1230">
        <v>18.27</v>
      </c>
      <c r="V1230">
        <v>37</v>
      </c>
      <c r="W1230">
        <v>881.74</v>
      </c>
      <c r="X1230">
        <v>40997</v>
      </c>
      <c r="Y1230">
        <f>cleaneddata[[#This Row],[Unit Price]]-cleaneddata[[#This Row],[Discount]]</f>
        <v>22.939999999999998</v>
      </c>
      <c r="Z1230" t="str">
        <f>_xlfn.IFS(cleaneddata[[#This Row],[Region]]="Central","Chris",cleaneddata[[#This Row],[Region]]="East","Erin",cleaneddata[[#This Row],[Region]]="South","Sam",cleaneddata[[#This Row],[Region]]="West","William")</f>
        <v>William</v>
      </c>
    </row>
    <row r="1231" spans="1:26" x14ac:dyDescent="0.25">
      <c r="A1231">
        <v>2548</v>
      </c>
      <c r="B1231" t="s">
        <v>1986</v>
      </c>
      <c r="C1231" t="s">
        <v>49</v>
      </c>
      <c r="D1231">
        <v>0.04</v>
      </c>
      <c r="E1231">
        <v>212.6</v>
      </c>
      <c r="F1231">
        <v>110.2</v>
      </c>
      <c r="G1231" t="s">
        <v>28</v>
      </c>
      <c r="H1231" t="s">
        <v>29</v>
      </c>
      <c r="I1231" t="s">
        <v>30</v>
      </c>
      <c r="J1231" t="s">
        <v>31</v>
      </c>
      <c r="K1231" t="s">
        <v>32</v>
      </c>
      <c r="L1231" t="s">
        <v>165</v>
      </c>
      <c r="M1231">
        <v>0.73</v>
      </c>
      <c r="N1231" t="s">
        <v>34</v>
      </c>
      <c r="O1231" t="s">
        <v>61</v>
      </c>
      <c r="P1231" t="s">
        <v>92</v>
      </c>
      <c r="Q1231" t="s">
        <v>102</v>
      </c>
      <c r="R1231">
        <v>90068</v>
      </c>
      <c r="S1231" s="1">
        <v>42115</v>
      </c>
      <c r="T1231" s="1">
        <v>42119</v>
      </c>
      <c r="U1231">
        <v>-513.79042000000004</v>
      </c>
      <c r="V1231">
        <v>33</v>
      </c>
      <c r="W1231">
        <v>7384.18</v>
      </c>
      <c r="X1231">
        <v>40997</v>
      </c>
      <c r="Y1231">
        <f>cleaneddata[[#This Row],[Unit Price]]-cleaneddata[[#This Row],[Discount]]</f>
        <v>212.56</v>
      </c>
      <c r="Z1231" t="str">
        <f>_xlfn.IFS(cleaneddata[[#This Row],[Region]]="Central","Chris",cleaneddata[[#This Row],[Region]]="East","Erin",cleaneddata[[#This Row],[Region]]="South","Sam",cleaneddata[[#This Row],[Region]]="West","William")</f>
        <v>William</v>
      </c>
    </row>
    <row r="1232" spans="1:26" x14ac:dyDescent="0.25">
      <c r="A1232">
        <v>2549</v>
      </c>
      <c r="B1232" t="s">
        <v>2253</v>
      </c>
      <c r="C1232" t="s">
        <v>49</v>
      </c>
      <c r="D1232">
        <v>0.05</v>
      </c>
      <c r="E1232">
        <v>30.98</v>
      </c>
      <c r="F1232">
        <v>9.18</v>
      </c>
      <c r="G1232" t="s">
        <v>89</v>
      </c>
      <c r="H1232" t="s">
        <v>29</v>
      </c>
      <c r="I1232" t="s">
        <v>50</v>
      </c>
      <c r="J1232" t="s">
        <v>90</v>
      </c>
      <c r="K1232" t="s">
        <v>75</v>
      </c>
      <c r="L1232" t="s">
        <v>2251</v>
      </c>
      <c r="M1232">
        <v>0.4</v>
      </c>
      <c r="N1232" t="s">
        <v>34</v>
      </c>
      <c r="O1232" t="s">
        <v>113</v>
      </c>
      <c r="P1232" t="s">
        <v>319</v>
      </c>
      <c r="Q1232" t="s">
        <v>2254</v>
      </c>
      <c r="R1232">
        <v>43213</v>
      </c>
      <c r="S1232" s="1">
        <v>42115</v>
      </c>
      <c r="T1232" s="1">
        <v>42115</v>
      </c>
      <c r="U1232">
        <v>61.47</v>
      </c>
      <c r="V1232">
        <v>3</v>
      </c>
      <c r="W1232">
        <v>95.57</v>
      </c>
      <c r="X1232">
        <v>88657</v>
      </c>
      <c r="Y1232">
        <f>cleaneddata[[#This Row],[Unit Price]]-cleaneddata[[#This Row],[Discount]]</f>
        <v>30.93</v>
      </c>
      <c r="Z1232" t="str">
        <f>_xlfn.IFS(cleaneddata[[#This Row],[Region]]="Central","Chris",cleaneddata[[#This Row],[Region]]="East","Erin",cleaneddata[[#This Row],[Region]]="South","Sam",cleaneddata[[#This Row],[Region]]="West","William")</f>
        <v>Erin</v>
      </c>
    </row>
    <row r="1233" spans="1:26" x14ac:dyDescent="0.25">
      <c r="A1233">
        <v>2549</v>
      </c>
      <c r="B1233" t="s">
        <v>2253</v>
      </c>
      <c r="C1233" t="s">
        <v>49</v>
      </c>
      <c r="D1233">
        <v>0.05</v>
      </c>
      <c r="E1233">
        <v>22.99</v>
      </c>
      <c r="F1233">
        <v>8.99</v>
      </c>
      <c r="G1233" t="s">
        <v>40</v>
      </c>
      <c r="H1233" t="s">
        <v>29</v>
      </c>
      <c r="I1233" t="s">
        <v>50</v>
      </c>
      <c r="J1233" t="s">
        <v>51</v>
      </c>
      <c r="K1233" t="s">
        <v>44</v>
      </c>
      <c r="L1233" t="s">
        <v>2252</v>
      </c>
      <c r="M1233">
        <v>0.56999999999999995</v>
      </c>
      <c r="N1233" t="s">
        <v>34</v>
      </c>
      <c r="O1233" t="s">
        <v>113</v>
      </c>
      <c r="P1233" t="s">
        <v>319</v>
      </c>
      <c r="Q1233" t="s">
        <v>2254</v>
      </c>
      <c r="R1233">
        <v>43213</v>
      </c>
      <c r="S1233" s="1">
        <v>42115</v>
      </c>
      <c r="T1233" s="1">
        <v>42122</v>
      </c>
      <c r="U1233">
        <v>18.27</v>
      </c>
      <c r="V1233">
        <v>9</v>
      </c>
      <c r="W1233">
        <v>214.48</v>
      </c>
      <c r="X1233">
        <v>88657</v>
      </c>
      <c r="Y1233">
        <f>cleaneddata[[#This Row],[Unit Price]]-cleaneddata[[#This Row],[Discount]]</f>
        <v>22.939999999999998</v>
      </c>
      <c r="Z1233" t="str">
        <f>_xlfn.IFS(cleaneddata[[#This Row],[Region]]="Central","Chris",cleaneddata[[#This Row],[Region]]="East","Erin",cleaneddata[[#This Row],[Region]]="South","Sam",cleaneddata[[#This Row],[Region]]="West","William")</f>
        <v>Erin</v>
      </c>
    </row>
    <row r="1234" spans="1:26" x14ac:dyDescent="0.25">
      <c r="A1234">
        <v>2549</v>
      </c>
      <c r="B1234" t="s">
        <v>2253</v>
      </c>
      <c r="C1234" t="s">
        <v>49</v>
      </c>
      <c r="D1234">
        <v>0.04</v>
      </c>
      <c r="E1234">
        <v>212.6</v>
      </c>
      <c r="F1234">
        <v>110.2</v>
      </c>
      <c r="G1234" t="s">
        <v>28</v>
      </c>
      <c r="H1234" t="s">
        <v>29</v>
      </c>
      <c r="I1234" t="s">
        <v>30</v>
      </c>
      <c r="J1234" t="s">
        <v>31</v>
      </c>
      <c r="K1234" t="s">
        <v>32</v>
      </c>
      <c r="L1234" t="s">
        <v>165</v>
      </c>
      <c r="M1234">
        <v>0.73</v>
      </c>
      <c r="N1234" t="s">
        <v>34</v>
      </c>
      <c r="O1234" t="s">
        <v>113</v>
      </c>
      <c r="P1234" t="s">
        <v>319</v>
      </c>
      <c r="Q1234" t="s">
        <v>2254</v>
      </c>
      <c r="R1234">
        <v>43213</v>
      </c>
      <c r="S1234" s="1">
        <v>42115</v>
      </c>
      <c r="T1234" s="1">
        <v>42119</v>
      </c>
      <c r="U1234">
        <v>-513.79042000000004</v>
      </c>
      <c r="V1234">
        <v>8</v>
      </c>
      <c r="W1234">
        <v>1790.1</v>
      </c>
      <c r="X1234">
        <v>88657</v>
      </c>
      <c r="Y1234">
        <f>cleaneddata[[#This Row],[Unit Price]]-cleaneddata[[#This Row],[Discount]]</f>
        <v>212.56</v>
      </c>
      <c r="Z1234" t="str">
        <f>_xlfn.IFS(cleaneddata[[#This Row],[Region]]="Central","Chris",cleaneddata[[#This Row],[Region]]="East","Erin",cleaneddata[[#This Row],[Region]]="South","Sam",cleaneddata[[#This Row],[Region]]="West","William")</f>
        <v>Erin</v>
      </c>
    </row>
    <row r="1235" spans="1:26" x14ac:dyDescent="0.25">
      <c r="A1235">
        <v>627</v>
      </c>
      <c r="B1235" t="s">
        <v>2255</v>
      </c>
      <c r="C1235" t="s">
        <v>118</v>
      </c>
      <c r="D1235">
        <v>0.02</v>
      </c>
      <c r="E1235">
        <v>419.19</v>
      </c>
      <c r="F1235">
        <v>19.989999999999998</v>
      </c>
      <c r="G1235" t="s">
        <v>40</v>
      </c>
      <c r="H1235" t="s">
        <v>96</v>
      </c>
      <c r="I1235" t="s">
        <v>50</v>
      </c>
      <c r="J1235" t="s">
        <v>80</v>
      </c>
      <c r="K1235" t="s">
        <v>75</v>
      </c>
      <c r="L1235" t="s">
        <v>2194</v>
      </c>
      <c r="M1235">
        <v>0.57999999999999996</v>
      </c>
      <c r="N1235" t="s">
        <v>34</v>
      </c>
      <c r="O1235" t="s">
        <v>113</v>
      </c>
      <c r="P1235" t="s">
        <v>319</v>
      </c>
      <c r="Q1235" t="s">
        <v>2256</v>
      </c>
      <c r="R1235">
        <v>43952</v>
      </c>
      <c r="S1235" s="1">
        <v>42115</v>
      </c>
      <c r="T1235" s="1">
        <v>42116</v>
      </c>
      <c r="U1235">
        <v>6610.2</v>
      </c>
      <c r="V1235">
        <v>22</v>
      </c>
      <c r="W1235">
        <v>9580</v>
      </c>
      <c r="X1235">
        <v>90469</v>
      </c>
      <c r="Y1235">
        <f>cleaneddata[[#This Row],[Unit Price]]-cleaneddata[[#This Row],[Discount]]</f>
        <v>419.17</v>
      </c>
      <c r="Z1235" t="str">
        <f>_xlfn.IFS(cleaneddata[[#This Row],[Region]]="Central","Chris",cleaneddata[[#This Row],[Region]]="East","Erin",cleaneddata[[#This Row],[Region]]="South","Sam",cleaneddata[[#This Row],[Region]]="West","William")</f>
        <v>Erin</v>
      </c>
    </row>
    <row r="1236" spans="1:26" x14ac:dyDescent="0.25">
      <c r="A1236">
        <v>2668</v>
      </c>
      <c r="B1236" t="s">
        <v>1898</v>
      </c>
      <c r="C1236" t="s">
        <v>72</v>
      </c>
      <c r="D1236">
        <v>0.06</v>
      </c>
      <c r="E1236">
        <v>3.93</v>
      </c>
      <c r="F1236">
        <v>0.99</v>
      </c>
      <c r="G1236" t="s">
        <v>40</v>
      </c>
      <c r="H1236" t="s">
        <v>73</v>
      </c>
      <c r="I1236" t="s">
        <v>50</v>
      </c>
      <c r="J1236" t="s">
        <v>178</v>
      </c>
      <c r="K1236" t="s">
        <v>52</v>
      </c>
      <c r="L1236" t="s">
        <v>2257</v>
      </c>
      <c r="M1236">
        <v>0.39</v>
      </c>
      <c r="N1236" t="s">
        <v>34</v>
      </c>
      <c r="O1236" t="s">
        <v>54</v>
      </c>
      <c r="P1236" t="s">
        <v>1073</v>
      </c>
      <c r="Q1236" t="s">
        <v>1900</v>
      </c>
      <c r="R1236">
        <v>57701</v>
      </c>
      <c r="S1236" s="1">
        <v>42115</v>
      </c>
      <c r="T1236" s="1">
        <v>42117</v>
      </c>
      <c r="U1236">
        <v>10.782400000000001</v>
      </c>
      <c r="V1236">
        <v>6</v>
      </c>
      <c r="W1236">
        <v>24.18</v>
      </c>
      <c r="X1236">
        <v>87832</v>
      </c>
      <c r="Y1236">
        <f>cleaneddata[[#This Row],[Unit Price]]-cleaneddata[[#This Row],[Discount]]</f>
        <v>3.87</v>
      </c>
      <c r="Z1236" t="str">
        <f>_xlfn.IFS(cleaneddata[[#This Row],[Region]]="Central","Chris",cleaneddata[[#This Row],[Region]]="East","Erin",cleaneddata[[#This Row],[Region]]="South","Sam",cleaneddata[[#This Row],[Region]]="West","William")</f>
        <v>Chris</v>
      </c>
    </row>
    <row r="1237" spans="1:26" x14ac:dyDescent="0.25">
      <c r="A1237">
        <v>2932</v>
      </c>
      <c r="B1237" t="s">
        <v>2258</v>
      </c>
      <c r="C1237" t="s">
        <v>39</v>
      </c>
      <c r="D1237">
        <v>0.01</v>
      </c>
      <c r="E1237">
        <v>35.44</v>
      </c>
      <c r="F1237">
        <v>19.989999999999998</v>
      </c>
      <c r="G1237" t="s">
        <v>40</v>
      </c>
      <c r="H1237" t="s">
        <v>29</v>
      </c>
      <c r="I1237" t="s">
        <v>50</v>
      </c>
      <c r="J1237" t="s">
        <v>90</v>
      </c>
      <c r="K1237" t="s">
        <v>75</v>
      </c>
      <c r="L1237" t="s">
        <v>2259</v>
      </c>
      <c r="M1237">
        <v>0.38</v>
      </c>
      <c r="N1237" t="s">
        <v>34</v>
      </c>
      <c r="O1237" t="s">
        <v>113</v>
      </c>
      <c r="P1237" t="s">
        <v>250</v>
      </c>
      <c r="Q1237" t="s">
        <v>1657</v>
      </c>
      <c r="R1237">
        <v>6614</v>
      </c>
      <c r="S1237" s="1">
        <v>42116</v>
      </c>
      <c r="T1237" s="1">
        <v>42117</v>
      </c>
      <c r="U1237">
        <v>-52.822800000000001</v>
      </c>
      <c r="V1237">
        <v>1</v>
      </c>
      <c r="W1237">
        <v>55.43</v>
      </c>
      <c r="X1237">
        <v>87620</v>
      </c>
      <c r="Y1237">
        <f>cleaneddata[[#This Row],[Unit Price]]-cleaneddata[[#This Row],[Discount]]</f>
        <v>35.43</v>
      </c>
      <c r="Z1237" t="str">
        <f>_xlfn.IFS(cleaneddata[[#This Row],[Region]]="Central","Chris",cleaneddata[[#This Row],[Region]]="East","Erin",cleaneddata[[#This Row],[Region]]="South","Sam",cleaneddata[[#This Row],[Region]]="West","William")</f>
        <v>Erin</v>
      </c>
    </row>
    <row r="1238" spans="1:26" x14ac:dyDescent="0.25">
      <c r="A1238">
        <v>2938</v>
      </c>
      <c r="B1238" t="s">
        <v>2260</v>
      </c>
      <c r="C1238" t="s">
        <v>39</v>
      </c>
      <c r="D1238">
        <v>0.03</v>
      </c>
      <c r="E1238">
        <v>47.9</v>
      </c>
      <c r="F1238">
        <v>5.86</v>
      </c>
      <c r="G1238" t="s">
        <v>40</v>
      </c>
      <c r="H1238" t="s">
        <v>29</v>
      </c>
      <c r="I1238" t="s">
        <v>50</v>
      </c>
      <c r="J1238" t="s">
        <v>90</v>
      </c>
      <c r="K1238" t="s">
        <v>75</v>
      </c>
      <c r="L1238" t="s">
        <v>1311</v>
      </c>
      <c r="M1238">
        <v>0.37</v>
      </c>
      <c r="N1238" t="s">
        <v>34</v>
      </c>
      <c r="O1238" t="s">
        <v>113</v>
      </c>
      <c r="P1238" t="s">
        <v>405</v>
      </c>
      <c r="Q1238" t="s">
        <v>2261</v>
      </c>
      <c r="R1238">
        <v>2180</v>
      </c>
      <c r="S1238" s="1">
        <v>42116</v>
      </c>
      <c r="T1238" s="1">
        <v>42119</v>
      </c>
      <c r="U1238">
        <v>642.99030000000005</v>
      </c>
      <c r="V1238">
        <v>20</v>
      </c>
      <c r="W1238">
        <v>931.87</v>
      </c>
      <c r="X1238">
        <v>87620</v>
      </c>
      <c r="Y1238">
        <f>cleaneddata[[#This Row],[Unit Price]]-cleaneddata[[#This Row],[Discount]]</f>
        <v>47.87</v>
      </c>
      <c r="Z1238" t="str">
        <f>_xlfn.IFS(cleaneddata[[#This Row],[Region]]="Central","Chris",cleaneddata[[#This Row],[Region]]="East","Erin",cleaneddata[[#This Row],[Region]]="South","Sam",cleaneddata[[#This Row],[Region]]="West","William")</f>
        <v>Erin</v>
      </c>
    </row>
    <row r="1239" spans="1:26" x14ac:dyDescent="0.25">
      <c r="A1239">
        <v>666</v>
      </c>
      <c r="B1239" t="s">
        <v>2262</v>
      </c>
      <c r="C1239" t="s">
        <v>49</v>
      </c>
      <c r="D1239">
        <v>0.02</v>
      </c>
      <c r="E1239">
        <v>4.57</v>
      </c>
      <c r="F1239">
        <v>5.42</v>
      </c>
      <c r="G1239" t="s">
        <v>40</v>
      </c>
      <c r="H1239" t="s">
        <v>96</v>
      </c>
      <c r="I1239" t="s">
        <v>50</v>
      </c>
      <c r="J1239" t="s">
        <v>74</v>
      </c>
      <c r="K1239" t="s">
        <v>75</v>
      </c>
      <c r="L1239" t="s">
        <v>2263</v>
      </c>
      <c r="M1239">
        <v>0.37</v>
      </c>
      <c r="N1239" t="s">
        <v>34</v>
      </c>
      <c r="O1239" t="s">
        <v>35</v>
      </c>
      <c r="P1239" t="s">
        <v>402</v>
      </c>
      <c r="Q1239" t="s">
        <v>2264</v>
      </c>
      <c r="R1239">
        <v>37211</v>
      </c>
      <c r="S1239" s="1">
        <v>42116</v>
      </c>
      <c r="T1239" s="1">
        <v>42120</v>
      </c>
      <c r="U1239">
        <v>-352.81400000000002</v>
      </c>
      <c r="V1239">
        <v>11</v>
      </c>
      <c r="W1239">
        <v>54.04</v>
      </c>
      <c r="X1239">
        <v>88679</v>
      </c>
      <c r="Y1239">
        <f>cleaneddata[[#This Row],[Unit Price]]-cleaneddata[[#This Row],[Discount]]</f>
        <v>4.5500000000000007</v>
      </c>
      <c r="Z1239" t="str">
        <f>_xlfn.IFS(cleaneddata[[#This Row],[Region]]="Central","Chris",cleaneddata[[#This Row],[Region]]="East","Erin",cleaneddata[[#This Row],[Region]]="South","Sam",cleaneddata[[#This Row],[Region]]="West","William")</f>
        <v>Sam</v>
      </c>
    </row>
    <row r="1240" spans="1:26" x14ac:dyDescent="0.25">
      <c r="A1240">
        <v>667</v>
      </c>
      <c r="B1240" t="s">
        <v>555</v>
      </c>
      <c r="C1240" t="s">
        <v>49</v>
      </c>
      <c r="D1240">
        <v>0.02</v>
      </c>
      <c r="E1240">
        <v>4.57</v>
      </c>
      <c r="F1240">
        <v>5.42</v>
      </c>
      <c r="G1240" t="s">
        <v>40</v>
      </c>
      <c r="H1240" t="s">
        <v>96</v>
      </c>
      <c r="I1240" t="s">
        <v>50</v>
      </c>
      <c r="J1240" t="s">
        <v>74</v>
      </c>
      <c r="K1240" t="s">
        <v>75</v>
      </c>
      <c r="L1240" t="s">
        <v>2263</v>
      </c>
      <c r="M1240">
        <v>0.37</v>
      </c>
      <c r="N1240" t="s">
        <v>34</v>
      </c>
      <c r="O1240" t="s">
        <v>54</v>
      </c>
      <c r="P1240" t="s">
        <v>189</v>
      </c>
      <c r="Q1240" t="s">
        <v>556</v>
      </c>
      <c r="R1240">
        <v>75203</v>
      </c>
      <c r="S1240" s="1">
        <v>42116</v>
      </c>
      <c r="T1240" s="1">
        <v>42120</v>
      </c>
      <c r="U1240">
        <v>-124.2805</v>
      </c>
      <c r="V1240">
        <v>45</v>
      </c>
      <c r="W1240">
        <v>221.06</v>
      </c>
      <c r="X1240">
        <v>48257</v>
      </c>
      <c r="Y1240">
        <f>cleaneddata[[#This Row],[Unit Price]]-cleaneddata[[#This Row],[Discount]]</f>
        <v>4.5500000000000007</v>
      </c>
      <c r="Z1240" t="str">
        <f>_xlfn.IFS(cleaneddata[[#This Row],[Region]]="Central","Chris",cleaneddata[[#This Row],[Region]]="East","Erin",cleaneddata[[#This Row],[Region]]="South","Sam",cleaneddata[[#This Row],[Region]]="West","William")</f>
        <v>Chris</v>
      </c>
    </row>
    <row r="1241" spans="1:26" x14ac:dyDescent="0.25">
      <c r="A1241">
        <v>1777</v>
      </c>
      <c r="B1241" t="s">
        <v>174</v>
      </c>
      <c r="C1241" t="s">
        <v>49</v>
      </c>
      <c r="D1241">
        <v>7.0000000000000007E-2</v>
      </c>
      <c r="E1241">
        <v>5.43</v>
      </c>
      <c r="F1241">
        <v>0.95</v>
      </c>
      <c r="G1241" t="s">
        <v>40</v>
      </c>
      <c r="H1241" t="s">
        <v>41</v>
      </c>
      <c r="I1241" t="s">
        <v>50</v>
      </c>
      <c r="J1241" t="s">
        <v>90</v>
      </c>
      <c r="K1241" t="s">
        <v>52</v>
      </c>
      <c r="L1241" t="s">
        <v>2265</v>
      </c>
      <c r="M1241">
        <v>0.36</v>
      </c>
      <c r="N1241" t="s">
        <v>34</v>
      </c>
      <c r="O1241" t="s">
        <v>54</v>
      </c>
      <c r="P1241" t="s">
        <v>55</v>
      </c>
      <c r="Q1241" t="s">
        <v>176</v>
      </c>
      <c r="R1241">
        <v>46383</v>
      </c>
      <c r="S1241" s="1">
        <v>42116</v>
      </c>
      <c r="T1241" s="1">
        <v>42120</v>
      </c>
      <c r="U1241">
        <v>26.5029</v>
      </c>
      <c r="V1241">
        <v>7</v>
      </c>
      <c r="W1241">
        <v>38.409999999999997</v>
      </c>
      <c r="X1241">
        <v>89939</v>
      </c>
      <c r="Y1241">
        <f>cleaneddata[[#This Row],[Unit Price]]-cleaneddata[[#This Row],[Discount]]</f>
        <v>5.3599999999999994</v>
      </c>
      <c r="Z1241" t="str">
        <f>_xlfn.IFS(cleaneddata[[#This Row],[Region]]="Central","Chris",cleaneddata[[#This Row],[Region]]="East","Erin",cleaneddata[[#This Row],[Region]]="South","Sam",cleaneddata[[#This Row],[Region]]="West","William")</f>
        <v>Chris</v>
      </c>
    </row>
    <row r="1242" spans="1:26" x14ac:dyDescent="0.25">
      <c r="A1242">
        <v>678</v>
      </c>
      <c r="B1242" t="s">
        <v>2266</v>
      </c>
      <c r="C1242" t="s">
        <v>118</v>
      </c>
      <c r="D1242">
        <v>0.04</v>
      </c>
      <c r="E1242">
        <v>15.42</v>
      </c>
      <c r="F1242">
        <v>10.68</v>
      </c>
      <c r="G1242" t="s">
        <v>89</v>
      </c>
      <c r="H1242" t="s">
        <v>96</v>
      </c>
      <c r="I1242" t="s">
        <v>50</v>
      </c>
      <c r="J1242" t="s">
        <v>80</v>
      </c>
      <c r="K1242" t="s">
        <v>75</v>
      </c>
      <c r="L1242" t="s">
        <v>2267</v>
      </c>
      <c r="M1242">
        <v>0.57999999999999996</v>
      </c>
      <c r="N1242" t="s">
        <v>34</v>
      </c>
      <c r="O1242" t="s">
        <v>35</v>
      </c>
      <c r="P1242" t="s">
        <v>244</v>
      </c>
      <c r="Q1242" t="s">
        <v>2245</v>
      </c>
      <c r="R1242">
        <v>24281</v>
      </c>
      <c r="S1242" s="1">
        <v>42116</v>
      </c>
      <c r="T1242" s="1">
        <v>42117</v>
      </c>
      <c r="U1242">
        <v>-109.70399999999999</v>
      </c>
      <c r="V1242">
        <v>5</v>
      </c>
      <c r="W1242">
        <v>81.14</v>
      </c>
      <c r="X1242">
        <v>88889</v>
      </c>
      <c r="Y1242">
        <f>cleaneddata[[#This Row],[Unit Price]]-cleaneddata[[#This Row],[Discount]]</f>
        <v>15.38</v>
      </c>
      <c r="Z1242" t="str">
        <f>_xlfn.IFS(cleaneddata[[#This Row],[Region]]="Central","Chris",cleaneddata[[#This Row],[Region]]="East","Erin",cleaneddata[[#This Row],[Region]]="South","Sam",cleaneddata[[#This Row],[Region]]="West","William")</f>
        <v>Sam</v>
      </c>
    </row>
    <row r="1243" spans="1:26" x14ac:dyDescent="0.25">
      <c r="A1243">
        <v>2760</v>
      </c>
      <c r="B1243" t="s">
        <v>2268</v>
      </c>
      <c r="C1243" t="s">
        <v>118</v>
      </c>
      <c r="D1243">
        <v>0.08</v>
      </c>
      <c r="E1243">
        <v>22.01</v>
      </c>
      <c r="F1243">
        <v>5.53</v>
      </c>
      <c r="G1243" t="s">
        <v>40</v>
      </c>
      <c r="H1243" t="s">
        <v>96</v>
      </c>
      <c r="I1243" t="s">
        <v>50</v>
      </c>
      <c r="J1243" t="s">
        <v>51</v>
      </c>
      <c r="K1243" t="s">
        <v>44</v>
      </c>
      <c r="L1243" t="s">
        <v>498</v>
      </c>
      <c r="M1243">
        <v>0.59</v>
      </c>
      <c r="N1243" t="s">
        <v>34</v>
      </c>
      <c r="O1243" t="s">
        <v>113</v>
      </c>
      <c r="P1243" t="s">
        <v>250</v>
      </c>
      <c r="Q1243" t="s">
        <v>2269</v>
      </c>
      <c r="R1243">
        <v>6708</v>
      </c>
      <c r="S1243" s="1">
        <v>42116</v>
      </c>
      <c r="T1243" s="1">
        <v>42118</v>
      </c>
      <c r="U1243">
        <v>105.7</v>
      </c>
      <c r="V1243">
        <v>11</v>
      </c>
      <c r="W1243">
        <v>241.97</v>
      </c>
      <c r="X1243">
        <v>90724</v>
      </c>
      <c r="Y1243">
        <f>cleaneddata[[#This Row],[Unit Price]]-cleaneddata[[#This Row],[Discount]]</f>
        <v>21.930000000000003</v>
      </c>
      <c r="Z1243" t="str">
        <f>_xlfn.IFS(cleaneddata[[#This Row],[Region]]="Central","Chris",cleaneddata[[#This Row],[Region]]="East","Erin",cleaneddata[[#This Row],[Region]]="South","Sam",cleaneddata[[#This Row],[Region]]="West","William")</f>
        <v>Erin</v>
      </c>
    </row>
    <row r="1244" spans="1:26" x14ac:dyDescent="0.25">
      <c r="A1244">
        <v>2764</v>
      </c>
      <c r="B1244" t="s">
        <v>2270</v>
      </c>
      <c r="C1244" t="s">
        <v>118</v>
      </c>
      <c r="D1244">
        <v>0.02</v>
      </c>
      <c r="E1244">
        <v>29.74</v>
      </c>
      <c r="F1244">
        <v>6.64</v>
      </c>
      <c r="G1244" t="s">
        <v>40</v>
      </c>
      <c r="H1244" t="s">
        <v>96</v>
      </c>
      <c r="I1244" t="s">
        <v>50</v>
      </c>
      <c r="J1244" t="s">
        <v>80</v>
      </c>
      <c r="K1244" t="s">
        <v>75</v>
      </c>
      <c r="L1244" t="s">
        <v>2271</v>
      </c>
      <c r="M1244">
        <v>0.7</v>
      </c>
      <c r="N1244" t="s">
        <v>34</v>
      </c>
      <c r="O1244" t="s">
        <v>113</v>
      </c>
      <c r="P1244" t="s">
        <v>399</v>
      </c>
      <c r="Q1244" t="s">
        <v>2007</v>
      </c>
      <c r="R1244">
        <v>7601</v>
      </c>
      <c r="S1244" s="1">
        <v>42116</v>
      </c>
      <c r="T1244" s="1">
        <v>42116</v>
      </c>
      <c r="U1244">
        <v>-21.06</v>
      </c>
      <c r="V1244">
        <v>4</v>
      </c>
      <c r="W1244">
        <v>120.81</v>
      </c>
      <c r="X1244">
        <v>90724</v>
      </c>
      <c r="Y1244">
        <f>cleaneddata[[#This Row],[Unit Price]]-cleaneddata[[#This Row],[Discount]]</f>
        <v>29.72</v>
      </c>
      <c r="Z1244" t="str">
        <f>_xlfn.IFS(cleaneddata[[#This Row],[Region]]="Central","Chris",cleaneddata[[#This Row],[Region]]="East","Erin",cleaneddata[[#This Row],[Region]]="South","Sam",cleaneddata[[#This Row],[Region]]="West","William")</f>
        <v>Erin</v>
      </c>
    </row>
    <row r="1245" spans="1:26" x14ac:dyDescent="0.25">
      <c r="A1245">
        <v>2737</v>
      </c>
      <c r="B1245" t="s">
        <v>2272</v>
      </c>
      <c r="C1245" t="s">
        <v>72</v>
      </c>
      <c r="D1245">
        <v>0.05</v>
      </c>
      <c r="E1245">
        <v>100.98</v>
      </c>
      <c r="F1245">
        <v>7.18</v>
      </c>
      <c r="G1245" t="s">
        <v>40</v>
      </c>
      <c r="H1245" t="s">
        <v>29</v>
      </c>
      <c r="I1245" t="s">
        <v>42</v>
      </c>
      <c r="J1245" t="s">
        <v>43</v>
      </c>
      <c r="K1245" t="s">
        <v>75</v>
      </c>
      <c r="L1245" t="s">
        <v>671</v>
      </c>
      <c r="M1245">
        <v>0.4</v>
      </c>
      <c r="N1245" t="s">
        <v>34</v>
      </c>
      <c r="O1245" t="s">
        <v>113</v>
      </c>
      <c r="P1245" t="s">
        <v>635</v>
      </c>
      <c r="Q1245" t="s">
        <v>1948</v>
      </c>
      <c r="R1245">
        <v>5701</v>
      </c>
      <c r="S1245" s="1">
        <v>42116</v>
      </c>
      <c r="T1245" s="1">
        <v>42118</v>
      </c>
      <c r="U1245">
        <v>566.60730000000001</v>
      </c>
      <c r="V1245">
        <v>8</v>
      </c>
      <c r="W1245">
        <v>821.17</v>
      </c>
      <c r="X1245">
        <v>89018</v>
      </c>
      <c r="Y1245">
        <f>cleaneddata[[#This Row],[Unit Price]]-cleaneddata[[#This Row],[Discount]]</f>
        <v>100.93</v>
      </c>
      <c r="Z1245" t="str">
        <f>_xlfn.IFS(cleaneddata[[#This Row],[Region]]="Central","Chris",cleaneddata[[#This Row],[Region]]="East","Erin",cleaneddata[[#This Row],[Region]]="South","Sam",cleaneddata[[#This Row],[Region]]="West","William")</f>
        <v>Erin</v>
      </c>
    </row>
    <row r="1246" spans="1:26" x14ac:dyDescent="0.25">
      <c r="A1246">
        <v>2114</v>
      </c>
      <c r="B1246" t="s">
        <v>1377</v>
      </c>
      <c r="C1246" t="s">
        <v>27</v>
      </c>
      <c r="D1246">
        <v>0.08</v>
      </c>
      <c r="E1246">
        <v>2.89</v>
      </c>
      <c r="F1246">
        <v>0.49</v>
      </c>
      <c r="G1246" t="s">
        <v>40</v>
      </c>
      <c r="H1246" t="s">
        <v>96</v>
      </c>
      <c r="I1246" t="s">
        <v>50</v>
      </c>
      <c r="J1246" t="s">
        <v>154</v>
      </c>
      <c r="K1246" t="s">
        <v>75</v>
      </c>
      <c r="L1246" t="s">
        <v>2273</v>
      </c>
      <c r="M1246">
        <v>0.38</v>
      </c>
      <c r="N1246" t="s">
        <v>34</v>
      </c>
      <c r="O1246" t="s">
        <v>35</v>
      </c>
      <c r="P1246" t="s">
        <v>244</v>
      </c>
      <c r="Q1246" t="s">
        <v>1379</v>
      </c>
      <c r="R1246">
        <v>23518</v>
      </c>
      <c r="S1246" s="1">
        <v>42117</v>
      </c>
      <c r="T1246" s="1">
        <v>42117</v>
      </c>
      <c r="U1246">
        <v>38.405999999999999</v>
      </c>
      <c r="V1246">
        <v>1</v>
      </c>
      <c r="W1246">
        <v>3.07</v>
      </c>
      <c r="X1246">
        <v>88404</v>
      </c>
      <c r="Y1246">
        <f>cleaneddata[[#This Row],[Unit Price]]-cleaneddata[[#This Row],[Discount]]</f>
        <v>2.81</v>
      </c>
      <c r="Z1246" t="str">
        <f>_xlfn.IFS(cleaneddata[[#This Row],[Region]]="Central","Chris",cleaneddata[[#This Row],[Region]]="East","Erin",cleaneddata[[#This Row],[Region]]="South","Sam",cleaneddata[[#This Row],[Region]]="West","William")</f>
        <v>Sam</v>
      </c>
    </row>
    <row r="1247" spans="1:26" x14ac:dyDescent="0.25">
      <c r="A1247">
        <v>1253</v>
      </c>
      <c r="B1247" t="s">
        <v>2274</v>
      </c>
      <c r="C1247" t="s">
        <v>49</v>
      </c>
      <c r="D1247">
        <v>0.02</v>
      </c>
      <c r="E1247">
        <v>46.89</v>
      </c>
      <c r="F1247">
        <v>5.0999999999999996</v>
      </c>
      <c r="G1247" t="s">
        <v>40</v>
      </c>
      <c r="H1247" t="s">
        <v>73</v>
      </c>
      <c r="I1247" t="s">
        <v>50</v>
      </c>
      <c r="J1247" t="s">
        <v>97</v>
      </c>
      <c r="K1247" t="s">
        <v>146</v>
      </c>
      <c r="L1247" t="s">
        <v>1845</v>
      </c>
      <c r="M1247">
        <v>0.46</v>
      </c>
      <c r="N1247" t="s">
        <v>34</v>
      </c>
      <c r="O1247" t="s">
        <v>54</v>
      </c>
      <c r="P1247" t="s">
        <v>189</v>
      </c>
      <c r="Q1247" t="s">
        <v>2275</v>
      </c>
      <c r="R1247">
        <v>78613</v>
      </c>
      <c r="S1247" s="1">
        <v>42117</v>
      </c>
      <c r="T1247" s="1">
        <v>42117</v>
      </c>
      <c r="U1247">
        <v>421.3485</v>
      </c>
      <c r="V1247">
        <v>13</v>
      </c>
      <c r="W1247">
        <v>610.65</v>
      </c>
      <c r="X1247">
        <v>89981</v>
      </c>
      <c r="Y1247">
        <f>cleaneddata[[#This Row],[Unit Price]]-cleaneddata[[#This Row],[Discount]]</f>
        <v>46.87</v>
      </c>
      <c r="Z1247" t="str">
        <f>_xlfn.IFS(cleaneddata[[#This Row],[Region]]="Central","Chris",cleaneddata[[#This Row],[Region]]="East","Erin",cleaneddata[[#This Row],[Region]]="South","Sam",cleaneddata[[#This Row],[Region]]="West","William")</f>
        <v>Chris</v>
      </c>
    </row>
    <row r="1248" spans="1:26" x14ac:dyDescent="0.25">
      <c r="A1248">
        <v>1253</v>
      </c>
      <c r="B1248" t="s">
        <v>2274</v>
      </c>
      <c r="C1248" t="s">
        <v>49</v>
      </c>
      <c r="D1248">
        <v>0.05</v>
      </c>
      <c r="E1248">
        <v>140.97999999999999</v>
      </c>
      <c r="F1248">
        <v>36.090000000000003</v>
      </c>
      <c r="G1248" t="s">
        <v>28</v>
      </c>
      <c r="H1248" t="s">
        <v>73</v>
      </c>
      <c r="I1248" t="s">
        <v>30</v>
      </c>
      <c r="J1248" t="s">
        <v>119</v>
      </c>
      <c r="K1248" t="s">
        <v>32</v>
      </c>
      <c r="L1248" t="s">
        <v>1864</v>
      </c>
      <c r="M1248">
        <v>0.77</v>
      </c>
      <c r="N1248" t="s">
        <v>34</v>
      </c>
      <c r="O1248" t="s">
        <v>54</v>
      </c>
      <c r="P1248" t="s">
        <v>189</v>
      </c>
      <c r="Q1248" t="s">
        <v>2275</v>
      </c>
      <c r="R1248">
        <v>78613</v>
      </c>
      <c r="S1248" s="1">
        <v>42117</v>
      </c>
      <c r="T1248" s="1">
        <v>42119</v>
      </c>
      <c r="U1248">
        <v>-373.09</v>
      </c>
      <c r="V1248">
        <v>5</v>
      </c>
      <c r="W1248">
        <v>699.24</v>
      </c>
      <c r="X1248">
        <v>89981</v>
      </c>
      <c r="Y1248">
        <f>cleaneddata[[#This Row],[Unit Price]]-cleaneddata[[#This Row],[Discount]]</f>
        <v>140.92999999999998</v>
      </c>
      <c r="Z1248" t="str">
        <f>_xlfn.IFS(cleaneddata[[#This Row],[Region]]="Central","Chris",cleaneddata[[#This Row],[Region]]="East","Erin",cleaneddata[[#This Row],[Region]]="South","Sam",cleaneddata[[#This Row],[Region]]="West","William")</f>
        <v>Chris</v>
      </c>
    </row>
    <row r="1249" spans="1:26" x14ac:dyDescent="0.25">
      <c r="A1249">
        <v>1253</v>
      </c>
      <c r="B1249" t="s">
        <v>2274</v>
      </c>
      <c r="C1249" t="s">
        <v>49</v>
      </c>
      <c r="D1249">
        <v>0.1</v>
      </c>
      <c r="E1249">
        <v>212.6</v>
      </c>
      <c r="F1249">
        <v>110.2</v>
      </c>
      <c r="G1249" t="s">
        <v>28</v>
      </c>
      <c r="H1249" t="s">
        <v>73</v>
      </c>
      <c r="I1249" t="s">
        <v>30</v>
      </c>
      <c r="J1249" t="s">
        <v>31</v>
      </c>
      <c r="K1249" t="s">
        <v>32</v>
      </c>
      <c r="L1249" t="s">
        <v>165</v>
      </c>
      <c r="M1249">
        <v>0.73</v>
      </c>
      <c r="N1249" t="s">
        <v>34</v>
      </c>
      <c r="O1249" t="s">
        <v>54</v>
      </c>
      <c r="P1249" t="s">
        <v>189</v>
      </c>
      <c r="Q1249" t="s">
        <v>2275</v>
      </c>
      <c r="R1249">
        <v>78613</v>
      </c>
      <c r="S1249" s="1">
        <v>42117</v>
      </c>
      <c r="T1249" s="1">
        <v>42119</v>
      </c>
      <c r="U1249">
        <v>-3465.0720000000001</v>
      </c>
      <c r="V1249">
        <v>12</v>
      </c>
      <c r="W1249">
        <v>2346.0300000000002</v>
      </c>
      <c r="X1249">
        <v>89981</v>
      </c>
      <c r="Y1249">
        <f>cleaneddata[[#This Row],[Unit Price]]-cleaneddata[[#This Row],[Discount]]</f>
        <v>212.5</v>
      </c>
      <c r="Z1249" t="str">
        <f>_xlfn.IFS(cleaneddata[[#This Row],[Region]]="Central","Chris",cleaneddata[[#This Row],[Region]]="East","Erin",cleaneddata[[#This Row],[Region]]="South","Sam",cleaneddata[[#This Row],[Region]]="West","William")</f>
        <v>Chris</v>
      </c>
    </row>
    <row r="1250" spans="1:26" x14ac:dyDescent="0.25">
      <c r="A1250">
        <v>146</v>
      </c>
      <c r="B1250" t="s">
        <v>1602</v>
      </c>
      <c r="C1250" t="s">
        <v>118</v>
      </c>
      <c r="D1250">
        <v>0.06</v>
      </c>
      <c r="E1250">
        <v>180.98</v>
      </c>
      <c r="F1250">
        <v>26.2</v>
      </c>
      <c r="G1250" t="s">
        <v>28</v>
      </c>
      <c r="H1250" t="s">
        <v>96</v>
      </c>
      <c r="I1250" t="s">
        <v>30</v>
      </c>
      <c r="J1250" t="s">
        <v>111</v>
      </c>
      <c r="K1250" t="s">
        <v>59</v>
      </c>
      <c r="L1250" t="s">
        <v>2276</v>
      </c>
      <c r="M1250">
        <v>0.59</v>
      </c>
      <c r="N1250" t="s">
        <v>34</v>
      </c>
      <c r="O1250" t="s">
        <v>54</v>
      </c>
      <c r="P1250" t="s">
        <v>189</v>
      </c>
      <c r="Q1250" t="s">
        <v>1604</v>
      </c>
      <c r="R1250">
        <v>76148</v>
      </c>
      <c r="S1250" s="1">
        <v>42117</v>
      </c>
      <c r="T1250" s="1">
        <v>42118</v>
      </c>
      <c r="U1250">
        <v>251.4084</v>
      </c>
      <c r="V1250">
        <v>5</v>
      </c>
      <c r="W1250">
        <v>929.57</v>
      </c>
      <c r="X1250">
        <v>91090</v>
      </c>
      <c r="Y1250">
        <f>cleaneddata[[#This Row],[Unit Price]]-cleaneddata[[#This Row],[Discount]]</f>
        <v>180.92</v>
      </c>
      <c r="Z1250" t="str">
        <f>_xlfn.IFS(cleaneddata[[#This Row],[Region]]="Central","Chris",cleaneddata[[#This Row],[Region]]="East","Erin",cleaneddata[[#This Row],[Region]]="South","Sam",cleaneddata[[#This Row],[Region]]="West","William")</f>
        <v>Chris</v>
      </c>
    </row>
    <row r="1251" spans="1:26" x14ac:dyDescent="0.25">
      <c r="A1251">
        <v>699</v>
      </c>
      <c r="B1251" t="s">
        <v>863</v>
      </c>
      <c r="C1251" t="s">
        <v>118</v>
      </c>
      <c r="D1251">
        <v>0.03</v>
      </c>
      <c r="E1251">
        <v>5.28</v>
      </c>
      <c r="F1251">
        <v>5.61</v>
      </c>
      <c r="G1251" t="s">
        <v>40</v>
      </c>
      <c r="H1251" t="s">
        <v>41</v>
      </c>
      <c r="I1251" t="s">
        <v>50</v>
      </c>
      <c r="J1251" t="s">
        <v>90</v>
      </c>
      <c r="K1251" t="s">
        <v>75</v>
      </c>
      <c r="L1251" t="s">
        <v>2277</v>
      </c>
      <c r="M1251">
        <v>0.4</v>
      </c>
      <c r="N1251" t="s">
        <v>34</v>
      </c>
      <c r="O1251" t="s">
        <v>61</v>
      </c>
      <c r="P1251" t="s">
        <v>92</v>
      </c>
      <c r="Q1251" t="s">
        <v>102</v>
      </c>
      <c r="R1251">
        <v>90041</v>
      </c>
      <c r="S1251" s="1">
        <v>42117</v>
      </c>
      <c r="T1251" s="1">
        <v>42118</v>
      </c>
      <c r="U1251">
        <v>-16.670000000000002</v>
      </c>
      <c r="V1251">
        <v>5</v>
      </c>
      <c r="W1251">
        <v>32.5</v>
      </c>
      <c r="X1251">
        <v>44517</v>
      </c>
      <c r="Y1251">
        <f>cleaneddata[[#This Row],[Unit Price]]-cleaneddata[[#This Row],[Discount]]</f>
        <v>5.25</v>
      </c>
      <c r="Z1251" t="str">
        <f>_xlfn.IFS(cleaneddata[[#This Row],[Region]]="Central","Chris",cleaneddata[[#This Row],[Region]]="East","Erin",cleaneddata[[#This Row],[Region]]="South","Sam",cleaneddata[[#This Row],[Region]]="West","William")</f>
        <v>William</v>
      </c>
    </row>
    <row r="1252" spans="1:26" x14ac:dyDescent="0.25">
      <c r="A1252">
        <v>702</v>
      </c>
      <c r="B1252" t="s">
        <v>2278</v>
      </c>
      <c r="C1252" t="s">
        <v>118</v>
      </c>
      <c r="D1252">
        <v>0.03</v>
      </c>
      <c r="E1252">
        <v>5.28</v>
      </c>
      <c r="F1252">
        <v>5.61</v>
      </c>
      <c r="G1252" t="s">
        <v>40</v>
      </c>
      <c r="H1252" t="s">
        <v>41</v>
      </c>
      <c r="I1252" t="s">
        <v>50</v>
      </c>
      <c r="J1252" t="s">
        <v>90</v>
      </c>
      <c r="K1252" t="s">
        <v>75</v>
      </c>
      <c r="L1252" t="s">
        <v>2277</v>
      </c>
      <c r="M1252">
        <v>0.4</v>
      </c>
      <c r="N1252" t="s">
        <v>34</v>
      </c>
      <c r="O1252" t="s">
        <v>61</v>
      </c>
      <c r="P1252" t="s">
        <v>92</v>
      </c>
      <c r="Q1252" t="s">
        <v>2279</v>
      </c>
      <c r="R1252">
        <v>95404</v>
      </c>
      <c r="S1252" s="1">
        <v>42117</v>
      </c>
      <c r="T1252" s="1">
        <v>42118</v>
      </c>
      <c r="U1252">
        <v>-16.670000000000002</v>
      </c>
      <c r="V1252">
        <v>1</v>
      </c>
      <c r="W1252">
        <v>6.5</v>
      </c>
      <c r="X1252">
        <v>87977</v>
      </c>
      <c r="Y1252">
        <f>cleaneddata[[#This Row],[Unit Price]]-cleaneddata[[#This Row],[Discount]]</f>
        <v>5.25</v>
      </c>
      <c r="Z1252" t="str">
        <f>_xlfn.IFS(cleaneddata[[#This Row],[Region]]="Central","Chris",cleaneddata[[#This Row],[Region]]="East","Erin",cleaneddata[[#This Row],[Region]]="South","Sam",cleaneddata[[#This Row],[Region]]="West","William")</f>
        <v>William</v>
      </c>
    </row>
    <row r="1253" spans="1:26" x14ac:dyDescent="0.25">
      <c r="A1253">
        <v>1304</v>
      </c>
      <c r="B1253" t="s">
        <v>2280</v>
      </c>
      <c r="C1253" t="s">
        <v>118</v>
      </c>
      <c r="D1253">
        <v>0.08</v>
      </c>
      <c r="E1253">
        <v>2.88</v>
      </c>
      <c r="F1253">
        <v>0.5</v>
      </c>
      <c r="G1253" t="s">
        <v>40</v>
      </c>
      <c r="H1253" t="s">
        <v>41</v>
      </c>
      <c r="I1253" t="s">
        <v>50</v>
      </c>
      <c r="J1253" t="s">
        <v>154</v>
      </c>
      <c r="K1253" t="s">
        <v>75</v>
      </c>
      <c r="L1253" t="s">
        <v>2281</v>
      </c>
      <c r="M1253">
        <v>0.39</v>
      </c>
      <c r="N1253" t="s">
        <v>34</v>
      </c>
      <c r="O1253" t="s">
        <v>61</v>
      </c>
      <c r="P1253" t="s">
        <v>148</v>
      </c>
      <c r="Q1253" t="s">
        <v>2282</v>
      </c>
      <c r="R1253">
        <v>84084</v>
      </c>
      <c r="S1253" s="1">
        <v>42117</v>
      </c>
      <c r="T1253" s="1">
        <v>42118</v>
      </c>
      <c r="U1253">
        <v>6.0305999999999997</v>
      </c>
      <c r="V1253">
        <v>3</v>
      </c>
      <c r="W1253">
        <v>8.74</v>
      </c>
      <c r="X1253">
        <v>87004</v>
      </c>
      <c r="Y1253">
        <f>cleaneddata[[#This Row],[Unit Price]]-cleaneddata[[#This Row],[Discount]]</f>
        <v>2.8</v>
      </c>
      <c r="Z1253" t="str">
        <f>_xlfn.IFS(cleaneddata[[#This Row],[Region]]="Central","Chris",cleaneddata[[#This Row],[Region]]="East","Erin",cleaneddata[[#This Row],[Region]]="South","Sam",cleaneddata[[#This Row],[Region]]="West","William")</f>
        <v>William</v>
      </c>
    </row>
    <row r="1254" spans="1:26" x14ac:dyDescent="0.25">
      <c r="A1254">
        <v>483</v>
      </c>
      <c r="B1254" t="s">
        <v>817</v>
      </c>
      <c r="C1254" t="s">
        <v>72</v>
      </c>
      <c r="D1254">
        <v>0.06</v>
      </c>
      <c r="E1254">
        <v>3.36</v>
      </c>
      <c r="F1254">
        <v>6.27</v>
      </c>
      <c r="G1254" t="s">
        <v>40</v>
      </c>
      <c r="H1254" t="s">
        <v>96</v>
      </c>
      <c r="I1254" t="s">
        <v>50</v>
      </c>
      <c r="J1254" t="s">
        <v>74</v>
      </c>
      <c r="K1254" t="s">
        <v>75</v>
      </c>
      <c r="L1254" t="s">
        <v>188</v>
      </c>
      <c r="M1254">
        <v>0.4</v>
      </c>
      <c r="N1254" t="s">
        <v>34</v>
      </c>
      <c r="O1254" t="s">
        <v>54</v>
      </c>
      <c r="P1254" t="s">
        <v>105</v>
      </c>
      <c r="Q1254" t="s">
        <v>819</v>
      </c>
      <c r="R1254">
        <v>60543</v>
      </c>
      <c r="S1254" s="1">
        <v>42117</v>
      </c>
      <c r="T1254" s="1">
        <v>42118</v>
      </c>
      <c r="U1254">
        <v>-24.057539999999999</v>
      </c>
      <c r="V1254">
        <v>2</v>
      </c>
      <c r="W1254">
        <v>8.82</v>
      </c>
      <c r="X1254">
        <v>90354</v>
      </c>
      <c r="Y1254">
        <f>cleaneddata[[#This Row],[Unit Price]]-cleaneddata[[#This Row],[Discount]]</f>
        <v>3.3</v>
      </c>
      <c r="Z1254" t="str">
        <f>_xlfn.IFS(cleaneddata[[#This Row],[Region]]="Central","Chris",cleaneddata[[#This Row],[Region]]="East","Erin",cleaneddata[[#This Row],[Region]]="South","Sam",cleaneddata[[#This Row],[Region]]="West","William")</f>
        <v>Chris</v>
      </c>
    </row>
    <row r="1255" spans="1:26" x14ac:dyDescent="0.25">
      <c r="A1255">
        <v>483</v>
      </c>
      <c r="B1255" t="s">
        <v>817</v>
      </c>
      <c r="C1255" t="s">
        <v>72</v>
      </c>
      <c r="D1255">
        <v>7.0000000000000007E-2</v>
      </c>
      <c r="E1255">
        <v>699.99</v>
      </c>
      <c r="F1255">
        <v>24.49</v>
      </c>
      <c r="G1255" t="s">
        <v>40</v>
      </c>
      <c r="H1255" t="s">
        <v>96</v>
      </c>
      <c r="I1255" t="s">
        <v>42</v>
      </c>
      <c r="J1255" t="s">
        <v>65</v>
      </c>
      <c r="K1255" t="s">
        <v>66</v>
      </c>
      <c r="L1255" t="s">
        <v>315</v>
      </c>
      <c r="M1255">
        <v>0.41</v>
      </c>
      <c r="N1255" t="s">
        <v>34</v>
      </c>
      <c r="O1255" t="s">
        <v>54</v>
      </c>
      <c r="P1255" t="s">
        <v>105</v>
      </c>
      <c r="Q1255" t="s">
        <v>819</v>
      </c>
      <c r="R1255">
        <v>60543</v>
      </c>
      <c r="S1255" s="1">
        <v>42117</v>
      </c>
      <c r="T1255" s="1">
        <v>42119</v>
      </c>
      <c r="U1255">
        <v>2583.5614799999998</v>
      </c>
      <c r="V1255">
        <v>9</v>
      </c>
      <c r="W1255">
        <v>5976.09</v>
      </c>
      <c r="X1255">
        <v>90354</v>
      </c>
      <c r="Y1255">
        <f>cleaneddata[[#This Row],[Unit Price]]-cleaneddata[[#This Row],[Discount]]</f>
        <v>699.92</v>
      </c>
      <c r="Z1255" t="str">
        <f>_xlfn.IFS(cleaneddata[[#This Row],[Region]]="Central","Chris",cleaneddata[[#This Row],[Region]]="East","Erin",cleaneddata[[#This Row],[Region]]="South","Sam",cleaneddata[[#This Row],[Region]]="West","William")</f>
        <v>Chris</v>
      </c>
    </row>
    <row r="1256" spans="1:26" x14ac:dyDescent="0.25">
      <c r="A1256">
        <v>1257</v>
      </c>
      <c r="B1256" t="s">
        <v>2283</v>
      </c>
      <c r="C1256" t="s">
        <v>27</v>
      </c>
      <c r="D1256">
        <v>0.04</v>
      </c>
      <c r="E1256">
        <v>2.52</v>
      </c>
      <c r="F1256">
        <v>1.92</v>
      </c>
      <c r="G1256" t="s">
        <v>40</v>
      </c>
      <c r="H1256" t="s">
        <v>73</v>
      </c>
      <c r="I1256" t="s">
        <v>50</v>
      </c>
      <c r="J1256" t="s">
        <v>570</v>
      </c>
      <c r="K1256" t="s">
        <v>52</v>
      </c>
      <c r="L1256" t="s">
        <v>2284</v>
      </c>
      <c r="M1256">
        <v>0.82</v>
      </c>
      <c r="N1256" t="s">
        <v>34</v>
      </c>
      <c r="O1256" t="s">
        <v>61</v>
      </c>
      <c r="P1256" t="s">
        <v>62</v>
      </c>
      <c r="Q1256" t="s">
        <v>1125</v>
      </c>
      <c r="R1256">
        <v>80013</v>
      </c>
      <c r="S1256" s="1">
        <v>42118</v>
      </c>
      <c r="T1256" s="1">
        <v>42118</v>
      </c>
      <c r="U1256">
        <v>-8.2080000000000002</v>
      </c>
      <c r="V1256">
        <v>1</v>
      </c>
      <c r="W1256">
        <v>3.13</v>
      </c>
      <c r="X1256">
        <v>86536</v>
      </c>
      <c r="Y1256">
        <f>cleaneddata[[#This Row],[Unit Price]]-cleaneddata[[#This Row],[Discount]]</f>
        <v>2.48</v>
      </c>
      <c r="Z1256" t="str">
        <f>_xlfn.IFS(cleaneddata[[#This Row],[Region]]="Central","Chris",cleaneddata[[#This Row],[Region]]="East","Erin",cleaneddata[[#This Row],[Region]]="South","Sam",cleaneddata[[#This Row],[Region]]="West","William")</f>
        <v>William</v>
      </c>
    </row>
    <row r="1257" spans="1:26" x14ac:dyDescent="0.25">
      <c r="A1257">
        <v>3325</v>
      </c>
      <c r="B1257" t="s">
        <v>2285</v>
      </c>
      <c r="C1257" t="s">
        <v>27</v>
      </c>
      <c r="D1257">
        <v>7.0000000000000007E-2</v>
      </c>
      <c r="E1257">
        <v>5.58</v>
      </c>
      <c r="F1257">
        <v>1.99</v>
      </c>
      <c r="G1257" t="s">
        <v>40</v>
      </c>
      <c r="H1257" t="s">
        <v>41</v>
      </c>
      <c r="I1257" t="s">
        <v>50</v>
      </c>
      <c r="J1257" t="s">
        <v>51</v>
      </c>
      <c r="K1257" t="s">
        <v>52</v>
      </c>
      <c r="L1257" t="s">
        <v>2286</v>
      </c>
      <c r="M1257">
        <v>0.46</v>
      </c>
      <c r="N1257" t="s">
        <v>34</v>
      </c>
      <c r="O1257" t="s">
        <v>61</v>
      </c>
      <c r="P1257" t="s">
        <v>141</v>
      </c>
      <c r="Q1257" t="s">
        <v>2287</v>
      </c>
      <c r="R1257">
        <v>97420</v>
      </c>
      <c r="S1257" s="1">
        <v>42118</v>
      </c>
      <c r="T1257" s="1">
        <v>42120</v>
      </c>
      <c r="U1257">
        <v>23.045999999999999</v>
      </c>
      <c r="V1257">
        <v>23</v>
      </c>
      <c r="W1257">
        <v>121.46</v>
      </c>
      <c r="X1257">
        <v>90987</v>
      </c>
      <c r="Y1257">
        <f>cleaneddata[[#This Row],[Unit Price]]-cleaneddata[[#This Row],[Discount]]</f>
        <v>5.51</v>
      </c>
      <c r="Z1257" t="str">
        <f>_xlfn.IFS(cleaneddata[[#This Row],[Region]]="Central","Chris",cleaneddata[[#This Row],[Region]]="East","Erin",cleaneddata[[#This Row],[Region]]="South","Sam",cleaneddata[[#This Row],[Region]]="West","William")</f>
        <v>William</v>
      </c>
    </row>
    <row r="1258" spans="1:26" x14ac:dyDescent="0.25">
      <c r="A1258">
        <v>1085</v>
      </c>
      <c r="B1258" t="s">
        <v>233</v>
      </c>
      <c r="C1258" t="s">
        <v>39</v>
      </c>
      <c r="D1258">
        <v>0.04</v>
      </c>
      <c r="E1258">
        <v>9.06</v>
      </c>
      <c r="F1258">
        <v>9.86</v>
      </c>
      <c r="G1258" t="s">
        <v>40</v>
      </c>
      <c r="H1258" t="s">
        <v>73</v>
      </c>
      <c r="I1258" t="s">
        <v>50</v>
      </c>
      <c r="J1258" t="s">
        <v>90</v>
      </c>
      <c r="K1258" t="s">
        <v>75</v>
      </c>
      <c r="L1258" t="s">
        <v>2288</v>
      </c>
      <c r="M1258">
        <v>0.4</v>
      </c>
      <c r="N1258" t="s">
        <v>34</v>
      </c>
      <c r="O1258" t="s">
        <v>113</v>
      </c>
      <c r="P1258" t="s">
        <v>114</v>
      </c>
      <c r="Q1258" t="s">
        <v>235</v>
      </c>
      <c r="R1258">
        <v>11729</v>
      </c>
      <c r="S1258" s="1">
        <v>42118</v>
      </c>
      <c r="T1258" s="1">
        <v>42119</v>
      </c>
      <c r="U1258">
        <v>-53.25</v>
      </c>
      <c r="V1258">
        <v>3</v>
      </c>
      <c r="W1258">
        <v>30.87</v>
      </c>
      <c r="X1258">
        <v>86123</v>
      </c>
      <c r="Y1258">
        <f>cleaneddata[[#This Row],[Unit Price]]-cleaneddata[[#This Row],[Discount]]</f>
        <v>9.0200000000000014</v>
      </c>
      <c r="Z1258" t="str">
        <f>_xlfn.IFS(cleaneddata[[#This Row],[Region]]="Central","Chris",cleaneddata[[#This Row],[Region]]="East","Erin",cleaneddata[[#This Row],[Region]]="South","Sam",cleaneddata[[#This Row],[Region]]="West","William")</f>
        <v>Erin</v>
      </c>
    </row>
    <row r="1259" spans="1:26" x14ac:dyDescent="0.25">
      <c r="A1259">
        <v>1086</v>
      </c>
      <c r="B1259" t="s">
        <v>2289</v>
      </c>
      <c r="C1259" t="s">
        <v>39</v>
      </c>
      <c r="D1259">
        <v>0.04</v>
      </c>
      <c r="E1259">
        <v>14.27</v>
      </c>
      <c r="F1259">
        <v>7.27</v>
      </c>
      <c r="G1259" t="s">
        <v>40</v>
      </c>
      <c r="H1259" t="s">
        <v>73</v>
      </c>
      <c r="I1259" t="s">
        <v>50</v>
      </c>
      <c r="J1259" t="s">
        <v>74</v>
      </c>
      <c r="K1259" t="s">
        <v>75</v>
      </c>
      <c r="L1259" t="s">
        <v>2290</v>
      </c>
      <c r="M1259">
        <v>0.38</v>
      </c>
      <c r="N1259" t="s">
        <v>34</v>
      </c>
      <c r="O1259" t="s">
        <v>113</v>
      </c>
      <c r="P1259" t="s">
        <v>114</v>
      </c>
      <c r="Q1259" t="s">
        <v>2291</v>
      </c>
      <c r="R1259">
        <v>11746</v>
      </c>
      <c r="S1259" s="1">
        <v>42118</v>
      </c>
      <c r="T1259" s="1">
        <v>42119</v>
      </c>
      <c r="U1259">
        <v>2.125</v>
      </c>
      <c r="V1259">
        <v>3</v>
      </c>
      <c r="W1259">
        <v>45.24</v>
      </c>
      <c r="X1259">
        <v>86123</v>
      </c>
      <c r="Y1259">
        <f>cleaneddata[[#This Row],[Unit Price]]-cleaneddata[[#This Row],[Discount]]</f>
        <v>14.23</v>
      </c>
      <c r="Z1259" t="str">
        <f>_xlfn.IFS(cleaneddata[[#This Row],[Region]]="Central","Chris",cleaneddata[[#This Row],[Region]]="East","Erin",cleaneddata[[#This Row],[Region]]="South","Sam",cleaneddata[[#This Row],[Region]]="West","William")</f>
        <v>Erin</v>
      </c>
    </row>
    <row r="1260" spans="1:26" x14ac:dyDescent="0.25">
      <c r="A1260">
        <v>1670</v>
      </c>
      <c r="B1260" t="s">
        <v>2292</v>
      </c>
      <c r="C1260" t="s">
        <v>49</v>
      </c>
      <c r="D1260">
        <v>0.03</v>
      </c>
      <c r="E1260">
        <v>35.409999999999997</v>
      </c>
      <c r="F1260">
        <v>1.99</v>
      </c>
      <c r="G1260" t="s">
        <v>40</v>
      </c>
      <c r="H1260" t="s">
        <v>29</v>
      </c>
      <c r="I1260" t="s">
        <v>42</v>
      </c>
      <c r="J1260" t="s">
        <v>43</v>
      </c>
      <c r="K1260" t="s">
        <v>44</v>
      </c>
      <c r="L1260" t="s">
        <v>2293</v>
      </c>
      <c r="M1260">
        <v>0.43</v>
      </c>
      <c r="N1260" t="s">
        <v>34</v>
      </c>
      <c r="O1260" t="s">
        <v>35</v>
      </c>
      <c r="P1260" t="s">
        <v>244</v>
      </c>
      <c r="Q1260" t="s">
        <v>2175</v>
      </c>
      <c r="R1260">
        <v>24060</v>
      </c>
      <c r="S1260" s="1">
        <v>42118</v>
      </c>
      <c r="T1260" s="1">
        <v>42120</v>
      </c>
      <c r="U1260">
        <v>1912.422</v>
      </c>
      <c r="V1260">
        <v>10</v>
      </c>
      <c r="W1260">
        <v>367.52</v>
      </c>
      <c r="X1260">
        <v>86722</v>
      </c>
      <c r="Y1260">
        <f>cleaneddata[[#This Row],[Unit Price]]-cleaneddata[[#This Row],[Discount]]</f>
        <v>35.379999999999995</v>
      </c>
      <c r="Z1260" t="str">
        <f>_xlfn.IFS(cleaneddata[[#This Row],[Region]]="Central","Chris",cleaneddata[[#This Row],[Region]]="East","Erin",cleaneddata[[#This Row],[Region]]="South","Sam",cleaneddata[[#This Row],[Region]]="West","William")</f>
        <v>Sam</v>
      </c>
    </row>
    <row r="1261" spans="1:26" x14ac:dyDescent="0.25">
      <c r="A1261">
        <v>1670</v>
      </c>
      <c r="B1261" t="s">
        <v>2292</v>
      </c>
      <c r="C1261" t="s">
        <v>49</v>
      </c>
      <c r="D1261">
        <v>0</v>
      </c>
      <c r="E1261">
        <v>142.86000000000001</v>
      </c>
      <c r="F1261">
        <v>19.989999999999998</v>
      </c>
      <c r="G1261" t="s">
        <v>40</v>
      </c>
      <c r="H1261" t="s">
        <v>29</v>
      </c>
      <c r="I1261" t="s">
        <v>50</v>
      </c>
      <c r="J1261" t="s">
        <v>80</v>
      </c>
      <c r="K1261" t="s">
        <v>75</v>
      </c>
      <c r="L1261" t="s">
        <v>1958</v>
      </c>
      <c r="M1261">
        <v>0.56000000000000005</v>
      </c>
      <c r="N1261" t="s">
        <v>34</v>
      </c>
      <c r="O1261" t="s">
        <v>35</v>
      </c>
      <c r="P1261" t="s">
        <v>244</v>
      </c>
      <c r="Q1261" t="s">
        <v>2175</v>
      </c>
      <c r="R1261">
        <v>24060</v>
      </c>
      <c r="S1261" s="1">
        <v>42118</v>
      </c>
      <c r="T1261" s="1">
        <v>42127</v>
      </c>
      <c r="U1261">
        <v>-739.32600000000002</v>
      </c>
      <c r="V1261">
        <v>11</v>
      </c>
      <c r="W1261">
        <v>1576.35</v>
      </c>
      <c r="X1261">
        <v>86722</v>
      </c>
      <c r="Y1261">
        <f>cleaneddata[[#This Row],[Unit Price]]-cleaneddata[[#This Row],[Discount]]</f>
        <v>142.86000000000001</v>
      </c>
      <c r="Z1261" t="str">
        <f>_xlfn.IFS(cleaneddata[[#This Row],[Region]]="Central","Chris",cleaneddata[[#This Row],[Region]]="East","Erin",cleaneddata[[#This Row],[Region]]="South","Sam",cleaneddata[[#This Row],[Region]]="West","William")</f>
        <v>Sam</v>
      </c>
    </row>
    <row r="1262" spans="1:26" x14ac:dyDescent="0.25">
      <c r="A1262">
        <v>1391</v>
      </c>
      <c r="B1262" t="s">
        <v>2294</v>
      </c>
      <c r="C1262" t="s">
        <v>72</v>
      </c>
      <c r="D1262">
        <v>0</v>
      </c>
      <c r="E1262">
        <v>2.88</v>
      </c>
      <c r="F1262">
        <v>0.7</v>
      </c>
      <c r="G1262" t="s">
        <v>89</v>
      </c>
      <c r="H1262" t="s">
        <v>41</v>
      </c>
      <c r="I1262" t="s">
        <v>50</v>
      </c>
      <c r="J1262" t="s">
        <v>51</v>
      </c>
      <c r="K1262" t="s">
        <v>52</v>
      </c>
      <c r="L1262" t="s">
        <v>641</v>
      </c>
      <c r="M1262">
        <v>0.56000000000000005</v>
      </c>
      <c r="N1262" t="s">
        <v>34</v>
      </c>
      <c r="O1262" t="s">
        <v>61</v>
      </c>
      <c r="P1262" t="s">
        <v>92</v>
      </c>
      <c r="Q1262" t="s">
        <v>2295</v>
      </c>
      <c r="R1262">
        <v>94086</v>
      </c>
      <c r="S1262" s="1">
        <v>42118</v>
      </c>
      <c r="T1262" s="1">
        <v>42118</v>
      </c>
      <c r="U1262">
        <v>-0.11</v>
      </c>
      <c r="V1262">
        <v>1</v>
      </c>
      <c r="W1262">
        <v>7.96</v>
      </c>
      <c r="X1262">
        <v>88727</v>
      </c>
      <c r="Y1262">
        <f>cleaneddata[[#This Row],[Unit Price]]-cleaneddata[[#This Row],[Discount]]</f>
        <v>2.88</v>
      </c>
      <c r="Z1262" t="str">
        <f>_xlfn.IFS(cleaneddata[[#This Row],[Region]]="Central","Chris",cleaneddata[[#This Row],[Region]]="East","Erin",cleaneddata[[#This Row],[Region]]="South","Sam",cleaneddata[[#This Row],[Region]]="West","William")</f>
        <v>William</v>
      </c>
    </row>
    <row r="1263" spans="1:26" x14ac:dyDescent="0.25">
      <c r="A1263">
        <v>2570</v>
      </c>
      <c r="B1263" t="s">
        <v>2296</v>
      </c>
      <c r="C1263" t="s">
        <v>27</v>
      </c>
      <c r="D1263">
        <v>0</v>
      </c>
      <c r="E1263">
        <v>4.37</v>
      </c>
      <c r="F1263">
        <v>5.15</v>
      </c>
      <c r="G1263" t="s">
        <v>40</v>
      </c>
      <c r="H1263" t="s">
        <v>41</v>
      </c>
      <c r="I1263" t="s">
        <v>50</v>
      </c>
      <c r="J1263" t="s">
        <v>97</v>
      </c>
      <c r="K1263" t="s">
        <v>75</v>
      </c>
      <c r="L1263" t="s">
        <v>1297</v>
      </c>
      <c r="M1263">
        <v>0.59</v>
      </c>
      <c r="N1263" t="s">
        <v>34</v>
      </c>
      <c r="O1263" t="s">
        <v>61</v>
      </c>
      <c r="P1263" t="s">
        <v>92</v>
      </c>
      <c r="Q1263" t="s">
        <v>2297</v>
      </c>
      <c r="R1263">
        <v>95616</v>
      </c>
      <c r="S1263" s="1">
        <v>42119</v>
      </c>
      <c r="T1263" s="1">
        <v>42121</v>
      </c>
      <c r="U1263">
        <v>-150.2604</v>
      </c>
      <c r="V1263">
        <v>19</v>
      </c>
      <c r="W1263">
        <v>87.85</v>
      </c>
      <c r="X1263">
        <v>90327</v>
      </c>
      <c r="Y1263">
        <f>cleaneddata[[#This Row],[Unit Price]]-cleaneddata[[#This Row],[Discount]]</f>
        <v>4.37</v>
      </c>
      <c r="Z1263" t="str">
        <f>_xlfn.IFS(cleaneddata[[#This Row],[Region]]="Central","Chris",cleaneddata[[#This Row],[Region]]="East","Erin",cleaneddata[[#This Row],[Region]]="South","Sam",cleaneddata[[#This Row],[Region]]="West","William")</f>
        <v>William</v>
      </c>
    </row>
    <row r="1264" spans="1:26" x14ac:dyDescent="0.25">
      <c r="A1264">
        <v>2570</v>
      </c>
      <c r="B1264" t="s">
        <v>2296</v>
      </c>
      <c r="C1264" t="s">
        <v>27</v>
      </c>
      <c r="D1264">
        <v>0.01</v>
      </c>
      <c r="E1264">
        <v>500.98</v>
      </c>
      <c r="F1264">
        <v>56</v>
      </c>
      <c r="G1264" t="s">
        <v>28</v>
      </c>
      <c r="H1264" t="s">
        <v>41</v>
      </c>
      <c r="I1264" t="s">
        <v>30</v>
      </c>
      <c r="J1264" t="s">
        <v>111</v>
      </c>
      <c r="K1264" t="s">
        <v>59</v>
      </c>
      <c r="L1264" t="s">
        <v>2298</v>
      </c>
      <c r="M1264">
        <v>0.6</v>
      </c>
      <c r="N1264" t="s">
        <v>34</v>
      </c>
      <c r="O1264" t="s">
        <v>61</v>
      </c>
      <c r="P1264" t="s">
        <v>92</v>
      </c>
      <c r="Q1264" t="s">
        <v>2297</v>
      </c>
      <c r="R1264">
        <v>95616</v>
      </c>
      <c r="S1264" s="1">
        <v>42119</v>
      </c>
      <c r="T1264" s="1">
        <v>42120</v>
      </c>
      <c r="U1264">
        <v>4899.1288000000004</v>
      </c>
      <c r="V1264">
        <v>14</v>
      </c>
      <c r="W1264">
        <v>7429.63</v>
      </c>
      <c r="X1264">
        <v>90327</v>
      </c>
      <c r="Y1264">
        <f>cleaneddata[[#This Row],[Unit Price]]-cleaneddata[[#This Row],[Discount]]</f>
        <v>500.97</v>
      </c>
      <c r="Z1264" t="str">
        <f>_xlfn.IFS(cleaneddata[[#This Row],[Region]]="Central","Chris",cleaneddata[[#This Row],[Region]]="East","Erin",cleaneddata[[#This Row],[Region]]="South","Sam",cleaneddata[[#This Row],[Region]]="West","William")</f>
        <v>William</v>
      </c>
    </row>
    <row r="1265" spans="1:26" x14ac:dyDescent="0.25">
      <c r="A1265">
        <v>2570</v>
      </c>
      <c r="B1265" t="s">
        <v>2296</v>
      </c>
      <c r="C1265" t="s">
        <v>27</v>
      </c>
      <c r="D1265">
        <v>0.02</v>
      </c>
      <c r="E1265">
        <v>12.58</v>
      </c>
      <c r="F1265">
        <v>5.16</v>
      </c>
      <c r="G1265" t="s">
        <v>40</v>
      </c>
      <c r="H1265" t="s">
        <v>41</v>
      </c>
      <c r="I1265" t="s">
        <v>30</v>
      </c>
      <c r="J1265" t="s">
        <v>128</v>
      </c>
      <c r="K1265" t="s">
        <v>75</v>
      </c>
      <c r="L1265" t="s">
        <v>2299</v>
      </c>
      <c r="M1265">
        <v>0.43</v>
      </c>
      <c r="N1265" t="s">
        <v>34</v>
      </c>
      <c r="O1265" t="s">
        <v>61</v>
      </c>
      <c r="P1265" t="s">
        <v>92</v>
      </c>
      <c r="Q1265" t="s">
        <v>2297</v>
      </c>
      <c r="R1265">
        <v>95616</v>
      </c>
      <c r="S1265" s="1">
        <v>42119</v>
      </c>
      <c r="T1265" s="1">
        <v>42119</v>
      </c>
      <c r="U1265">
        <v>44.712000000000003</v>
      </c>
      <c r="V1265">
        <v>18</v>
      </c>
      <c r="W1265">
        <v>224.29</v>
      </c>
      <c r="X1265">
        <v>90327</v>
      </c>
      <c r="Y1265">
        <f>cleaneddata[[#This Row],[Unit Price]]-cleaneddata[[#This Row],[Discount]]</f>
        <v>12.56</v>
      </c>
      <c r="Z1265" t="str">
        <f>_xlfn.IFS(cleaneddata[[#This Row],[Region]]="Central","Chris",cleaneddata[[#This Row],[Region]]="East","Erin",cleaneddata[[#This Row],[Region]]="South","Sam",cleaneddata[[#This Row],[Region]]="West","William")</f>
        <v>William</v>
      </c>
    </row>
    <row r="1266" spans="1:26" x14ac:dyDescent="0.25">
      <c r="A1266">
        <v>2570</v>
      </c>
      <c r="B1266" t="s">
        <v>2296</v>
      </c>
      <c r="C1266" t="s">
        <v>27</v>
      </c>
      <c r="D1266">
        <v>0.1</v>
      </c>
      <c r="E1266">
        <v>7.7</v>
      </c>
      <c r="F1266">
        <v>3.68</v>
      </c>
      <c r="G1266" t="s">
        <v>40</v>
      </c>
      <c r="H1266" t="s">
        <v>41</v>
      </c>
      <c r="I1266" t="s">
        <v>30</v>
      </c>
      <c r="J1266" t="s">
        <v>128</v>
      </c>
      <c r="K1266" t="s">
        <v>52</v>
      </c>
      <c r="L1266" t="s">
        <v>2300</v>
      </c>
      <c r="M1266">
        <v>0.52</v>
      </c>
      <c r="N1266" t="s">
        <v>34</v>
      </c>
      <c r="O1266" t="s">
        <v>61</v>
      </c>
      <c r="P1266" t="s">
        <v>92</v>
      </c>
      <c r="Q1266" t="s">
        <v>2297</v>
      </c>
      <c r="R1266">
        <v>95616</v>
      </c>
      <c r="S1266" s="1">
        <v>42119</v>
      </c>
      <c r="T1266" s="1">
        <v>42120</v>
      </c>
      <c r="U1266">
        <v>-22.626000000000001</v>
      </c>
      <c r="V1266">
        <v>7</v>
      </c>
      <c r="W1266">
        <v>51.2</v>
      </c>
      <c r="X1266">
        <v>90327</v>
      </c>
      <c r="Y1266">
        <f>cleaneddata[[#This Row],[Unit Price]]-cleaneddata[[#This Row],[Discount]]</f>
        <v>7.6000000000000005</v>
      </c>
      <c r="Z1266" t="str">
        <f>_xlfn.IFS(cleaneddata[[#This Row],[Region]]="Central","Chris",cleaneddata[[#This Row],[Region]]="East","Erin",cleaneddata[[#This Row],[Region]]="South","Sam",cleaneddata[[#This Row],[Region]]="West","William")</f>
        <v>William</v>
      </c>
    </row>
    <row r="1267" spans="1:26" x14ac:dyDescent="0.25">
      <c r="A1267">
        <v>2571</v>
      </c>
      <c r="B1267" t="s">
        <v>2301</v>
      </c>
      <c r="C1267" t="s">
        <v>27</v>
      </c>
      <c r="D1267">
        <v>0.01</v>
      </c>
      <c r="E1267">
        <v>500.98</v>
      </c>
      <c r="F1267">
        <v>56</v>
      </c>
      <c r="G1267" t="s">
        <v>28</v>
      </c>
      <c r="H1267" t="s">
        <v>41</v>
      </c>
      <c r="I1267" t="s">
        <v>30</v>
      </c>
      <c r="J1267" t="s">
        <v>111</v>
      </c>
      <c r="K1267" t="s">
        <v>59</v>
      </c>
      <c r="L1267" t="s">
        <v>2298</v>
      </c>
      <c r="M1267">
        <v>0.6</v>
      </c>
      <c r="N1267" t="s">
        <v>34</v>
      </c>
      <c r="O1267" t="s">
        <v>113</v>
      </c>
      <c r="P1267" t="s">
        <v>114</v>
      </c>
      <c r="Q1267" t="s">
        <v>115</v>
      </c>
      <c r="R1267">
        <v>10165</v>
      </c>
      <c r="S1267" s="1">
        <v>42119</v>
      </c>
      <c r="T1267" s="1">
        <v>42120</v>
      </c>
      <c r="U1267">
        <v>4260.1120000000001</v>
      </c>
      <c r="V1267">
        <v>56</v>
      </c>
      <c r="W1267">
        <v>29718.53</v>
      </c>
      <c r="X1267">
        <v>50656</v>
      </c>
      <c r="Y1267">
        <f>cleaneddata[[#This Row],[Unit Price]]-cleaneddata[[#This Row],[Discount]]</f>
        <v>500.97</v>
      </c>
      <c r="Z1267" t="str">
        <f>_xlfn.IFS(cleaneddata[[#This Row],[Region]]="Central","Chris",cleaneddata[[#This Row],[Region]]="East","Erin",cleaneddata[[#This Row],[Region]]="South","Sam",cleaneddata[[#This Row],[Region]]="West","William")</f>
        <v>Erin</v>
      </c>
    </row>
    <row r="1268" spans="1:26" x14ac:dyDescent="0.25">
      <c r="A1268">
        <v>2571</v>
      </c>
      <c r="B1268" t="s">
        <v>2301</v>
      </c>
      <c r="C1268" t="s">
        <v>27</v>
      </c>
      <c r="D1268">
        <v>0.1</v>
      </c>
      <c r="E1268">
        <v>7.7</v>
      </c>
      <c r="F1268">
        <v>3.68</v>
      </c>
      <c r="G1268" t="s">
        <v>40</v>
      </c>
      <c r="H1268" t="s">
        <v>41</v>
      </c>
      <c r="I1268" t="s">
        <v>30</v>
      </c>
      <c r="J1268" t="s">
        <v>128</v>
      </c>
      <c r="K1268" t="s">
        <v>52</v>
      </c>
      <c r="L1268" t="s">
        <v>2300</v>
      </c>
      <c r="M1268">
        <v>0.52</v>
      </c>
      <c r="N1268" t="s">
        <v>34</v>
      </c>
      <c r="O1268" t="s">
        <v>113</v>
      </c>
      <c r="P1268" t="s">
        <v>114</v>
      </c>
      <c r="Q1268" t="s">
        <v>115</v>
      </c>
      <c r="R1268">
        <v>10165</v>
      </c>
      <c r="S1268" s="1">
        <v>42119</v>
      </c>
      <c r="T1268" s="1">
        <v>42120</v>
      </c>
      <c r="U1268">
        <v>-25.14</v>
      </c>
      <c r="V1268">
        <v>27</v>
      </c>
      <c r="W1268">
        <v>197.48</v>
      </c>
      <c r="X1268">
        <v>50656</v>
      </c>
      <c r="Y1268">
        <f>cleaneddata[[#This Row],[Unit Price]]-cleaneddata[[#This Row],[Discount]]</f>
        <v>7.6000000000000005</v>
      </c>
      <c r="Z1268" t="str">
        <f>_xlfn.IFS(cleaneddata[[#This Row],[Region]]="Central","Chris",cleaneddata[[#This Row],[Region]]="East","Erin",cleaneddata[[#This Row],[Region]]="South","Sam",cleaneddata[[#This Row],[Region]]="West","William")</f>
        <v>Erin</v>
      </c>
    </row>
    <row r="1269" spans="1:26" x14ac:dyDescent="0.25">
      <c r="A1269">
        <v>3379</v>
      </c>
      <c r="B1269" t="s">
        <v>1871</v>
      </c>
      <c r="C1269" t="s">
        <v>27</v>
      </c>
      <c r="D1269">
        <v>0.05</v>
      </c>
      <c r="E1269">
        <v>3.14</v>
      </c>
      <c r="F1269">
        <v>1.92</v>
      </c>
      <c r="G1269" t="s">
        <v>89</v>
      </c>
      <c r="H1269" t="s">
        <v>73</v>
      </c>
      <c r="I1269" t="s">
        <v>50</v>
      </c>
      <c r="J1269" t="s">
        <v>570</v>
      </c>
      <c r="K1269" t="s">
        <v>52</v>
      </c>
      <c r="L1269" t="s">
        <v>1442</v>
      </c>
      <c r="M1269">
        <v>0.84</v>
      </c>
      <c r="N1269" t="s">
        <v>34</v>
      </c>
      <c r="O1269" t="s">
        <v>35</v>
      </c>
      <c r="P1269" t="s">
        <v>77</v>
      </c>
      <c r="Q1269" t="s">
        <v>1873</v>
      </c>
      <c r="R1269">
        <v>30144</v>
      </c>
      <c r="S1269" s="1">
        <v>42119</v>
      </c>
      <c r="T1269" s="1">
        <v>42120</v>
      </c>
      <c r="U1269">
        <v>1628.37</v>
      </c>
      <c r="V1269">
        <v>18</v>
      </c>
      <c r="W1269">
        <v>59.22</v>
      </c>
      <c r="X1269">
        <v>88839</v>
      </c>
      <c r="Y1269">
        <f>cleaneddata[[#This Row],[Unit Price]]-cleaneddata[[#This Row],[Discount]]</f>
        <v>3.0900000000000003</v>
      </c>
      <c r="Z1269" t="str">
        <f>_xlfn.IFS(cleaneddata[[#This Row],[Region]]="Central","Chris",cleaneddata[[#This Row],[Region]]="East","Erin",cleaneddata[[#This Row],[Region]]="South","Sam",cleaneddata[[#This Row],[Region]]="West","William")</f>
        <v>Sam</v>
      </c>
    </row>
    <row r="1270" spans="1:26" x14ac:dyDescent="0.25">
      <c r="A1270">
        <v>731</v>
      </c>
      <c r="B1270" t="s">
        <v>2302</v>
      </c>
      <c r="C1270" t="s">
        <v>39</v>
      </c>
      <c r="D1270">
        <v>0.09</v>
      </c>
      <c r="E1270">
        <v>101.41</v>
      </c>
      <c r="F1270">
        <v>35</v>
      </c>
      <c r="G1270" t="s">
        <v>40</v>
      </c>
      <c r="H1270" t="s">
        <v>41</v>
      </c>
      <c r="I1270" t="s">
        <v>50</v>
      </c>
      <c r="J1270" t="s">
        <v>80</v>
      </c>
      <c r="K1270" t="s">
        <v>66</v>
      </c>
      <c r="L1270" t="s">
        <v>768</v>
      </c>
      <c r="M1270">
        <v>0.82</v>
      </c>
      <c r="N1270" t="s">
        <v>34</v>
      </c>
      <c r="O1270" t="s">
        <v>113</v>
      </c>
      <c r="P1270" t="s">
        <v>405</v>
      </c>
      <c r="Q1270" t="s">
        <v>930</v>
      </c>
      <c r="R1270">
        <v>1803</v>
      </c>
      <c r="S1270" s="1">
        <v>42120</v>
      </c>
      <c r="T1270" s="1">
        <v>42121</v>
      </c>
      <c r="U1270">
        <v>-801.15480000000002</v>
      </c>
      <c r="V1270">
        <v>12</v>
      </c>
      <c r="W1270">
        <v>1178.32</v>
      </c>
      <c r="X1270">
        <v>90362</v>
      </c>
      <c r="Y1270">
        <f>cleaneddata[[#This Row],[Unit Price]]-cleaneddata[[#This Row],[Discount]]</f>
        <v>101.32</v>
      </c>
      <c r="Z1270" t="str">
        <f>_xlfn.IFS(cleaneddata[[#This Row],[Region]]="Central","Chris",cleaneddata[[#This Row],[Region]]="East","Erin",cleaneddata[[#This Row],[Region]]="South","Sam",cleaneddata[[#This Row],[Region]]="West","William")</f>
        <v>Erin</v>
      </c>
    </row>
    <row r="1271" spans="1:26" x14ac:dyDescent="0.25">
      <c r="A1271">
        <v>1893</v>
      </c>
      <c r="B1271" t="s">
        <v>2303</v>
      </c>
      <c r="C1271" t="s">
        <v>49</v>
      </c>
      <c r="D1271">
        <v>0.03</v>
      </c>
      <c r="E1271">
        <v>180.98</v>
      </c>
      <c r="F1271">
        <v>26.2</v>
      </c>
      <c r="G1271" t="s">
        <v>28</v>
      </c>
      <c r="H1271" t="s">
        <v>41</v>
      </c>
      <c r="I1271" t="s">
        <v>30</v>
      </c>
      <c r="J1271" t="s">
        <v>111</v>
      </c>
      <c r="K1271" t="s">
        <v>59</v>
      </c>
      <c r="L1271" t="s">
        <v>2276</v>
      </c>
      <c r="M1271">
        <v>0.59</v>
      </c>
      <c r="N1271" t="s">
        <v>34</v>
      </c>
      <c r="O1271" t="s">
        <v>54</v>
      </c>
      <c r="P1271" t="s">
        <v>82</v>
      </c>
      <c r="Q1271" t="s">
        <v>2304</v>
      </c>
      <c r="R1271">
        <v>63119</v>
      </c>
      <c r="S1271" s="1">
        <v>42120</v>
      </c>
      <c r="T1271" s="1">
        <v>42124</v>
      </c>
      <c r="U1271">
        <v>588.54</v>
      </c>
      <c r="V1271">
        <v>5</v>
      </c>
      <c r="W1271">
        <v>928.92</v>
      </c>
      <c r="X1271">
        <v>91262</v>
      </c>
      <c r="Y1271">
        <f>cleaneddata[[#This Row],[Unit Price]]-cleaneddata[[#This Row],[Discount]]</f>
        <v>180.95</v>
      </c>
      <c r="Z1271" t="str">
        <f>_xlfn.IFS(cleaneddata[[#This Row],[Region]]="Central","Chris",cleaneddata[[#This Row],[Region]]="East","Erin",cleaneddata[[#This Row],[Region]]="South","Sam",cleaneddata[[#This Row],[Region]]="West","William")</f>
        <v>Chris</v>
      </c>
    </row>
    <row r="1272" spans="1:26" x14ac:dyDescent="0.25">
      <c r="A1272">
        <v>2491</v>
      </c>
      <c r="B1272" t="s">
        <v>459</v>
      </c>
      <c r="C1272" t="s">
        <v>49</v>
      </c>
      <c r="D1272">
        <v>0.06</v>
      </c>
      <c r="E1272">
        <v>4.28</v>
      </c>
      <c r="F1272">
        <v>0.94</v>
      </c>
      <c r="G1272" t="s">
        <v>40</v>
      </c>
      <c r="H1272" t="s">
        <v>41</v>
      </c>
      <c r="I1272" t="s">
        <v>50</v>
      </c>
      <c r="J1272" t="s">
        <v>51</v>
      </c>
      <c r="K1272" t="s">
        <v>52</v>
      </c>
      <c r="L1272" t="s">
        <v>483</v>
      </c>
      <c r="M1272">
        <v>0.56000000000000005</v>
      </c>
      <c r="N1272" t="s">
        <v>34</v>
      </c>
      <c r="O1272" t="s">
        <v>61</v>
      </c>
      <c r="P1272" t="s">
        <v>92</v>
      </c>
      <c r="Q1272" t="s">
        <v>102</v>
      </c>
      <c r="R1272">
        <v>90045</v>
      </c>
      <c r="S1272" s="1">
        <v>42120</v>
      </c>
      <c r="T1272" s="1">
        <v>42122</v>
      </c>
      <c r="U1272">
        <v>0.37</v>
      </c>
      <c r="V1272">
        <v>9</v>
      </c>
      <c r="W1272">
        <v>38.96</v>
      </c>
      <c r="X1272">
        <v>11712</v>
      </c>
      <c r="Y1272">
        <f>cleaneddata[[#This Row],[Unit Price]]-cleaneddata[[#This Row],[Discount]]</f>
        <v>4.2200000000000006</v>
      </c>
      <c r="Z1272" t="str">
        <f>_xlfn.IFS(cleaneddata[[#This Row],[Region]]="Central","Chris",cleaneddata[[#This Row],[Region]]="East","Erin",cleaneddata[[#This Row],[Region]]="South","Sam",cleaneddata[[#This Row],[Region]]="West","William")</f>
        <v>William</v>
      </c>
    </row>
    <row r="1273" spans="1:26" x14ac:dyDescent="0.25">
      <c r="A1273">
        <v>2495</v>
      </c>
      <c r="B1273" t="s">
        <v>2305</v>
      </c>
      <c r="C1273" t="s">
        <v>49</v>
      </c>
      <c r="D1273">
        <v>0.06</v>
      </c>
      <c r="E1273">
        <v>4.28</v>
      </c>
      <c r="F1273">
        <v>0.94</v>
      </c>
      <c r="G1273" t="s">
        <v>40</v>
      </c>
      <c r="H1273" t="s">
        <v>41</v>
      </c>
      <c r="I1273" t="s">
        <v>50</v>
      </c>
      <c r="J1273" t="s">
        <v>51</v>
      </c>
      <c r="K1273" t="s">
        <v>52</v>
      </c>
      <c r="L1273" t="s">
        <v>483</v>
      </c>
      <c r="M1273">
        <v>0.56000000000000005</v>
      </c>
      <c r="N1273" t="s">
        <v>34</v>
      </c>
      <c r="O1273" t="s">
        <v>61</v>
      </c>
      <c r="P1273" t="s">
        <v>1062</v>
      </c>
      <c r="Q1273" t="s">
        <v>1663</v>
      </c>
      <c r="R1273">
        <v>82901</v>
      </c>
      <c r="S1273" s="1">
        <v>42120</v>
      </c>
      <c r="T1273" s="1">
        <v>42122</v>
      </c>
      <c r="U1273">
        <v>0.37</v>
      </c>
      <c r="V1273">
        <v>2</v>
      </c>
      <c r="W1273">
        <v>8.66</v>
      </c>
      <c r="X1273">
        <v>86885</v>
      </c>
      <c r="Y1273">
        <f>cleaneddata[[#This Row],[Unit Price]]-cleaneddata[[#This Row],[Discount]]</f>
        <v>4.2200000000000006</v>
      </c>
      <c r="Z1273" t="str">
        <f>_xlfn.IFS(cleaneddata[[#This Row],[Region]]="Central","Chris",cleaneddata[[#This Row],[Region]]="East","Erin",cleaneddata[[#This Row],[Region]]="South","Sam",cleaneddata[[#This Row],[Region]]="West","William")</f>
        <v>William</v>
      </c>
    </row>
    <row r="1274" spans="1:26" x14ac:dyDescent="0.25">
      <c r="A1274">
        <v>2489</v>
      </c>
      <c r="B1274" t="s">
        <v>453</v>
      </c>
      <c r="C1274" t="s">
        <v>118</v>
      </c>
      <c r="D1274">
        <v>0.04</v>
      </c>
      <c r="E1274">
        <v>419.19</v>
      </c>
      <c r="F1274">
        <v>19.989999999999998</v>
      </c>
      <c r="G1274" t="s">
        <v>40</v>
      </c>
      <c r="H1274" t="s">
        <v>73</v>
      </c>
      <c r="I1274" t="s">
        <v>50</v>
      </c>
      <c r="J1274" t="s">
        <v>80</v>
      </c>
      <c r="K1274" t="s">
        <v>75</v>
      </c>
      <c r="L1274" t="s">
        <v>2194</v>
      </c>
      <c r="M1274">
        <v>0.57999999999999996</v>
      </c>
      <c r="N1274" t="s">
        <v>34</v>
      </c>
      <c r="O1274" t="s">
        <v>61</v>
      </c>
      <c r="P1274" t="s">
        <v>92</v>
      </c>
      <c r="Q1274" t="s">
        <v>455</v>
      </c>
      <c r="R1274">
        <v>94521</v>
      </c>
      <c r="S1274" s="1">
        <v>42120</v>
      </c>
      <c r="T1274" s="1">
        <v>42121</v>
      </c>
      <c r="U1274">
        <v>1388.3559</v>
      </c>
      <c r="V1274">
        <v>5</v>
      </c>
      <c r="W1274">
        <v>2012.11</v>
      </c>
      <c r="X1274">
        <v>86885</v>
      </c>
      <c r="Y1274">
        <f>cleaneddata[[#This Row],[Unit Price]]-cleaneddata[[#This Row],[Discount]]</f>
        <v>419.15</v>
      </c>
      <c r="Z1274" t="str">
        <f>_xlfn.IFS(cleaneddata[[#This Row],[Region]]="Central","Chris",cleaneddata[[#This Row],[Region]]="East","Erin",cleaneddata[[#This Row],[Region]]="South","Sam",cleaneddata[[#This Row],[Region]]="West","William")</f>
        <v>William</v>
      </c>
    </row>
    <row r="1275" spans="1:26" x14ac:dyDescent="0.25">
      <c r="A1275">
        <v>2491</v>
      </c>
      <c r="B1275" t="s">
        <v>459</v>
      </c>
      <c r="C1275" t="s">
        <v>118</v>
      </c>
      <c r="D1275">
        <v>0.04</v>
      </c>
      <c r="E1275">
        <v>419.19</v>
      </c>
      <c r="F1275">
        <v>19.989999999999998</v>
      </c>
      <c r="G1275" t="s">
        <v>40</v>
      </c>
      <c r="H1275" t="s">
        <v>73</v>
      </c>
      <c r="I1275" t="s">
        <v>50</v>
      </c>
      <c r="J1275" t="s">
        <v>80</v>
      </c>
      <c r="K1275" t="s">
        <v>75</v>
      </c>
      <c r="L1275" t="s">
        <v>2194</v>
      </c>
      <c r="M1275">
        <v>0.57999999999999996</v>
      </c>
      <c r="N1275" t="s">
        <v>34</v>
      </c>
      <c r="O1275" t="s">
        <v>61</v>
      </c>
      <c r="P1275" t="s">
        <v>92</v>
      </c>
      <c r="Q1275" t="s">
        <v>102</v>
      </c>
      <c r="R1275">
        <v>90045</v>
      </c>
      <c r="S1275" s="1">
        <v>42120</v>
      </c>
      <c r="T1275" s="1">
        <v>42121</v>
      </c>
      <c r="U1275">
        <v>1947.67</v>
      </c>
      <c r="V1275">
        <v>20</v>
      </c>
      <c r="W1275">
        <v>8048.45</v>
      </c>
      <c r="X1275">
        <v>23042</v>
      </c>
      <c r="Y1275">
        <f>cleaneddata[[#This Row],[Unit Price]]-cleaneddata[[#This Row],[Discount]]</f>
        <v>419.15</v>
      </c>
      <c r="Z1275" t="str">
        <f>_xlfn.IFS(cleaneddata[[#This Row],[Region]]="Central","Chris",cleaneddata[[#This Row],[Region]]="East","Erin",cleaneddata[[#This Row],[Region]]="South","Sam",cleaneddata[[#This Row],[Region]]="West","William")</f>
        <v>William</v>
      </c>
    </row>
    <row r="1276" spans="1:26" x14ac:dyDescent="0.25">
      <c r="A1276">
        <v>2380</v>
      </c>
      <c r="B1276" t="s">
        <v>2306</v>
      </c>
      <c r="C1276" t="s">
        <v>72</v>
      </c>
      <c r="D1276">
        <v>7.0000000000000007E-2</v>
      </c>
      <c r="E1276">
        <v>3.38</v>
      </c>
      <c r="F1276">
        <v>0.85</v>
      </c>
      <c r="G1276" t="s">
        <v>40</v>
      </c>
      <c r="H1276" t="s">
        <v>29</v>
      </c>
      <c r="I1276" t="s">
        <v>50</v>
      </c>
      <c r="J1276" t="s">
        <v>51</v>
      </c>
      <c r="K1276" t="s">
        <v>52</v>
      </c>
      <c r="L1276" t="s">
        <v>938</v>
      </c>
      <c r="M1276">
        <v>0.48</v>
      </c>
      <c r="N1276" t="s">
        <v>34</v>
      </c>
      <c r="O1276" t="s">
        <v>54</v>
      </c>
      <c r="P1276" t="s">
        <v>291</v>
      </c>
      <c r="Q1276" t="s">
        <v>2307</v>
      </c>
      <c r="R1276">
        <v>49505</v>
      </c>
      <c r="S1276" s="1">
        <v>42120</v>
      </c>
      <c r="T1276" s="1">
        <v>42122</v>
      </c>
      <c r="U1276">
        <v>19.04</v>
      </c>
      <c r="V1276">
        <v>9</v>
      </c>
      <c r="W1276">
        <v>29.08</v>
      </c>
      <c r="X1276">
        <v>86654</v>
      </c>
      <c r="Y1276">
        <f>cleaneddata[[#This Row],[Unit Price]]-cleaneddata[[#This Row],[Discount]]</f>
        <v>3.31</v>
      </c>
      <c r="Z1276" t="str">
        <f>_xlfn.IFS(cleaneddata[[#This Row],[Region]]="Central","Chris",cleaneddata[[#This Row],[Region]]="East","Erin",cleaneddata[[#This Row],[Region]]="South","Sam",cleaneddata[[#This Row],[Region]]="West","William")</f>
        <v>Chris</v>
      </c>
    </row>
    <row r="1277" spans="1:26" x14ac:dyDescent="0.25">
      <c r="A1277">
        <v>2382</v>
      </c>
      <c r="B1277" t="s">
        <v>2308</v>
      </c>
      <c r="C1277" t="s">
        <v>72</v>
      </c>
      <c r="D1277">
        <v>7.0000000000000007E-2</v>
      </c>
      <c r="E1277">
        <v>3.38</v>
      </c>
      <c r="F1277">
        <v>0.85</v>
      </c>
      <c r="G1277" t="s">
        <v>40</v>
      </c>
      <c r="H1277" t="s">
        <v>29</v>
      </c>
      <c r="I1277" t="s">
        <v>50</v>
      </c>
      <c r="J1277" t="s">
        <v>51</v>
      </c>
      <c r="K1277" t="s">
        <v>52</v>
      </c>
      <c r="L1277" t="s">
        <v>938</v>
      </c>
      <c r="M1277">
        <v>0.48</v>
      </c>
      <c r="N1277" t="s">
        <v>34</v>
      </c>
      <c r="O1277" t="s">
        <v>113</v>
      </c>
      <c r="P1277" t="s">
        <v>114</v>
      </c>
      <c r="Q1277" t="s">
        <v>115</v>
      </c>
      <c r="R1277">
        <v>10024</v>
      </c>
      <c r="S1277" s="1">
        <v>42120</v>
      </c>
      <c r="T1277" s="1">
        <v>42122</v>
      </c>
      <c r="U1277">
        <v>19.04</v>
      </c>
      <c r="V1277">
        <v>34</v>
      </c>
      <c r="W1277">
        <v>109.86</v>
      </c>
      <c r="X1277">
        <v>13606</v>
      </c>
      <c r="Y1277">
        <f>cleaneddata[[#This Row],[Unit Price]]-cleaneddata[[#This Row],[Discount]]</f>
        <v>3.31</v>
      </c>
      <c r="Z1277" t="str">
        <f>_xlfn.IFS(cleaneddata[[#This Row],[Region]]="Central","Chris",cleaneddata[[#This Row],[Region]]="East","Erin",cleaneddata[[#This Row],[Region]]="South","Sam",cleaneddata[[#This Row],[Region]]="West","William")</f>
        <v>Erin</v>
      </c>
    </row>
    <row r="1278" spans="1:26" x14ac:dyDescent="0.25">
      <c r="A1278">
        <v>2468</v>
      </c>
      <c r="B1278" t="s">
        <v>1613</v>
      </c>
      <c r="C1278" t="s">
        <v>27</v>
      </c>
      <c r="D1278">
        <v>0.09</v>
      </c>
      <c r="E1278">
        <v>58.1</v>
      </c>
      <c r="F1278">
        <v>1.49</v>
      </c>
      <c r="G1278" t="s">
        <v>89</v>
      </c>
      <c r="H1278" t="s">
        <v>73</v>
      </c>
      <c r="I1278" t="s">
        <v>50</v>
      </c>
      <c r="J1278" t="s">
        <v>74</v>
      </c>
      <c r="K1278" t="s">
        <v>75</v>
      </c>
      <c r="L1278" t="s">
        <v>624</v>
      </c>
      <c r="M1278">
        <v>0.38</v>
      </c>
      <c r="N1278" t="s">
        <v>34</v>
      </c>
      <c r="O1278" t="s">
        <v>35</v>
      </c>
      <c r="P1278" t="s">
        <v>99</v>
      </c>
      <c r="Q1278" t="s">
        <v>1615</v>
      </c>
      <c r="R1278">
        <v>28144</v>
      </c>
      <c r="S1278" s="1">
        <v>42121</v>
      </c>
      <c r="T1278" s="1">
        <v>42123</v>
      </c>
      <c r="U1278">
        <v>765.75</v>
      </c>
      <c r="V1278">
        <v>3</v>
      </c>
      <c r="W1278">
        <v>169.46</v>
      </c>
      <c r="X1278">
        <v>88135</v>
      </c>
      <c r="Y1278">
        <f>cleaneddata[[#This Row],[Unit Price]]-cleaneddata[[#This Row],[Discount]]</f>
        <v>58.01</v>
      </c>
      <c r="Z1278" t="str">
        <f>_xlfn.IFS(cleaneddata[[#This Row],[Region]]="Central","Chris",cleaneddata[[#This Row],[Region]]="East","Erin",cleaneddata[[#This Row],[Region]]="South","Sam",cleaneddata[[#This Row],[Region]]="West","William")</f>
        <v>Sam</v>
      </c>
    </row>
    <row r="1279" spans="1:26" x14ac:dyDescent="0.25">
      <c r="A1279">
        <v>983</v>
      </c>
      <c r="B1279" t="s">
        <v>2309</v>
      </c>
      <c r="C1279" t="s">
        <v>49</v>
      </c>
      <c r="D1279">
        <v>0.09</v>
      </c>
      <c r="E1279">
        <v>300.97000000000003</v>
      </c>
      <c r="F1279">
        <v>7.18</v>
      </c>
      <c r="G1279" t="s">
        <v>40</v>
      </c>
      <c r="H1279" t="s">
        <v>96</v>
      </c>
      <c r="I1279" t="s">
        <v>42</v>
      </c>
      <c r="J1279" t="s">
        <v>43</v>
      </c>
      <c r="K1279" t="s">
        <v>75</v>
      </c>
      <c r="L1279" t="s">
        <v>2211</v>
      </c>
      <c r="M1279">
        <v>0.48</v>
      </c>
      <c r="N1279" t="s">
        <v>34</v>
      </c>
      <c r="O1279" t="s">
        <v>35</v>
      </c>
      <c r="P1279" t="s">
        <v>46</v>
      </c>
      <c r="Q1279" t="s">
        <v>2310</v>
      </c>
      <c r="R1279">
        <v>72143</v>
      </c>
      <c r="S1279" s="1">
        <v>42121</v>
      </c>
      <c r="T1279" s="1">
        <v>42121</v>
      </c>
      <c r="U1279">
        <v>17.771999999999998</v>
      </c>
      <c r="V1279">
        <v>10</v>
      </c>
      <c r="W1279">
        <v>2848.38</v>
      </c>
      <c r="X1279">
        <v>90201</v>
      </c>
      <c r="Y1279">
        <f>cleaneddata[[#This Row],[Unit Price]]-cleaneddata[[#This Row],[Discount]]</f>
        <v>300.88000000000005</v>
      </c>
      <c r="Z1279" t="str">
        <f>_xlfn.IFS(cleaneddata[[#This Row],[Region]]="Central","Chris",cleaneddata[[#This Row],[Region]]="East","Erin",cleaneddata[[#This Row],[Region]]="South","Sam",cleaneddata[[#This Row],[Region]]="West","William")</f>
        <v>Sam</v>
      </c>
    </row>
    <row r="1280" spans="1:26" x14ac:dyDescent="0.25">
      <c r="A1280">
        <v>202</v>
      </c>
      <c r="B1280" t="s">
        <v>550</v>
      </c>
      <c r="C1280" t="s">
        <v>72</v>
      </c>
      <c r="D1280">
        <v>0.09</v>
      </c>
      <c r="E1280">
        <v>12.28</v>
      </c>
      <c r="F1280">
        <v>4.8600000000000003</v>
      </c>
      <c r="G1280" t="s">
        <v>40</v>
      </c>
      <c r="H1280" t="s">
        <v>96</v>
      </c>
      <c r="I1280" t="s">
        <v>50</v>
      </c>
      <c r="J1280" t="s">
        <v>90</v>
      </c>
      <c r="K1280" t="s">
        <v>75</v>
      </c>
      <c r="L1280" t="s">
        <v>1862</v>
      </c>
      <c r="M1280">
        <v>0.38</v>
      </c>
      <c r="N1280" t="s">
        <v>34</v>
      </c>
      <c r="O1280" t="s">
        <v>54</v>
      </c>
      <c r="P1280" t="s">
        <v>209</v>
      </c>
      <c r="Q1280" t="s">
        <v>552</v>
      </c>
      <c r="R1280">
        <v>74006</v>
      </c>
      <c r="S1280" s="1">
        <v>42121</v>
      </c>
      <c r="T1280" s="1">
        <v>42122</v>
      </c>
      <c r="U1280">
        <v>1.73</v>
      </c>
      <c r="V1280">
        <v>3</v>
      </c>
      <c r="W1280">
        <v>34.65</v>
      </c>
      <c r="X1280">
        <v>88971</v>
      </c>
      <c r="Y1280">
        <f>cleaneddata[[#This Row],[Unit Price]]-cleaneddata[[#This Row],[Discount]]</f>
        <v>12.19</v>
      </c>
      <c r="Z1280" t="str">
        <f>_xlfn.IFS(cleaneddata[[#This Row],[Region]]="Central","Chris",cleaneddata[[#This Row],[Region]]="East","Erin",cleaneddata[[#This Row],[Region]]="South","Sam",cleaneddata[[#This Row],[Region]]="West","William")</f>
        <v>Chris</v>
      </c>
    </row>
    <row r="1281" spans="1:26" x14ac:dyDescent="0.25">
      <c r="A1281">
        <v>762</v>
      </c>
      <c r="B1281" t="s">
        <v>2311</v>
      </c>
      <c r="C1281" t="s">
        <v>72</v>
      </c>
      <c r="D1281">
        <v>0</v>
      </c>
      <c r="E1281">
        <v>125.99</v>
      </c>
      <c r="F1281">
        <v>8.99</v>
      </c>
      <c r="G1281" t="s">
        <v>40</v>
      </c>
      <c r="H1281" t="s">
        <v>29</v>
      </c>
      <c r="I1281" t="s">
        <v>42</v>
      </c>
      <c r="J1281" t="s">
        <v>137</v>
      </c>
      <c r="K1281" t="s">
        <v>75</v>
      </c>
      <c r="L1281" t="s">
        <v>777</v>
      </c>
      <c r="M1281">
        <v>0.56999999999999995</v>
      </c>
      <c r="N1281" t="s">
        <v>34</v>
      </c>
      <c r="O1281" t="s">
        <v>61</v>
      </c>
      <c r="P1281" t="s">
        <v>68</v>
      </c>
      <c r="Q1281" t="s">
        <v>2312</v>
      </c>
      <c r="R1281">
        <v>98661</v>
      </c>
      <c r="S1281" s="1">
        <v>42121</v>
      </c>
      <c r="T1281" s="1">
        <v>42123</v>
      </c>
      <c r="U1281">
        <v>613.89576</v>
      </c>
      <c r="V1281">
        <v>12</v>
      </c>
      <c r="W1281">
        <v>1362.2</v>
      </c>
      <c r="X1281">
        <v>87525</v>
      </c>
      <c r="Y1281">
        <f>cleaneddata[[#This Row],[Unit Price]]-cleaneddata[[#This Row],[Discount]]</f>
        <v>125.99</v>
      </c>
      <c r="Z1281" t="str">
        <f>_xlfn.IFS(cleaneddata[[#This Row],[Region]]="Central","Chris",cleaneddata[[#This Row],[Region]]="East","Erin",cleaneddata[[#This Row],[Region]]="South","Sam",cleaneddata[[#This Row],[Region]]="West","William")</f>
        <v>William</v>
      </c>
    </row>
    <row r="1282" spans="1:26" x14ac:dyDescent="0.25">
      <c r="A1282">
        <v>3320</v>
      </c>
      <c r="B1282" t="s">
        <v>2313</v>
      </c>
      <c r="C1282" t="s">
        <v>72</v>
      </c>
      <c r="D1282">
        <v>0.08</v>
      </c>
      <c r="E1282">
        <v>3.28</v>
      </c>
      <c r="F1282">
        <v>3.97</v>
      </c>
      <c r="G1282" t="s">
        <v>40</v>
      </c>
      <c r="H1282" t="s">
        <v>29</v>
      </c>
      <c r="I1282" t="s">
        <v>50</v>
      </c>
      <c r="J1282" t="s">
        <v>51</v>
      </c>
      <c r="K1282" t="s">
        <v>52</v>
      </c>
      <c r="L1282" t="s">
        <v>247</v>
      </c>
      <c r="M1282">
        <v>0.56000000000000005</v>
      </c>
      <c r="N1282" t="s">
        <v>34</v>
      </c>
      <c r="O1282" t="s">
        <v>35</v>
      </c>
      <c r="P1282" t="s">
        <v>402</v>
      </c>
      <c r="Q1282" t="s">
        <v>2118</v>
      </c>
      <c r="R1282">
        <v>38301</v>
      </c>
      <c r="S1282" s="1">
        <v>42121</v>
      </c>
      <c r="T1282" s="1">
        <v>42122</v>
      </c>
      <c r="U1282">
        <v>0.42659999999999998</v>
      </c>
      <c r="V1282">
        <v>18</v>
      </c>
      <c r="W1282">
        <v>57.24</v>
      </c>
      <c r="X1282">
        <v>90103</v>
      </c>
      <c r="Y1282">
        <f>cleaneddata[[#This Row],[Unit Price]]-cleaneddata[[#This Row],[Discount]]</f>
        <v>3.1999999999999997</v>
      </c>
      <c r="Z1282" t="str">
        <f>_xlfn.IFS(cleaneddata[[#This Row],[Region]]="Central","Chris",cleaneddata[[#This Row],[Region]]="East","Erin",cleaneddata[[#This Row],[Region]]="South","Sam",cleaneddata[[#This Row],[Region]]="West","William")</f>
        <v>Sam</v>
      </c>
    </row>
    <row r="1283" spans="1:26" x14ac:dyDescent="0.25">
      <c r="A1283">
        <v>3320</v>
      </c>
      <c r="B1283" t="s">
        <v>2313</v>
      </c>
      <c r="C1283" t="s">
        <v>72</v>
      </c>
      <c r="D1283">
        <v>0.09</v>
      </c>
      <c r="E1283">
        <v>40.97</v>
      </c>
      <c r="F1283">
        <v>8.99</v>
      </c>
      <c r="G1283" t="s">
        <v>89</v>
      </c>
      <c r="H1283" t="s">
        <v>29</v>
      </c>
      <c r="I1283" t="s">
        <v>50</v>
      </c>
      <c r="J1283" t="s">
        <v>51</v>
      </c>
      <c r="K1283" t="s">
        <v>44</v>
      </c>
      <c r="L1283" t="s">
        <v>1737</v>
      </c>
      <c r="M1283">
        <v>0.59</v>
      </c>
      <c r="N1283" t="s">
        <v>34</v>
      </c>
      <c r="O1283" t="s">
        <v>35</v>
      </c>
      <c r="P1283" t="s">
        <v>402</v>
      </c>
      <c r="Q1283" t="s">
        <v>2118</v>
      </c>
      <c r="R1283">
        <v>38301</v>
      </c>
      <c r="S1283" s="1">
        <v>42121</v>
      </c>
      <c r="T1283" s="1">
        <v>42123</v>
      </c>
      <c r="U1283">
        <v>66.215999999999994</v>
      </c>
      <c r="V1283">
        <v>22</v>
      </c>
      <c r="W1283">
        <v>824.7</v>
      </c>
      <c r="X1283">
        <v>90103</v>
      </c>
      <c r="Y1283">
        <f>cleaneddata[[#This Row],[Unit Price]]-cleaneddata[[#This Row],[Discount]]</f>
        <v>40.879999999999995</v>
      </c>
      <c r="Z1283" t="str">
        <f>_xlfn.IFS(cleaneddata[[#This Row],[Region]]="Central","Chris",cleaneddata[[#This Row],[Region]]="East","Erin",cleaneddata[[#This Row],[Region]]="South","Sam",cleaneddata[[#This Row],[Region]]="West","William")</f>
        <v>Sam</v>
      </c>
    </row>
    <row r="1284" spans="1:26" x14ac:dyDescent="0.25">
      <c r="A1284">
        <v>1439</v>
      </c>
      <c r="B1284" t="s">
        <v>2314</v>
      </c>
      <c r="C1284" t="s">
        <v>27</v>
      </c>
      <c r="D1284">
        <v>0.05</v>
      </c>
      <c r="E1284">
        <v>6.48</v>
      </c>
      <c r="F1284">
        <v>6.22</v>
      </c>
      <c r="G1284" t="s">
        <v>40</v>
      </c>
      <c r="H1284" t="s">
        <v>96</v>
      </c>
      <c r="I1284" t="s">
        <v>50</v>
      </c>
      <c r="J1284" t="s">
        <v>90</v>
      </c>
      <c r="K1284" t="s">
        <v>75</v>
      </c>
      <c r="L1284" t="s">
        <v>1080</v>
      </c>
      <c r="M1284">
        <v>0.37</v>
      </c>
      <c r="N1284" t="s">
        <v>34</v>
      </c>
      <c r="O1284" t="s">
        <v>113</v>
      </c>
      <c r="P1284" t="s">
        <v>319</v>
      </c>
      <c r="Q1284" t="s">
        <v>2315</v>
      </c>
      <c r="R1284">
        <v>44117</v>
      </c>
      <c r="S1284" s="1">
        <v>42122</v>
      </c>
      <c r="T1284" s="1">
        <v>42123</v>
      </c>
      <c r="U1284">
        <v>-29.07</v>
      </c>
      <c r="V1284">
        <v>3</v>
      </c>
      <c r="W1284">
        <v>21.46</v>
      </c>
      <c r="X1284">
        <v>90121</v>
      </c>
      <c r="Y1284">
        <f>cleaneddata[[#This Row],[Unit Price]]-cleaneddata[[#This Row],[Discount]]</f>
        <v>6.4300000000000006</v>
      </c>
      <c r="Z1284" t="str">
        <f>_xlfn.IFS(cleaneddata[[#This Row],[Region]]="Central","Chris",cleaneddata[[#This Row],[Region]]="East","Erin",cleaneddata[[#This Row],[Region]]="South","Sam",cleaneddata[[#This Row],[Region]]="West","William")</f>
        <v>Erin</v>
      </c>
    </row>
    <row r="1285" spans="1:26" x14ac:dyDescent="0.25">
      <c r="A1285">
        <v>3011</v>
      </c>
      <c r="B1285" t="s">
        <v>2316</v>
      </c>
      <c r="C1285" t="s">
        <v>27</v>
      </c>
      <c r="D1285">
        <v>0.03</v>
      </c>
      <c r="E1285">
        <v>300.64999999999998</v>
      </c>
      <c r="F1285">
        <v>24.49</v>
      </c>
      <c r="G1285" t="s">
        <v>40</v>
      </c>
      <c r="H1285" t="s">
        <v>96</v>
      </c>
      <c r="I1285" t="s">
        <v>50</v>
      </c>
      <c r="J1285" t="s">
        <v>97</v>
      </c>
      <c r="K1285" t="s">
        <v>66</v>
      </c>
      <c r="L1285" t="s">
        <v>2317</v>
      </c>
      <c r="M1285">
        <v>0.52</v>
      </c>
      <c r="N1285" t="s">
        <v>34</v>
      </c>
      <c r="O1285" t="s">
        <v>113</v>
      </c>
      <c r="P1285" t="s">
        <v>405</v>
      </c>
      <c r="Q1285" t="s">
        <v>790</v>
      </c>
      <c r="R1285">
        <v>2113</v>
      </c>
      <c r="S1285" s="1">
        <v>42122</v>
      </c>
      <c r="T1285" s="1">
        <v>42124</v>
      </c>
      <c r="U1285">
        <v>1282.4960000000001</v>
      </c>
      <c r="V1285">
        <v>32</v>
      </c>
      <c r="W1285">
        <v>9705.4599999999991</v>
      </c>
      <c r="X1285">
        <v>7623</v>
      </c>
      <c r="Y1285">
        <f>cleaneddata[[#This Row],[Unit Price]]-cleaneddata[[#This Row],[Discount]]</f>
        <v>300.62</v>
      </c>
      <c r="Z1285" t="str">
        <f>_xlfn.IFS(cleaneddata[[#This Row],[Region]]="Central","Chris",cleaneddata[[#This Row],[Region]]="East","Erin",cleaneddata[[#This Row],[Region]]="South","Sam",cleaneddata[[#This Row],[Region]]="West","William")</f>
        <v>Erin</v>
      </c>
    </row>
    <row r="1286" spans="1:26" x14ac:dyDescent="0.25">
      <c r="A1286">
        <v>3011</v>
      </c>
      <c r="B1286" t="s">
        <v>2316</v>
      </c>
      <c r="C1286" t="s">
        <v>27</v>
      </c>
      <c r="D1286">
        <v>0.06</v>
      </c>
      <c r="E1286">
        <v>49.99</v>
      </c>
      <c r="F1286">
        <v>19.989999999999998</v>
      </c>
      <c r="G1286" t="s">
        <v>40</v>
      </c>
      <c r="H1286" t="s">
        <v>96</v>
      </c>
      <c r="I1286" t="s">
        <v>42</v>
      </c>
      <c r="J1286" t="s">
        <v>43</v>
      </c>
      <c r="K1286" t="s">
        <v>75</v>
      </c>
      <c r="L1286" t="s">
        <v>891</v>
      </c>
      <c r="M1286">
        <v>0.45</v>
      </c>
      <c r="N1286" t="s">
        <v>34</v>
      </c>
      <c r="O1286" t="s">
        <v>113</v>
      </c>
      <c r="P1286" t="s">
        <v>405</v>
      </c>
      <c r="Q1286" t="s">
        <v>790</v>
      </c>
      <c r="R1286">
        <v>2113</v>
      </c>
      <c r="S1286" s="1">
        <v>42122</v>
      </c>
      <c r="T1286" s="1">
        <v>42124</v>
      </c>
      <c r="U1286">
        <v>17.2</v>
      </c>
      <c r="V1286">
        <v>67</v>
      </c>
      <c r="W1286">
        <v>3247.54</v>
      </c>
      <c r="X1286">
        <v>7623</v>
      </c>
      <c r="Y1286">
        <f>cleaneddata[[#This Row],[Unit Price]]-cleaneddata[[#This Row],[Discount]]</f>
        <v>49.93</v>
      </c>
      <c r="Z1286" t="str">
        <f>_xlfn.IFS(cleaneddata[[#This Row],[Region]]="Central","Chris",cleaneddata[[#This Row],[Region]]="East","Erin",cleaneddata[[#This Row],[Region]]="South","Sam",cleaneddata[[#This Row],[Region]]="West","William")</f>
        <v>Erin</v>
      </c>
    </row>
    <row r="1287" spans="1:26" x14ac:dyDescent="0.25">
      <c r="A1287">
        <v>3011</v>
      </c>
      <c r="B1287" t="s">
        <v>2316</v>
      </c>
      <c r="C1287" t="s">
        <v>27</v>
      </c>
      <c r="D1287">
        <v>0.1</v>
      </c>
      <c r="E1287">
        <v>104.85</v>
      </c>
      <c r="F1287">
        <v>4.6500000000000004</v>
      </c>
      <c r="G1287" t="s">
        <v>40</v>
      </c>
      <c r="H1287" t="s">
        <v>96</v>
      </c>
      <c r="I1287" t="s">
        <v>50</v>
      </c>
      <c r="J1287" t="s">
        <v>90</v>
      </c>
      <c r="K1287" t="s">
        <v>75</v>
      </c>
      <c r="L1287" t="s">
        <v>2318</v>
      </c>
      <c r="M1287">
        <v>0.37</v>
      </c>
      <c r="N1287" t="s">
        <v>34</v>
      </c>
      <c r="O1287" t="s">
        <v>113</v>
      </c>
      <c r="P1287" t="s">
        <v>405</v>
      </c>
      <c r="Q1287" t="s">
        <v>790</v>
      </c>
      <c r="R1287">
        <v>2113</v>
      </c>
      <c r="S1287" s="1">
        <v>42122</v>
      </c>
      <c r="T1287" s="1">
        <v>42123</v>
      </c>
      <c r="U1287">
        <v>1184.1199999999999</v>
      </c>
      <c r="V1287">
        <v>58</v>
      </c>
      <c r="W1287">
        <v>5582.63</v>
      </c>
      <c r="X1287">
        <v>7623</v>
      </c>
      <c r="Y1287">
        <f>cleaneddata[[#This Row],[Unit Price]]-cleaneddata[[#This Row],[Discount]]</f>
        <v>104.75</v>
      </c>
      <c r="Z1287" t="str">
        <f>_xlfn.IFS(cleaneddata[[#This Row],[Region]]="Central","Chris",cleaneddata[[#This Row],[Region]]="East","Erin",cleaneddata[[#This Row],[Region]]="South","Sam",cleaneddata[[#This Row],[Region]]="West","William")</f>
        <v>Erin</v>
      </c>
    </row>
    <row r="1288" spans="1:26" x14ac:dyDescent="0.25">
      <c r="A1288">
        <v>3012</v>
      </c>
      <c r="B1288" t="s">
        <v>2319</v>
      </c>
      <c r="C1288" t="s">
        <v>27</v>
      </c>
      <c r="D1288">
        <v>0.03</v>
      </c>
      <c r="E1288">
        <v>300.64999999999998</v>
      </c>
      <c r="F1288">
        <v>24.49</v>
      </c>
      <c r="G1288" t="s">
        <v>40</v>
      </c>
      <c r="H1288" t="s">
        <v>96</v>
      </c>
      <c r="I1288" t="s">
        <v>50</v>
      </c>
      <c r="J1288" t="s">
        <v>97</v>
      </c>
      <c r="K1288" t="s">
        <v>66</v>
      </c>
      <c r="L1288" t="s">
        <v>2317</v>
      </c>
      <c r="M1288">
        <v>0.52</v>
      </c>
      <c r="N1288" t="s">
        <v>34</v>
      </c>
      <c r="O1288" t="s">
        <v>113</v>
      </c>
      <c r="P1288" t="s">
        <v>114</v>
      </c>
      <c r="Q1288" t="s">
        <v>2320</v>
      </c>
      <c r="R1288">
        <v>14609</v>
      </c>
      <c r="S1288" s="1">
        <v>42122</v>
      </c>
      <c r="T1288" s="1">
        <v>42124</v>
      </c>
      <c r="U1288">
        <v>1474.8704</v>
      </c>
      <c r="V1288">
        <v>8</v>
      </c>
      <c r="W1288">
        <v>2426.36</v>
      </c>
      <c r="X1288">
        <v>86346</v>
      </c>
      <c r="Y1288">
        <f>cleaneddata[[#This Row],[Unit Price]]-cleaneddata[[#This Row],[Discount]]</f>
        <v>300.62</v>
      </c>
      <c r="Z1288" t="str">
        <f>_xlfn.IFS(cleaneddata[[#This Row],[Region]]="Central","Chris",cleaneddata[[#This Row],[Region]]="East","Erin",cleaneddata[[#This Row],[Region]]="South","Sam",cleaneddata[[#This Row],[Region]]="West","William")</f>
        <v>Erin</v>
      </c>
    </row>
    <row r="1289" spans="1:26" x14ac:dyDescent="0.25">
      <c r="A1289">
        <v>3012</v>
      </c>
      <c r="B1289" t="s">
        <v>2319</v>
      </c>
      <c r="C1289" t="s">
        <v>27</v>
      </c>
      <c r="D1289">
        <v>0.06</v>
      </c>
      <c r="E1289">
        <v>49.99</v>
      </c>
      <c r="F1289">
        <v>19.989999999999998</v>
      </c>
      <c r="G1289" t="s">
        <v>40</v>
      </c>
      <c r="H1289" t="s">
        <v>96</v>
      </c>
      <c r="I1289" t="s">
        <v>42</v>
      </c>
      <c r="J1289" t="s">
        <v>43</v>
      </c>
      <c r="K1289" t="s">
        <v>75</v>
      </c>
      <c r="L1289" t="s">
        <v>891</v>
      </c>
      <c r="M1289">
        <v>0.45</v>
      </c>
      <c r="N1289" t="s">
        <v>34</v>
      </c>
      <c r="O1289" t="s">
        <v>113</v>
      </c>
      <c r="P1289" t="s">
        <v>114</v>
      </c>
      <c r="Q1289" t="s">
        <v>2320</v>
      </c>
      <c r="R1289">
        <v>14609</v>
      </c>
      <c r="S1289" s="1">
        <v>42122</v>
      </c>
      <c r="T1289" s="1">
        <v>42124</v>
      </c>
      <c r="U1289">
        <v>19.78</v>
      </c>
      <c r="V1289">
        <v>17</v>
      </c>
      <c r="W1289">
        <v>824</v>
      </c>
      <c r="X1289">
        <v>86346</v>
      </c>
      <c r="Y1289">
        <f>cleaneddata[[#This Row],[Unit Price]]-cleaneddata[[#This Row],[Discount]]</f>
        <v>49.93</v>
      </c>
      <c r="Z1289" t="str">
        <f>_xlfn.IFS(cleaneddata[[#This Row],[Region]]="Central","Chris",cleaneddata[[#This Row],[Region]]="East","Erin",cleaneddata[[#This Row],[Region]]="South","Sam",cleaneddata[[#This Row],[Region]]="West","William")</f>
        <v>Erin</v>
      </c>
    </row>
    <row r="1290" spans="1:26" x14ac:dyDescent="0.25">
      <c r="A1290">
        <v>3012</v>
      </c>
      <c r="B1290" t="s">
        <v>2319</v>
      </c>
      <c r="C1290" t="s">
        <v>27</v>
      </c>
      <c r="D1290">
        <v>0.1</v>
      </c>
      <c r="E1290">
        <v>104.85</v>
      </c>
      <c r="F1290">
        <v>4.6500000000000004</v>
      </c>
      <c r="G1290" t="s">
        <v>40</v>
      </c>
      <c r="H1290" t="s">
        <v>96</v>
      </c>
      <c r="I1290" t="s">
        <v>50</v>
      </c>
      <c r="J1290" t="s">
        <v>90</v>
      </c>
      <c r="K1290" t="s">
        <v>75</v>
      </c>
      <c r="L1290" t="s">
        <v>2318</v>
      </c>
      <c r="M1290">
        <v>0.37</v>
      </c>
      <c r="N1290" t="s">
        <v>34</v>
      </c>
      <c r="O1290" t="s">
        <v>113</v>
      </c>
      <c r="P1290" t="s">
        <v>114</v>
      </c>
      <c r="Q1290" t="s">
        <v>2320</v>
      </c>
      <c r="R1290">
        <v>14609</v>
      </c>
      <c r="S1290" s="1">
        <v>42122</v>
      </c>
      <c r="T1290" s="1">
        <v>42123</v>
      </c>
      <c r="U1290">
        <v>929.79570000000001</v>
      </c>
      <c r="V1290">
        <v>14</v>
      </c>
      <c r="W1290">
        <v>1347.53</v>
      </c>
      <c r="X1290">
        <v>86346</v>
      </c>
      <c r="Y1290">
        <f>cleaneddata[[#This Row],[Unit Price]]-cleaneddata[[#This Row],[Discount]]</f>
        <v>104.75</v>
      </c>
      <c r="Z1290" t="str">
        <f>_xlfn.IFS(cleaneddata[[#This Row],[Region]]="Central","Chris",cleaneddata[[#This Row],[Region]]="East","Erin",cleaneddata[[#This Row],[Region]]="South","Sam",cleaneddata[[#This Row],[Region]]="West","William")</f>
        <v>Erin</v>
      </c>
    </row>
    <row r="1291" spans="1:26" x14ac:dyDescent="0.25">
      <c r="A1291">
        <v>2254</v>
      </c>
      <c r="B1291" t="s">
        <v>827</v>
      </c>
      <c r="C1291" t="s">
        <v>39</v>
      </c>
      <c r="D1291">
        <v>0.1</v>
      </c>
      <c r="E1291">
        <v>48.91</v>
      </c>
      <c r="F1291">
        <v>5.97</v>
      </c>
      <c r="G1291" t="s">
        <v>40</v>
      </c>
      <c r="H1291" t="s">
        <v>96</v>
      </c>
      <c r="I1291" t="s">
        <v>50</v>
      </c>
      <c r="J1291" t="s">
        <v>90</v>
      </c>
      <c r="K1291" t="s">
        <v>75</v>
      </c>
      <c r="L1291" t="s">
        <v>2321</v>
      </c>
      <c r="M1291">
        <v>0.38</v>
      </c>
      <c r="N1291" t="s">
        <v>34</v>
      </c>
      <c r="O1291" t="s">
        <v>35</v>
      </c>
      <c r="P1291" t="s">
        <v>390</v>
      </c>
      <c r="Q1291" t="s">
        <v>829</v>
      </c>
      <c r="R1291">
        <v>42003</v>
      </c>
      <c r="S1291" s="1">
        <v>42122</v>
      </c>
      <c r="T1291" s="1">
        <v>42124</v>
      </c>
      <c r="U1291">
        <v>156.74340000000001</v>
      </c>
      <c r="V1291">
        <v>14</v>
      </c>
      <c r="W1291">
        <v>618.96</v>
      </c>
      <c r="X1291">
        <v>89279</v>
      </c>
      <c r="Y1291">
        <f>cleaneddata[[#This Row],[Unit Price]]-cleaneddata[[#This Row],[Discount]]</f>
        <v>48.809999999999995</v>
      </c>
      <c r="Z1291" t="str">
        <f>_xlfn.IFS(cleaneddata[[#This Row],[Region]]="Central","Chris",cleaneddata[[#This Row],[Region]]="East","Erin",cleaneddata[[#This Row],[Region]]="South","Sam",cleaneddata[[#This Row],[Region]]="West","William")</f>
        <v>Sam</v>
      </c>
    </row>
    <row r="1292" spans="1:26" x14ac:dyDescent="0.25">
      <c r="A1292">
        <v>2254</v>
      </c>
      <c r="B1292" t="s">
        <v>827</v>
      </c>
      <c r="C1292" t="s">
        <v>39</v>
      </c>
      <c r="D1292">
        <v>0.08</v>
      </c>
      <c r="E1292">
        <v>5.98</v>
      </c>
      <c r="F1292">
        <v>5.46</v>
      </c>
      <c r="G1292" t="s">
        <v>40</v>
      </c>
      <c r="H1292" t="s">
        <v>96</v>
      </c>
      <c r="I1292" t="s">
        <v>50</v>
      </c>
      <c r="J1292" t="s">
        <v>90</v>
      </c>
      <c r="K1292" t="s">
        <v>75</v>
      </c>
      <c r="L1292" t="s">
        <v>1158</v>
      </c>
      <c r="M1292">
        <v>0.36</v>
      </c>
      <c r="N1292" t="s">
        <v>34</v>
      </c>
      <c r="O1292" t="s">
        <v>35</v>
      </c>
      <c r="P1292" t="s">
        <v>390</v>
      </c>
      <c r="Q1292" t="s">
        <v>829</v>
      </c>
      <c r="R1292">
        <v>42003</v>
      </c>
      <c r="S1292" s="1">
        <v>42122</v>
      </c>
      <c r="T1292" s="1">
        <v>42122</v>
      </c>
      <c r="U1292">
        <v>110.11799999999999</v>
      </c>
      <c r="V1292">
        <v>13</v>
      </c>
      <c r="W1292">
        <v>77.540000000000006</v>
      </c>
      <c r="X1292">
        <v>89279</v>
      </c>
      <c r="Y1292">
        <f>cleaneddata[[#This Row],[Unit Price]]-cleaneddata[[#This Row],[Discount]]</f>
        <v>5.9</v>
      </c>
      <c r="Z1292" t="str">
        <f>_xlfn.IFS(cleaneddata[[#This Row],[Region]]="Central","Chris",cleaneddata[[#This Row],[Region]]="East","Erin",cleaneddata[[#This Row],[Region]]="South","Sam",cleaneddata[[#This Row],[Region]]="West","William")</f>
        <v>Sam</v>
      </c>
    </row>
    <row r="1293" spans="1:26" x14ac:dyDescent="0.25">
      <c r="A1293">
        <v>2912</v>
      </c>
      <c r="B1293" t="s">
        <v>2322</v>
      </c>
      <c r="C1293" t="s">
        <v>39</v>
      </c>
      <c r="D1293">
        <v>0.04</v>
      </c>
      <c r="E1293">
        <v>4.13</v>
      </c>
      <c r="F1293">
        <v>0.99</v>
      </c>
      <c r="G1293" t="s">
        <v>89</v>
      </c>
      <c r="H1293" t="s">
        <v>73</v>
      </c>
      <c r="I1293" t="s">
        <v>50</v>
      </c>
      <c r="J1293" t="s">
        <v>154</v>
      </c>
      <c r="K1293" t="s">
        <v>75</v>
      </c>
      <c r="L1293" t="s">
        <v>328</v>
      </c>
      <c r="M1293">
        <v>0.39</v>
      </c>
      <c r="N1293" t="s">
        <v>34</v>
      </c>
      <c r="O1293" t="s">
        <v>54</v>
      </c>
      <c r="P1293" t="s">
        <v>567</v>
      </c>
      <c r="Q1293" t="s">
        <v>2323</v>
      </c>
      <c r="R1293">
        <v>58201</v>
      </c>
      <c r="S1293" s="1">
        <v>42122</v>
      </c>
      <c r="T1293" s="1">
        <v>42124</v>
      </c>
      <c r="U1293">
        <v>22.307700000000001</v>
      </c>
      <c r="V1293">
        <v>7</v>
      </c>
      <c r="W1293">
        <v>32.33</v>
      </c>
      <c r="X1293">
        <v>87396</v>
      </c>
      <c r="Y1293">
        <f>cleaneddata[[#This Row],[Unit Price]]-cleaneddata[[#This Row],[Discount]]</f>
        <v>4.09</v>
      </c>
      <c r="Z1293" t="str">
        <f>_xlfn.IFS(cleaneddata[[#This Row],[Region]]="Central","Chris",cleaneddata[[#This Row],[Region]]="East","Erin",cleaneddata[[#This Row],[Region]]="South","Sam",cleaneddata[[#This Row],[Region]]="West","William")</f>
        <v>Chris</v>
      </c>
    </row>
    <row r="1294" spans="1:26" x14ac:dyDescent="0.25">
      <c r="A1294">
        <v>2912</v>
      </c>
      <c r="B1294" t="s">
        <v>2322</v>
      </c>
      <c r="C1294" t="s">
        <v>39</v>
      </c>
      <c r="D1294">
        <v>0.06</v>
      </c>
      <c r="E1294">
        <v>55.48</v>
      </c>
      <c r="F1294">
        <v>14.3</v>
      </c>
      <c r="G1294" t="s">
        <v>40</v>
      </c>
      <c r="H1294" t="s">
        <v>73</v>
      </c>
      <c r="I1294" t="s">
        <v>50</v>
      </c>
      <c r="J1294" t="s">
        <v>90</v>
      </c>
      <c r="K1294" t="s">
        <v>75</v>
      </c>
      <c r="L1294" t="s">
        <v>849</v>
      </c>
      <c r="M1294">
        <v>0.37</v>
      </c>
      <c r="N1294" t="s">
        <v>34</v>
      </c>
      <c r="O1294" t="s">
        <v>54</v>
      </c>
      <c r="P1294" t="s">
        <v>567</v>
      </c>
      <c r="Q1294" t="s">
        <v>2323</v>
      </c>
      <c r="R1294">
        <v>58201</v>
      </c>
      <c r="S1294" s="1">
        <v>42122</v>
      </c>
      <c r="T1294" s="1">
        <v>42124</v>
      </c>
      <c r="U1294">
        <v>443.02140000000003</v>
      </c>
      <c r="V1294">
        <v>12</v>
      </c>
      <c r="W1294">
        <v>642.05999999999995</v>
      </c>
      <c r="X1294">
        <v>87396</v>
      </c>
      <c r="Y1294">
        <f>cleaneddata[[#This Row],[Unit Price]]-cleaneddata[[#This Row],[Discount]]</f>
        <v>55.419999999999995</v>
      </c>
      <c r="Z1294" t="str">
        <f>_xlfn.IFS(cleaneddata[[#This Row],[Region]]="Central","Chris",cleaneddata[[#This Row],[Region]]="East","Erin",cleaneddata[[#This Row],[Region]]="South","Sam",cleaneddata[[#This Row],[Region]]="West","William")</f>
        <v>Chris</v>
      </c>
    </row>
    <row r="1295" spans="1:26" x14ac:dyDescent="0.25">
      <c r="A1295">
        <v>3359</v>
      </c>
      <c r="B1295" t="s">
        <v>2324</v>
      </c>
      <c r="C1295" t="s">
        <v>39</v>
      </c>
      <c r="D1295">
        <v>0.09</v>
      </c>
      <c r="E1295">
        <v>28.53</v>
      </c>
      <c r="F1295">
        <v>1.49</v>
      </c>
      <c r="G1295" t="s">
        <v>40</v>
      </c>
      <c r="H1295" t="s">
        <v>73</v>
      </c>
      <c r="I1295" t="s">
        <v>50</v>
      </c>
      <c r="J1295" t="s">
        <v>74</v>
      </c>
      <c r="K1295" t="s">
        <v>75</v>
      </c>
      <c r="L1295" t="s">
        <v>1834</v>
      </c>
      <c r="M1295">
        <v>0.38</v>
      </c>
      <c r="N1295" t="s">
        <v>34</v>
      </c>
      <c r="O1295" t="s">
        <v>54</v>
      </c>
      <c r="P1295" t="s">
        <v>359</v>
      </c>
      <c r="Q1295" t="s">
        <v>2325</v>
      </c>
      <c r="R1295">
        <v>53213</v>
      </c>
      <c r="S1295" s="1">
        <v>42122</v>
      </c>
      <c r="T1295" s="1">
        <v>42124</v>
      </c>
      <c r="U1295">
        <v>107.45462000000001</v>
      </c>
      <c r="V1295">
        <v>6</v>
      </c>
      <c r="W1295">
        <v>157.33000000000001</v>
      </c>
      <c r="X1295">
        <v>91437</v>
      </c>
      <c r="Y1295">
        <f>cleaneddata[[#This Row],[Unit Price]]-cleaneddata[[#This Row],[Discount]]</f>
        <v>28.44</v>
      </c>
      <c r="Z1295" t="str">
        <f>_xlfn.IFS(cleaneddata[[#This Row],[Region]]="Central","Chris",cleaneddata[[#This Row],[Region]]="East","Erin",cleaneddata[[#This Row],[Region]]="South","Sam",cleaneddata[[#This Row],[Region]]="West","William")</f>
        <v>Chris</v>
      </c>
    </row>
    <row r="1296" spans="1:26" x14ac:dyDescent="0.25">
      <c r="A1296">
        <v>234</v>
      </c>
      <c r="B1296" t="s">
        <v>987</v>
      </c>
      <c r="C1296" t="s">
        <v>49</v>
      </c>
      <c r="D1296">
        <v>0.06</v>
      </c>
      <c r="E1296">
        <v>3.34</v>
      </c>
      <c r="F1296">
        <v>7.49</v>
      </c>
      <c r="G1296" t="s">
        <v>89</v>
      </c>
      <c r="H1296" t="s">
        <v>29</v>
      </c>
      <c r="I1296" t="s">
        <v>50</v>
      </c>
      <c r="J1296" t="s">
        <v>51</v>
      </c>
      <c r="K1296" t="s">
        <v>52</v>
      </c>
      <c r="L1296" t="s">
        <v>2326</v>
      </c>
      <c r="M1296">
        <v>0.54</v>
      </c>
      <c r="N1296" t="s">
        <v>34</v>
      </c>
      <c r="O1296" t="s">
        <v>54</v>
      </c>
      <c r="P1296" t="s">
        <v>215</v>
      </c>
      <c r="Q1296" t="s">
        <v>739</v>
      </c>
      <c r="R1296">
        <v>50208</v>
      </c>
      <c r="S1296" s="1">
        <v>42122</v>
      </c>
      <c r="T1296" s="1">
        <v>42124</v>
      </c>
      <c r="U1296">
        <v>-175.86</v>
      </c>
      <c r="V1296">
        <v>8</v>
      </c>
      <c r="W1296">
        <v>27.45</v>
      </c>
      <c r="X1296">
        <v>90239</v>
      </c>
      <c r="Y1296">
        <f>cleaneddata[[#This Row],[Unit Price]]-cleaneddata[[#This Row],[Discount]]</f>
        <v>3.28</v>
      </c>
      <c r="Z1296" t="str">
        <f>_xlfn.IFS(cleaneddata[[#This Row],[Region]]="Central","Chris",cleaneddata[[#This Row],[Region]]="East","Erin",cleaneddata[[#This Row],[Region]]="South","Sam",cleaneddata[[#This Row],[Region]]="West","William")</f>
        <v>Chris</v>
      </c>
    </row>
    <row r="1297" spans="1:26" x14ac:dyDescent="0.25">
      <c r="A1297">
        <v>1217</v>
      </c>
      <c r="B1297" t="s">
        <v>2327</v>
      </c>
      <c r="C1297" t="s">
        <v>118</v>
      </c>
      <c r="D1297">
        <v>0.09</v>
      </c>
      <c r="E1297">
        <v>130.97999999999999</v>
      </c>
      <c r="F1297">
        <v>30</v>
      </c>
      <c r="G1297" t="s">
        <v>28</v>
      </c>
      <c r="H1297" t="s">
        <v>29</v>
      </c>
      <c r="I1297" t="s">
        <v>30</v>
      </c>
      <c r="J1297" t="s">
        <v>111</v>
      </c>
      <c r="K1297" t="s">
        <v>59</v>
      </c>
      <c r="L1297" t="s">
        <v>2201</v>
      </c>
      <c r="M1297">
        <v>0.78</v>
      </c>
      <c r="N1297" t="s">
        <v>34</v>
      </c>
      <c r="O1297" t="s">
        <v>113</v>
      </c>
      <c r="P1297" t="s">
        <v>405</v>
      </c>
      <c r="Q1297" t="s">
        <v>790</v>
      </c>
      <c r="R1297">
        <v>2112</v>
      </c>
      <c r="S1297" s="1">
        <v>42122</v>
      </c>
      <c r="T1297" s="1">
        <v>42125</v>
      </c>
      <c r="U1297">
        <v>-421.76</v>
      </c>
      <c r="V1297">
        <v>41</v>
      </c>
      <c r="W1297">
        <v>5258.94</v>
      </c>
      <c r="X1297">
        <v>54595</v>
      </c>
      <c r="Y1297">
        <f>cleaneddata[[#This Row],[Unit Price]]-cleaneddata[[#This Row],[Discount]]</f>
        <v>130.88999999999999</v>
      </c>
      <c r="Z1297" t="str">
        <f>_xlfn.IFS(cleaneddata[[#This Row],[Region]]="Central","Chris",cleaneddata[[#This Row],[Region]]="East","Erin",cleaneddata[[#This Row],[Region]]="South","Sam",cleaneddata[[#This Row],[Region]]="West","William")</f>
        <v>Erin</v>
      </c>
    </row>
    <row r="1298" spans="1:26" x14ac:dyDescent="0.25">
      <c r="A1298">
        <v>1226</v>
      </c>
      <c r="B1298" t="s">
        <v>2328</v>
      </c>
      <c r="C1298" t="s">
        <v>118</v>
      </c>
      <c r="D1298">
        <v>0.02</v>
      </c>
      <c r="E1298">
        <v>8.34</v>
      </c>
      <c r="F1298">
        <v>2.64</v>
      </c>
      <c r="G1298" t="s">
        <v>40</v>
      </c>
      <c r="H1298" t="s">
        <v>29</v>
      </c>
      <c r="I1298" t="s">
        <v>50</v>
      </c>
      <c r="J1298" t="s">
        <v>570</v>
      </c>
      <c r="K1298" t="s">
        <v>44</v>
      </c>
      <c r="L1298" t="s">
        <v>885</v>
      </c>
      <c r="M1298">
        <v>0.59</v>
      </c>
      <c r="N1298" t="s">
        <v>34</v>
      </c>
      <c r="O1298" t="s">
        <v>113</v>
      </c>
      <c r="P1298" t="s">
        <v>586</v>
      </c>
      <c r="Q1298" t="s">
        <v>2329</v>
      </c>
      <c r="R1298">
        <v>2861</v>
      </c>
      <c r="S1298" s="1">
        <v>42122</v>
      </c>
      <c r="T1298" s="1">
        <v>42124</v>
      </c>
      <c r="U1298">
        <v>6.79</v>
      </c>
      <c r="V1298">
        <v>8</v>
      </c>
      <c r="W1298">
        <v>66.739999999999995</v>
      </c>
      <c r="X1298">
        <v>90800</v>
      </c>
      <c r="Y1298">
        <f>cleaneddata[[#This Row],[Unit Price]]-cleaneddata[[#This Row],[Discount]]</f>
        <v>8.32</v>
      </c>
      <c r="Z1298" t="str">
        <f>_xlfn.IFS(cleaneddata[[#This Row],[Region]]="Central","Chris",cleaneddata[[#This Row],[Region]]="East","Erin",cleaneddata[[#This Row],[Region]]="South","Sam",cleaneddata[[#This Row],[Region]]="West","William")</f>
        <v>Erin</v>
      </c>
    </row>
    <row r="1299" spans="1:26" x14ac:dyDescent="0.25">
      <c r="A1299">
        <v>1227</v>
      </c>
      <c r="B1299" t="s">
        <v>2330</v>
      </c>
      <c r="C1299" t="s">
        <v>118</v>
      </c>
      <c r="D1299">
        <v>0.09</v>
      </c>
      <c r="E1299">
        <v>130.97999999999999</v>
      </c>
      <c r="F1299">
        <v>30</v>
      </c>
      <c r="G1299" t="s">
        <v>28</v>
      </c>
      <c r="H1299" t="s">
        <v>29</v>
      </c>
      <c r="I1299" t="s">
        <v>30</v>
      </c>
      <c r="J1299" t="s">
        <v>111</v>
      </c>
      <c r="K1299" t="s">
        <v>59</v>
      </c>
      <c r="L1299" t="s">
        <v>2201</v>
      </c>
      <c r="M1299">
        <v>0.78</v>
      </c>
      <c r="N1299" t="s">
        <v>34</v>
      </c>
      <c r="O1299" t="s">
        <v>113</v>
      </c>
      <c r="P1299" t="s">
        <v>635</v>
      </c>
      <c r="Q1299" t="s">
        <v>636</v>
      </c>
      <c r="R1299">
        <v>5403</v>
      </c>
      <c r="S1299" s="1">
        <v>42122</v>
      </c>
      <c r="T1299" s="1">
        <v>42125</v>
      </c>
      <c r="U1299">
        <v>-421.76</v>
      </c>
      <c r="V1299">
        <v>10</v>
      </c>
      <c r="W1299">
        <v>1282.67</v>
      </c>
      <c r="X1299">
        <v>90800</v>
      </c>
      <c r="Y1299">
        <f>cleaneddata[[#This Row],[Unit Price]]-cleaneddata[[#This Row],[Discount]]</f>
        <v>130.88999999999999</v>
      </c>
      <c r="Z1299" t="str">
        <f>_xlfn.IFS(cleaneddata[[#This Row],[Region]]="Central","Chris",cleaneddata[[#This Row],[Region]]="East","Erin",cleaneddata[[#This Row],[Region]]="South","Sam",cleaneddata[[#This Row],[Region]]="West","William")</f>
        <v>Erin</v>
      </c>
    </row>
    <row r="1300" spans="1:26" x14ac:dyDescent="0.25">
      <c r="A1300">
        <v>2353</v>
      </c>
      <c r="B1300" t="s">
        <v>2331</v>
      </c>
      <c r="C1300" t="s">
        <v>27</v>
      </c>
      <c r="D1300">
        <v>0.04</v>
      </c>
      <c r="E1300">
        <v>5.98</v>
      </c>
      <c r="F1300">
        <v>0.96</v>
      </c>
      <c r="G1300" t="s">
        <v>40</v>
      </c>
      <c r="H1300" t="s">
        <v>96</v>
      </c>
      <c r="I1300" t="s">
        <v>50</v>
      </c>
      <c r="J1300" t="s">
        <v>51</v>
      </c>
      <c r="K1300" t="s">
        <v>52</v>
      </c>
      <c r="L1300" t="s">
        <v>1269</v>
      </c>
      <c r="M1300">
        <v>0.6</v>
      </c>
      <c r="N1300" t="s">
        <v>34</v>
      </c>
      <c r="O1300" t="s">
        <v>113</v>
      </c>
      <c r="P1300" t="s">
        <v>420</v>
      </c>
      <c r="Q1300" t="s">
        <v>2332</v>
      </c>
      <c r="R1300">
        <v>21040</v>
      </c>
      <c r="S1300" s="1">
        <v>42123</v>
      </c>
      <c r="T1300" s="1">
        <v>42124</v>
      </c>
      <c r="U1300">
        <v>52.697600000000001</v>
      </c>
      <c r="V1300">
        <v>22</v>
      </c>
      <c r="W1300">
        <v>131.79</v>
      </c>
      <c r="X1300">
        <v>86164</v>
      </c>
      <c r="Y1300">
        <f>cleaneddata[[#This Row],[Unit Price]]-cleaneddata[[#This Row],[Discount]]</f>
        <v>5.94</v>
      </c>
      <c r="Z1300" t="str">
        <f>_xlfn.IFS(cleaneddata[[#This Row],[Region]]="Central","Chris",cleaneddata[[#This Row],[Region]]="East","Erin",cleaneddata[[#This Row],[Region]]="South","Sam",cleaneddata[[#This Row],[Region]]="West","William")</f>
        <v>Erin</v>
      </c>
    </row>
    <row r="1301" spans="1:26" x14ac:dyDescent="0.25">
      <c r="A1301">
        <v>2353</v>
      </c>
      <c r="B1301" t="s">
        <v>2331</v>
      </c>
      <c r="C1301" t="s">
        <v>27</v>
      </c>
      <c r="D1301">
        <v>0.01</v>
      </c>
      <c r="E1301">
        <v>20.99</v>
      </c>
      <c r="F1301">
        <v>0.99</v>
      </c>
      <c r="G1301" t="s">
        <v>40</v>
      </c>
      <c r="H1301" t="s">
        <v>96</v>
      </c>
      <c r="I1301" t="s">
        <v>42</v>
      </c>
      <c r="J1301" t="s">
        <v>137</v>
      </c>
      <c r="K1301" t="s">
        <v>52</v>
      </c>
      <c r="L1301" t="s">
        <v>2333</v>
      </c>
      <c r="M1301">
        <v>0.56999999999999995</v>
      </c>
      <c r="N1301" t="s">
        <v>34</v>
      </c>
      <c r="O1301" t="s">
        <v>113</v>
      </c>
      <c r="P1301" t="s">
        <v>420</v>
      </c>
      <c r="Q1301" t="s">
        <v>2332</v>
      </c>
      <c r="R1301">
        <v>21040</v>
      </c>
      <c r="S1301" s="1">
        <v>42123</v>
      </c>
      <c r="T1301" s="1">
        <v>42124</v>
      </c>
      <c r="U1301">
        <v>-78.194159999999997</v>
      </c>
      <c r="V1301">
        <v>2</v>
      </c>
      <c r="W1301">
        <v>35.33</v>
      </c>
      <c r="X1301">
        <v>86164</v>
      </c>
      <c r="Y1301">
        <f>cleaneddata[[#This Row],[Unit Price]]-cleaneddata[[#This Row],[Discount]]</f>
        <v>20.979999999999997</v>
      </c>
      <c r="Z1301" t="str">
        <f>_xlfn.IFS(cleaneddata[[#This Row],[Region]]="Central","Chris",cleaneddata[[#This Row],[Region]]="East","Erin",cleaneddata[[#This Row],[Region]]="South","Sam",cleaneddata[[#This Row],[Region]]="West","William")</f>
        <v>Erin</v>
      </c>
    </row>
    <row r="1302" spans="1:26" x14ac:dyDescent="0.25">
      <c r="A1302">
        <v>782</v>
      </c>
      <c r="B1302" t="s">
        <v>2334</v>
      </c>
      <c r="C1302" t="s">
        <v>39</v>
      </c>
      <c r="D1302">
        <v>0.04</v>
      </c>
      <c r="E1302">
        <v>34.76</v>
      </c>
      <c r="F1302">
        <v>5.49</v>
      </c>
      <c r="G1302" t="s">
        <v>40</v>
      </c>
      <c r="H1302" t="s">
        <v>29</v>
      </c>
      <c r="I1302" t="s">
        <v>50</v>
      </c>
      <c r="J1302" t="s">
        <v>80</v>
      </c>
      <c r="K1302" t="s">
        <v>75</v>
      </c>
      <c r="L1302" t="s">
        <v>2335</v>
      </c>
      <c r="M1302">
        <v>0.6</v>
      </c>
      <c r="N1302" t="s">
        <v>34</v>
      </c>
      <c r="O1302" t="s">
        <v>61</v>
      </c>
      <c r="P1302" t="s">
        <v>92</v>
      </c>
      <c r="Q1302" t="s">
        <v>2336</v>
      </c>
      <c r="R1302">
        <v>90604</v>
      </c>
      <c r="S1302" s="1">
        <v>42123</v>
      </c>
      <c r="T1302" s="1">
        <v>42124</v>
      </c>
      <c r="U1302">
        <v>192.51689999999999</v>
      </c>
      <c r="V1302">
        <v>8</v>
      </c>
      <c r="W1302">
        <v>279.01</v>
      </c>
      <c r="X1302">
        <v>90962</v>
      </c>
      <c r="Y1302">
        <f>cleaneddata[[#This Row],[Unit Price]]-cleaneddata[[#This Row],[Discount]]</f>
        <v>34.72</v>
      </c>
      <c r="Z1302" t="str">
        <f>_xlfn.IFS(cleaneddata[[#This Row],[Region]]="Central","Chris",cleaneddata[[#This Row],[Region]]="East","Erin",cleaneddata[[#This Row],[Region]]="South","Sam",cleaneddata[[#This Row],[Region]]="West","William")</f>
        <v>William</v>
      </c>
    </row>
    <row r="1303" spans="1:26" x14ac:dyDescent="0.25">
      <c r="A1303">
        <v>803</v>
      </c>
      <c r="B1303" t="s">
        <v>2337</v>
      </c>
      <c r="C1303" t="s">
        <v>118</v>
      </c>
      <c r="D1303">
        <v>0.03</v>
      </c>
      <c r="E1303">
        <v>35.99</v>
      </c>
      <c r="F1303">
        <v>5</v>
      </c>
      <c r="G1303" t="s">
        <v>40</v>
      </c>
      <c r="H1303" t="s">
        <v>29</v>
      </c>
      <c r="I1303" t="s">
        <v>42</v>
      </c>
      <c r="J1303" t="s">
        <v>137</v>
      </c>
      <c r="K1303" t="s">
        <v>75</v>
      </c>
      <c r="L1303" t="s">
        <v>953</v>
      </c>
      <c r="M1303">
        <v>0.85</v>
      </c>
      <c r="N1303" t="s">
        <v>34</v>
      </c>
      <c r="O1303" t="s">
        <v>35</v>
      </c>
      <c r="P1303" t="s">
        <v>125</v>
      </c>
      <c r="Q1303" t="s">
        <v>2338</v>
      </c>
      <c r="R1303">
        <v>32168</v>
      </c>
      <c r="S1303" s="1">
        <v>42123</v>
      </c>
      <c r="T1303" s="1">
        <v>42124</v>
      </c>
      <c r="U1303">
        <v>-184.548</v>
      </c>
      <c r="V1303">
        <v>3</v>
      </c>
      <c r="W1303">
        <v>93.82</v>
      </c>
      <c r="X1303">
        <v>90048</v>
      </c>
      <c r="Y1303">
        <f>cleaneddata[[#This Row],[Unit Price]]-cleaneddata[[#This Row],[Discount]]</f>
        <v>35.96</v>
      </c>
      <c r="Z1303" t="str">
        <f>_xlfn.IFS(cleaneddata[[#This Row],[Region]]="Central","Chris",cleaneddata[[#This Row],[Region]]="East","Erin",cleaneddata[[#This Row],[Region]]="South","Sam",cleaneddata[[#This Row],[Region]]="West","William")</f>
        <v>Sam</v>
      </c>
    </row>
    <row r="1304" spans="1:26" x14ac:dyDescent="0.25">
      <c r="A1304">
        <v>2115</v>
      </c>
      <c r="B1304" t="s">
        <v>2339</v>
      </c>
      <c r="C1304" t="s">
        <v>118</v>
      </c>
      <c r="D1304">
        <v>0.02</v>
      </c>
      <c r="E1304">
        <v>95.95</v>
      </c>
      <c r="F1304">
        <v>74.349999999999994</v>
      </c>
      <c r="G1304" t="s">
        <v>28</v>
      </c>
      <c r="H1304" t="s">
        <v>96</v>
      </c>
      <c r="I1304" t="s">
        <v>30</v>
      </c>
      <c r="J1304" t="s">
        <v>111</v>
      </c>
      <c r="K1304" t="s">
        <v>59</v>
      </c>
      <c r="L1304" t="s">
        <v>2340</v>
      </c>
      <c r="M1304">
        <v>0.56999999999999995</v>
      </c>
      <c r="N1304" t="s">
        <v>34</v>
      </c>
      <c r="O1304" t="s">
        <v>35</v>
      </c>
      <c r="P1304" t="s">
        <v>244</v>
      </c>
      <c r="Q1304" t="s">
        <v>1637</v>
      </c>
      <c r="R1304">
        <v>22124</v>
      </c>
      <c r="S1304" s="1">
        <v>42123</v>
      </c>
      <c r="T1304" s="1">
        <v>42125</v>
      </c>
      <c r="U1304">
        <v>636.52200000000005</v>
      </c>
      <c r="V1304">
        <v>14</v>
      </c>
      <c r="W1304">
        <v>1377.46</v>
      </c>
      <c r="X1304">
        <v>88406</v>
      </c>
      <c r="Y1304">
        <f>cleaneddata[[#This Row],[Unit Price]]-cleaneddata[[#This Row],[Discount]]</f>
        <v>95.93</v>
      </c>
      <c r="Z1304" t="str">
        <f>_xlfn.IFS(cleaneddata[[#This Row],[Region]]="Central","Chris",cleaneddata[[#This Row],[Region]]="East","Erin",cleaneddata[[#This Row],[Region]]="South","Sam",cleaneddata[[#This Row],[Region]]="West","William")</f>
        <v>Sam</v>
      </c>
    </row>
    <row r="1305" spans="1:26" x14ac:dyDescent="0.25">
      <c r="A1305">
        <v>3381</v>
      </c>
      <c r="B1305" t="s">
        <v>1813</v>
      </c>
      <c r="C1305" t="s">
        <v>118</v>
      </c>
      <c r="D1305">
        <v>0.02</v>
      </c>
      <c r="E1305">
        <v>28.53</v>
      </c>
      <c r="F1305">
        <v>1.49</v>
      </c>
      <c r="G1305" t="s">
        <v>40</v>
      </c>
      <c r="H1305" t="s">
        <v>73</v>
      </c>
      <c r="I1305" t="s">
        <v>50</v>
      </c>
      <c r="J1305" t="s">
        <v>74</v>
      </c>
      <c r="K1305" t="s">
        <v>75</v>
      </c>
      <c r="L1305" t="s">
        <v>1834</v>
      </c>
      <c r="M1305">
        <v>0.38</v>
      </c>
      <c r="N1305" t="s">
        <v>34</v>
      </c>
      <c r="O1305" t="s">
        <v>35</v>
      </c>
      <c r="P1305" t="s">
        <v>77</v>
      </c>
      <c r="Q1305" t="s">
        <v>1815</v>
      </c>
      <c r="R1305">
        <v>31204</v>
      </c>
      <c r="S1305" s="1">
        <v>42123</v>
      </c>
      <c r="T1305" s="1">
        <v>42123</v>
      </c>
      <c r="U1305">
        <v>1.992</v>
      </c>
      <c r="V1305">
        <v>18</v>
      </c>
      <c r="W1305">
        <v>513.33000000000004</v>
      </c>
      <c r="X1305">
        <v>88840</v>
      </c>
      <c r="Y1305">
        <f>cleaneddata[[#This Row],[Unit Price]]-cleaneddata[[#This Row],[Discount]]</f>
        <v>28.51</v>
      </c>
      <c r="Z1305" t="str">
        <f>_xlfn.IFS(cleaneddata[[#This Row],[Region]]="Central","Chris",cleaneddata[[#This Row],[Region]]="East","Erin",cleaneddata[[#This Row],[Region]]="South","Sam",cleaneddata[[#This Row],[Region]]="West","William")</f>
        <v>Sam</v>
      </c>
    </row>
    <row r="1306" spans="1:26" x14ac:dyDescent="0.25">
      <c r="A1306">
        <v>3393</v>
      </c>
      <c r="B1306" t="s">
        <v>1173</v>
      </c>
      <c r="C1306" t="s">
        <v>118</v>
      </c>
      <c r="D1306">
        <v>0.08</v>
      </c>
      <c r="E1306">
        <v>125.99</v>
      </c>
      <c r="F1306">
        <v>7.69</v>
      </c>
      <c r="G1306" t="s">
        <v>40</v>
      </c>
      <c r="H1306" t="s">
        <v>41</v>
      </c>
      <c r="I1306" t="s">
        <v>42</v>
      </c>
      <c r="J1306" t="s">
        <v>137</v>
      </c>
      <c r="K1306" t="s">
        <v>75</v>
      </c>
      <c r="L1306" t="s">
        <v>647</v>
      </c>
      <c r="M1306">
        <v>0.59</v>
      </c>
      <c r="N1306" t="s">
        <v>34</v>
      </c>
      <c r="O1306" t="s">
        <v>61</v>
      </c>
      <c r="P1306" t="s">
        <v>68</v>
      </c>
      <c r="Q1306" t="s">
        <v>1174</v>
      </c>
      <c r="R1306">
        <v>99163</v>
      </c>
      <c r="S1306" s="1">
        <v>42123</v>
      </c>
      <c r="T1306" s="1">
        <v>42124</v>
      </c>
      <c r="U1306">
        <v>374.625</v>
      </c>
      <c r="V1306">
        <v>7</v>
      </c>
      <c r="W1306">
        <v>710.36</v>
      </c>
      <c r="X1306">
        <v>87908</v>
      </c>
      <c r="Y1306">
        <f>cleaneddata[[#This Row],[Unit Price]]-cleaneddata[[#This Row],[Discount]]</f>
        <v>125.91</v>
      </c>
      <c r="Z1306" t="str">
        <f>_xlfn.IFS(cleaneddata[[#This Row],[Region]]="Central","Chris",cleaneddata[[#This Row],[Region]]="East","Erin",cleaneddata[[#This Row],[Region]]="South","Sam",cleaneddata[[#This Row],[Region]]="West","William")</f>
        <v>William</v>
      </c>
    </row>
    <row r="1307" spans="1:26" x14ac:dyDescent="0.25">
      <c r="A1307">
        <v>617</v>
      </c>
      <c r="B1307" t="s">
        <v>2341</v>
      </c>
      <c r="C1307" t="s">
        <v>72</v>
      </c>
      <c r="D1307">
        <v>0.02</v>
      </c>
      <c r="E1307">
        <v>15.57</v>
      </c>
      <c r="F1307">
        <v>1.39</v>
      </c>
      <c r="G1307" t="s">
        <v>40</v>
      </c>
      <c r="H1307" t="s">
        <v>41</v>
      </c>
      <c r="I1307" t="s">
        <v>50</v>
      </c>
      <c r="J1307" t="s">
        <v>347</v>
      </c>
      <c r="K1307" t="s">
        <v>75</v>
      </c>
      <c r="L1307" t="s">
        <v>2342</v>
      </c>
      <c r="M1307">
        <v>0.38</v>
      </c>
      <c r="N1307" t="s">
        <v>34</v>
      </c>
      <c r="O1307" t="s">
        <v>61</v>
      </c>
      <c r="P1307" t="s">
        <v>62</v>
      </c>
      <c r="Q1307" t="s">
        <v>954</v>
      </c>
      <c r="R1307">
        <v>81001</v>
      </c>
      <c r="S1307" s="1">
        <v>42123</v>
      </c>
      <c r="T1307" s="1">
        <v>42124</v>
      </c>
      <c r="U1307">
        <v>23.5428</v>
      </c>
      <c r="V1307">
        <v>3</v>
      </c>
      <c r="W1307">
        <v>46.23</v>
      </c>
      <c r="X1307">
        <v>88198</v>
      </c>
      <c r="Y1307">
        <f>cleaneddata[[#This Row],[Unit Price]]-cleaneddata[[#This Row],[Discount]]</f>
        <v>15.55</v>
      </c>
      <c r="Z1307" t="str">
        <f>_xlfn.IFS(cleaneddata[[#This Row],[Region]]="Central","Chris",cleaneddata[[#This Row],[Region]]="East","Erin",cleaneddata[[#This Row],[Region]]="South","Sam",cleaneddata[[#This Row],[Region]]="West","William")</f>
        <v>William</v>
      </c>
    </row>
    <row r="1308" spans="1:26" x14ac:dyDescent="0.25">
      <c r="A1308">
        <v>617</v>
      </c>
      <c r="B1308" t="s">
        <v>2341</v>
      </c>
      <c r="C1308" t="s">
        <v>72</v>
      </c>
      <c r="D1308">
        <v>0.02</v>
      </c>
      <c r="E1308">
        <v>20.89</v>
      </c>
      <c r="F1308">
        <v>11.52</v>
      </c>
      <c r="G1308" t="s">
        <v>40</v>
      </c>
      <c r="H1308" t="s">
        <v>41</v>
      </c>
      <c r="I1308" t="s">
        <v>50</v>
      </c>
      <c r="J1308" t="s">
        <v>80</v>
      </c>
      <c r="K1308" t="s">
        <v>75</v>
      </c>
      <c r="L1308" t="s">
        <v>1875</v>
      </c>
      <c r="M1308">
        <v>0.83</v>
      </c>
      <c r="N1308" t="s">
        <v>34</v>
      </c>
      <c r="O1308" t="s">
        <v>61</v>
      </c>
      <c r="P1308" t="s">
        <v>62</v>
      </c>
      <c r="Q1308" t="s">
        <v>954</v>
      </c>
      <c r="R1308">
        <v>81001</v>
      </c>
      <c r="S1308" s="1">
        <v>42123</v>
      </c>
      <c r="T1308" s="1">
        <v>42124</v>
      </c>
      <c r="U1308">
        <v>-276.11279999999999</v>
      </c>
      <c r="V1308">
        <v>13</v>
      </c>
      <c r="W1308">
        <v>279.27999999999997</v>
      </c>
      <c r="X1308">
        <v>88198</v>
      </c>
      <c r="Y1308">
        <f>cleaneddata[[#This Row],[Unit Price]]-cleaneddata[[#This Row],[Discount]]</f>
        <v>20.87</v>
      </c>
      <c r="Z1308" t="str">
        <f>_xlfn.IFS(cleaneddata[[#This Row],[Region]]="Central","Chris",cleaneddata[[#This Row],[Region]]="East","Erin",cleaneddata[[#This Row],[Region]]="South","Sam",cleaneddata[[#This Row],[Region]]="West","William")</f>
        <v>William</v>
      </c>
    </row>
    <row r="1309" spans="1:26" x14ac:dyDescent="0.25">
      <c r="A1309">
        <v>618</v>
      </c>
      <c r="B1309" t="s">
        <v>1816</v>
      </c>
      <c r="C1309" t="s">
        <v>72</v>
      </c>
      <c r="D1309">
        <v>0.06</v>
      </c>
      <c r="E1309">
        <v>5.38</v>
      </c>
      <c r="F1309">
        <v>5.24</v>
      </c>
      <c r="G1309" t="s">
        <v>89</v>
      </c>
      <c r="H1309" t="s">
        <v>41</v>
      </c>
      <c r="I1309" t="s">
        <v>50</v>
      </c>
      <c r="J1309" t="s">
        <v>74</v>
      </c>
      <c r="K1309" t="s">
        <v>75</v>
      </c>
      <c r="L1309" t="s">
        <v>2343</v>
      </c>
      <c r="M1309">
        <v>0.36</v>
      </c>
      <c r="N1309" t="s">
        <v>34</v>
      </c>
      <c r="O1309" t="s">
        <v>61</v>
      </c>
      <c r="P1309" t="s">
        <v>62</v>
      </c>
      <c r="Q1309" t="s">
        <v>1817</v>
      </c>
      <c r="R1309">
        <v>81007</v>
      </c>
      <c r="S1309" s="1">
        <v>42123</v>
      </c>
      <c r="T1309" s="1">
        <v>42124</v>
      </c>
      <c r="U1309">
        <v>-64.670940000000002</v>
      </c>
      <c r="V1309">
        <v>14</v>
      </c>
      <c r="W1309">
        <v>81.819999999999993</v>
      </c>
      <c r="X1309">
        <v>88198</v>
      </c>
      <c r="Y1309">
        <f>cleaneddata[[#This Row],[Unit Price]]-cleaneddata[[#This Row],[Discount]]</f>
        <v>5.32</v>
      </c>
      <c r="Z1309" t="str">
        <f>_xlfn.IFS(cleaneddata[[#This Row],[Region]]="Central","Chris",cleaneddata[[#This Row],[Region]]="East","Erin",cleaneddata[[#This Row],[Region]]="South","Sam",cleaneddata[[#This Row],[Region]]="West","William")</f>
        <v>William</v>
      </c>
    </row>
    <row r="1310" spans="1:26" x14ac:dyDescent="0.25">
      <c r="A1310">
        <v>618</v>
      </c>
      <c r="B1310" t="s">
        <v>1816</v>
      </c>
      <c r="C1310" t="s">
        <v>72</v>
      </c>
      <c r="D1310">
        <v>0.03</v>
      </c>
      <c r="E1310">
        <v>7.35</v>
      </c>
      <c r="F1310">
        <v>5.96</v>
      </c>
      <c r="G1310" t="s">
        <v>40</v>
      </c>
      <c r="H1310" t="s">
        <v>41</v>
      </c>
      <c r="I1310" t="s">
        <v>50</v>
      </c>
      <c r="J1310" t="s">
        <v>90</v>
      </c>
      <c r="K1310" t="s">
        <v>75</v>
      </c>
      <c r="L1310" t="s">
        <v>2344</v>
      </c>
      <c r="M1310">
        <v>0.38</v>
      </c>
      <c r="N1310" t="s">
        <v>34</v>
      </c>
      <c r="O1310" t="s">
        <v>61</v>
      </c>
      <c r="P1310" t="s">
        <v>62</v>
      </c>
      <c r="Q1310" t="s">
        <v>1817</v>
      </c>
      <c r="R1310">
        <v>81007</v>
      </c>
      <c r="S1310" s="1">
        <v>42123</v>
      </c>
      <c r="T1310" s="1">
        <v>42124</v>
      </c>
      <c r="U1310">
        <v>-11.113200000000001</v>
      </c>
      <c r="V1310">
        <v>1</v>
      </c>
      <c r="W1310">
        <v>13.16</v>
      </c>
      <c r="X1310">
        <v>88198</v>
      </c>
      <c r="Y1310">
        <f>cleaneddata[[#This Row],[Unit Price]]-cleaneddata[[#This Row],[Discount]]</f>
        <v>7.3199999999999994</v>
      </c>
      <c r="Z1310" t="str">
        <f>_xlfn.IFS(cleaneddata[[#This Row],[Region]]="Central","Chris",cleaneddata[[#This Row],[Region]]="East","Erin",cleaneddata[[#This Row],[Region]]="South","Sam",cleaneddata[[#This Row],[Region]]="West","William")</f>
        <v>William</v>
      </c>
    </row>
    <row r="1311" spans="1:26" x14ac:dyDescent="0.25">
      <c r="A1311">
        <v>638</v>
      </c>
      <c r="B1311" t="s">
        <v>2345</v>
      </c>
      <c r="C1311" t="s">
        <v>27</v>
      </c>
      <c r="D1311">
        <v>0.06</v>
      </c>
      <c r="E1311">
        <v>65.989999999999995</v>
      </c>
      <c r="F1311">
        <v>8.8000000000000007</v>
      </c>
      <c r="G1311" t="s">
        <v>89</v>
      </c>
      <c r="H1311" t="s">
        <v>41</v>
      </c>
      <c r="I1311" t="s">
        <v>42</v>
      </c>
      <c r="J1311" t="s">
        <v>137</v>
      </c>
      <c r="K1311" t="s">
        <v>75</v>
      </c>
      <c r="L1311" t="s">
        <v>454</v>
      </c>
      <c r="M1311">
        <v>0.57999999999999996</v>
      </c>
      <c r="N1311" t="s">
        <v>34</v>
      </c>
      <c r="O1311" t="s">
        <v>61</v>
      </c>
      <c r="P1311" t="s">
        <v>92</v>
      </c>
      <c r="Q1311" t="s">
        <v>2346</v>
      </c>
      <c r="R1311">
        <v>95062</v>
      </c>
      <c r="S1311" s="1">
        <v>42124</v>
      </c>
      <c r="T1311" s="1">
        <v>42125</v>
      </c>
      <c r="U1311">
        <v>288.08999999999997</v>
      </c>
      <c r="V1311">
        <v>9</v>
      </c>
      <c r="W1311">
        <v>506.38</v>
      </c>
      <c r="X1311">
        <v>87954</v>
      </c>
      <c r="Y1311">
        <f>cleaneddata[[#This Row],[Unit Price]]-cleaneddata[[#This Row],[Discount]]</f>
        <v>65.929999999999993</v>
      </c>
      <c r="Z1311" t="str">
        <f>_xlfn.IFS(cleaneddata[[#This Row],[Region]]="Central","Chris",cleaneddata[[#This Row],[Region]]="East","Erin",cleaneddata[[#This Row],[Region]]="South","Sam",cleaneddata[[#This Row],[Region]]="West","William")</f>
        <v>William</v>
      </c>
    </row>
    <row r="1312" spans="1:26" x14ac:dyDescent="0.25">
      <c r="A1312">
        <v>638</v>
      </c>
      <c r="B1312" t="s">
        <v>2345</v>
      </c>
      <c r="C1312" t="s">
        <v>27</v>
      </c>
      <c r="D1312">
        <v>0</v>
      </c>
      <c r="E1312">
        <v>195.99</v>
      </c>
      <c r="F1312">
        <v>4.2</v>
      </c>
      <c r="G1312" t="s">
        <v>89</v>
      </c>
      <c r="H1312" t="s">
        <v>41</v>
      </c>
      <c r="I1312" t="s">
        <v>42</v>
      </c>
      <c r="J1312" t="s">
        <v>137</v>
      </c>
      <c r="K1312" t="s">
        <v>75</v>
      </c>
      <c r="L1312" t="s">
        <v>2347</v>
      </c>
      <c r="M1312">
        <v>0.56999999999999995</v>
      </c>
      <c r="N1312" t="s">
        <v>34</v>
      </c>
      <c r="O1312" t="s">
        <v>61</v>
      </c>
      <c r="P1312" t="s">
        <v>92</v>
      </c>
      <c r="Q1312" t="s">
        <v>2346</v>
      </c>
      <c r="R1312">
        <v>95062</v>
      </c>
      <c r="S1312" s="1">
        <v>42124</v>
      </c>
      <c r="T1312" s="1">
        <v>42126</v>
      </c>
      <c r="U1312">
        <v>719.47680000000003</v>
      </c>
      <c r="V1312">
        <v>6</v>
      </c>
      <c r="W1312">
        <v>1042.72</v>
      </c>
      <c r="X1312">
        <v>87954</v>
      </c>
      <c r="Y1312">
        <f>cleaneddata[[#This Row],[Unit Price]]-cleaneddata[[#This Row],[Discount]]</f>
        <v>195.99</v>
      </c>
      <c r="Z1312" t="str">
        <f>_xlfn.IFS(cleaneddata[[#This Row],[Region]]="Central","Chris",cleaneddata[[#This Row],[Region]]="East","Erin",cleaneddata[[#This Row],[Region]]="South","Sam",cleaneddata[[#This Row],[Region]]="West","William")</f>
        <v>William</v>
      </c>
    </row>
    <row r="1313" spans="1:26" x14ac:dyDescent="0.25">
      <c r="A1313">
        <v>640</v>
      </c>
      <c r="B1313" t="s">
        <v>1187</v>
      </c>
      <c r="C1313" t="s">
        <v>27</v>
      </c>
      <c r="D1313">
        <v>0.06</v>
      </c>
      <c r="E1313">
        <v>65.989999999999995</v>
      </c>
      <c r="F1313">
        <v>8.8000000000000007</v>
      </c>
      <c r="G1313" t="s">
        <v>89</v>
      </c>
      <c r="H1313" t="s">
        <v>41</v>
      </c>
      <c r="I1313" t="s">
        <v>42</v>
      </c>
      <c r="J1313" t="s">
        <v>137</v>
      </c>
      <c r="K1313" t="s">
        <v>75</v>
      </c>
      <c r="L1313" t="s">
        <v>454</v>
      </c>
      <c r="M1313">
        <v>0.57999999999999996</v>
      </c>
      <c r="N1313" t="s">
        <v>34</v>
      </c>
      <c r="O1313" t="s">
        <v>61</v>
      </c>
      <c r="P1313" t="s">
        <v>68</v>
      </c>
      <c r="Q1313" t="s">
        <v>144</v>
      </c>
      <c r="R1313">
        <v>98119</v>
      </c>
      <c r="S1313" s="1">
        <v>42124</v>
      </c>
      <c r="T1313" s="1">
        <v>42125</v>
      </c>
      <c r="U1313">
        <v>288.08999999999997</v>
      </c>
      <c r="V1313">
        <v>34</v>
      </c>
      <c r="W1313">
        <v>1912.98</v>
      </c>
      <c r="X1313">
        <v>45380</v>
      </c>
      <c r="Y1313">
        <f>cleaneddata[[#This Row],[Unit Price]]-cleaneddata[[#This Row],[Discount]]</f>
        <v>65.929999999999993</v>
      </c>
      <c r="Z1313" t="str">
        <f>_xlfn.IFS(cleaneddata[[#This Row],[Region]]="Central","Chris",cleaneddata[[#This Row],[Region]]="East","Erin",cleaneddata[[#This Row],[Region]]="South","Sam",cleaneddata[[#This Row],[Region]]="West","William")</f>
        <v>William</v>
      </c>
    </row>
    <row r="1314" spans="1:26" x14ac:dyDescent="0.25">
      <c r="A1314">
        <v>640</v>
      </c>
      <c r="B1314" t="s">
        <v>1187</v>
      </c>
      <c r="C1314" t="s">
        <v>27</v>
      </c>
      <c r="D1314">
        <v>0</v>
      </c>
      <c r="E1314">
        <v>195.99</v>
      </c>
      <c r="F1314">
        <v>4.2</v>
      </c>
      <c r="G1314" t="s">
        <v>89</v>
      </c>
      <c r="H1314" t="s">
        <v>41</v>
      </c>
      <c r="I1314" t="s">
        <v>42</v>
      </c>
      <c r="J1314" t="s">
        <v>137</v>
      </c>
      <c r="K1314" t="s">
        <v>75</v>
      </c>
      <c r="L1314" t="s">
        <v>2347</v>
      </c>
      <c r="M1314">
        <v>0.56999999999999995</v>
      </c>
      <c r="N1314" t="s">
        <v>34</v>
      </c>
      <c r="O1314" t="s">
        <v>61</v>
      </c>
      <c r="P1314" t="s">
        <v>68</v>
      </c>
      <c r="Q1314" t="s">
        <v>144</v>
      </c>
      <c r="R1314">
        <v>98119</v>
      </c>
      <c r="S1314" s="1">
        <v>42124</v>
      </c>
      <c r="T1314" s="1">
        <v>42126</v>
      </c>
      <c r="U1314">
        <v>1030.509</v>
      </c>
      <c r="V1314">
        <v>24</v>
      </c>
      <c r="W1314">
        <v>4170.87</v>
      </c>
      <c r="X1314">
        <v>45380</v>
      </c>
      <c r="Y1314">
        <f>cleaneddata[[#This Row],[Unit Price]]-cleaneddata[[#This Row],[Discount]]</f>
        <v>195.99</v>
      </c>
      <c r="Z1314" t="str">
        <f>_xlfn.IFS(cleaneddata[[#This Row],[Region]]="Central","Chris",cleaneddata[[#This Row],[Region]]="East","Erin",cleaneddata[[#This Row],[Region]]="South","Sam",cleaneddata[[#This Row],[Region]]="West","William")</f>
        <v>William</v>
      </c>
    </row>
    <row r="1315" spans="1:26" x14ac:dyDescent="0.25">
      <c r="A1315">
        <v>851</v>
      </c>
      <c r="B1315" t="s">
        <v>1366</v>
      </c>
      <c r="C1315" t="s">
        <v>27</v>
      </c>
      <c r="D1315">
        <v>0.06</v>
      </c>
      <c r="E1315">
        <v>1.26</v>
      </c>
      <c r="F1315">
        <v>0.7</v>
      </c>
      <c r="G1315" t="s">
        <v>40</v>
      </c>
      <c r="H1315" t="s">
        <v>96</v>
      </c>
      <c r="I1315" t="s">
        <v>50</v>
      </c>
      <c r="J1315" t="s">
        <v>178</v>
      </c>
      <c r="K1315" t="s">
        <v>52</v>
      </c>
      <c r="L1315" t="s">
        <v>2348</v>
      </c>
      <c r="M1315">
        <v>0.81</v>
      </c>
      <c r="N1315" t="s">
        <v>34</v>
      </c>
      <c r="O1315" t="s">
        <v>61</v>
      </c>
      <c r="P1315" t="s">
        <v>92</v>
      </c>
      <c r="Q1315" t="s">
        <v>1368</v>
      </c>
      <c r="R1315">
        <v>91745</v>
      </c>
      <c r="S1315" s="1">
        <v>42124</v>
      </c>
      <c r="T1315" s="1">
        <v>42124</v>
      </c>
      <c r="U1315">
        <v>-6.6096000000000004</v>
      </c>
      <c r="V1315">
        <v>4</v>
      </c>
      <c r="W1315">
        <v>5.28</v>
      </c>
      <c r="X1315">
        <v>88571</v>
      </c>
      <c r="Y1315">
        <f>cleaneddata[[#This Row],[Unit Price]]-cleaneddata[[#This Row],[Discount]]</f>
        <v>1.2</v>
      </c>
      <c r="Z1315" t="str">
        <f>_xlfn.IFS(cleaneddata[[#This Row],[Region]]="Central","Chris",cleaneddata[[#This Row],[Region]]="East","Erin",cleaneddata[[#This Row],[Region]]="South","Sam",cleaneddata[[#This Row],[Region]]="West","William")</f>
        <v>William</v>
      </c>
    </row>
    <row r="1316" spans="1:26" x14ac:dyDescent="0.25">
      <c r="A1316">
        <v>854</v>
      </c>
      <c r="B1316" t="s">
        <v>2349</v>
      </c>
      <c r="C1316" t="s">
        <v>27</v>
      </c>
      <c r="D1316">
        <v>0.06</v>
      </c>
      <c r="E1316">
        <v>1.76</v>
      </c>
      <c r="F1316">
        <v>0.7</v>
      </c>
      <c r="G1316" t="s">
        <v>40</v>
      </c>
      <c r="H1316" t="s">
        <v>96</v>
      </c>
      <c r="I1316" t="s">
        <v>50</v>
      </c>
      <c r="J1316" t="s">
        <v>51</v>
      </c>
      <c r="K1316" t="s">
        <v>52</v>
      </c>
      <c r="L1316" t="s">
        <v>1665</v>
      </c>
      <c r="M1316">
        <v>0.56000000000000005</v>
      </c>
      <c r="N1316" t="s">
        <v>34</v>
      </c>
      <c r="O1316" t="s">
        <v>113</v>
      </c>
      <c r="P1316" t="s">
        <v>250</v>
      </c>
      <c r="Q1316" t="s">
        <v>2350</v>
      </c>
      <c r="R1316">
        <v>6405</v>
      </c>
      <c r="S1316" s="1">
        <v>42124</v>
      </c>
      <c r="T1316" s="1">
        <v>42126</v>
      </c>
      <c r="U1316">
        <v>1.2236</v>
      </c>
      <c r="V1316">
        <v>22</v>
      </c>
      <c r="W1316">
        <v>39.26</v>
      </c>
      <c r="X1316">
        <v>88571</v>
      </c>
      <c r="Y1316">
        <f>cleaneddata[[#This Row],[Unit Price]]-cleaneddata[[#This Row],[Discount]]</f>
        <v>1.7</v>
      </c>
      <c r="Z1316" t="str">
        <f>_xlfn.IFS(cleaneddata[[#This Row],[Region]]="Central","Chris",cleaneddata[[#This Row],[Region]]="East","Erin",cleaneddata[[#This Row],[Region]]="South","Sam",cleaneddata[[#This Row],[Region]]="West","William")</f>
        <v>Erin</v>
      </c>
    </row>
    <row r="1317" spans="1:26" x14ac:dyDescent="0.25">
      <c r="A1317">
        <v>855</v>
      </c>
      <c r="B1317" t="s">
        <v>2351</v>
      </c>
      <c r="C1317" t="s">
        <v>27</v>
      </c>
      <c r="D1317">
        <v>0.02</v>
      </c>
      <c r="E1317">
        <v>24.98</v>
      </c>
      <c r="F1317">
        <v>8.7899999999999991</v>
      </c>
      <c r="G1317" t="s">
        <v>40</v>
      </c>
      <c r="H1317" t="s">
        <v>96</v>
      </c>
      <c r="I1317" t="s">
        <v>50</v>
      </c>
      <c r="J1317" t="s">
        <v>80</v>
      </c>
      <c r="K1317" t="s">
        <v>75</v>
      </c>
      <c r="L1317" t="s">
        <v>2352</v>
      </c>
      <c r="M1317">
        <v>0.66</v>
      </c>
      <c r="N1317" t="s">
        <v>34</v>
      </c>
      <c r="O1317" t="s">
        <v>113</v>
      </c>
      <c r="P1317" t="s">
        <v>250</v>
      </c>
      <c r="Q1317" t="s">
        <v>2353</v>
      </c>
      <c r="R1317">
        <v>6810</v>
      </c>
      <c r="S1317" s="1">
        <v>42124</v>
      </c>
      <c r="T1317" s="1">
        <v>42125</v>
      </c>
      <c r="U1317">
        <v>4.3148</v>
      </c>
      <c r="V1317">
        <v>23</v>
      </c>
      <c r="W1317">
        <v>606.51</v>
      </c>
      <c r="X1317">
        <v>88571</v>
      </c>
      <c r="Y1317">
        <f>cleaneddata[[#This Row],[Unit Price]]-cleaneddata[[#This Row],[Discount]]</f>
        <v>24.96</v>
      </c>
      <c r="Z1317" t="str">
        <f>_xlfn.IFS(cleaneddata[[#This Row],[Region]]="Central","Chris",cleaneddata[[#This Row],[Region]]="East","Erin",cleaneddata[[#This Row],[Region]]="South","Sam",cleaneddata[[#This Row],[Region]]="West","William")</f>
        <v>Erin</v>
      </c>
    </row>
    <row r="1318" spans="1:26" x14ac:dyDescent="0.25">
      <c r="A1318">
        <v>858</v>
      </c>
      <c r="B1318" t="s">
        <v>2354</v>
      </c>
      <c r="C1318" t="s">
        <v>27</v>
      </c>
      <c r="D1318">
        <v>0.05</v>
      </c>
      <c r="E1318">
        <v>35.99</v>
      </c>
      <c r="F1318">
        <v>5.99</v>
      </c>
      <c r="G1318" t="s">
        <v>89</v>
      </c>
      <c r="H1318" t="s">
        <v>96</v>
      </c>
      <c r="I1318" t="s">
        <v>42</v>
      </c>
      <c r="J1318" t="s">
        <v>137</v>
      </c>
      <c r="K1318" t="s">
        <v>52</v>
      </c>
      <c r="L1318" t="s">
        <v>1374</v>
      </c>
      <c r="M1318">
        <v>0.38</v>
      </c>
      <c r="N1318" t="s">
        <v>34</v>
      </c>
      <c r="O1318" t="s">
        <v>113</v>
      </c>
      <c r="P1318" t="s">
        <v>333</v>
      </c>
      <c r="Q1318" t="s">
        <v>1660</v>
      </c>
      <c r="R1318">
        <v>4240</v>
      </c>
      <c r="S1318" s="1">
        <v>42124</v>
      </c>
      <c r="T1318" s="1">
        <v>42126</v>
      </c>
      <c r="U1318">
        <v>-125.83296</v>
      </c>
      <c r="V1318">
        <v>2</v>
      </c>
      <c r="W1318">
        <v>64.89</v>
      </c>
      <c r="X1318">
        <v>88571</v>
      </c>
      <c r="Y1318">
        <f>cleaneddata[[#This Row],[Unit Price]]-cleaneddata[[#This Row],[Discount]]</f>
        <v>35.940000000000005</v>
      </c>
      <c r="Z1318" t="str">
        <f>_xlfn.IFS(cleaneddata[[#This Row],[Region]]="Central","Chris",cleaneddata[[#This Row],[Region]]="East","Erin",cleaneddata[[#This Row],[Region]]="South","Sam",cleaneddata[[#This Row],[Region]]="West","William")</f>
        <v>Erin</v>
      </c>
    </row>
    <row r="1319" spans="1:26" x14ac:dyDescent="0.25">
      <c r="A1319">
        <v>2704</v>
      </c>
      <c r="B1319" t="s">
        <v>2355</v>
      </c>
      <c r="C1319" t="s">
        <v>27</v>
      </c>
      <c r="D1319">
        <v>0.06</v>
      </c>
      <c r="E1319">
        <v>3.6</v>
      </c>
      <c r="F1319">
        <v>2.2000000000000002</v>
      </c>
      <c r="G1319" t="s">
        <v>40</v>
      </c>
      <c r="H1319" t="s">
        <v>41</v>
      </c>
      <c r="I1319" t="s">
        <v>50</v>
      </c>
      <c r="J1319" t="s">
        <v>90</v>
      </c>
      <c r="K1319" t="s">
        <v>52</v>
      </c>
      <c r="L1319" t="s">
        <v>1386</v>
      </c>
      <c r="M1319">
        <v>0.39</v>
      </c>
      <c r="N1319" t="s">
        <v>34</v>
      </c>
      <c r="O1319" t="s">
        <v>35</v>
      </c>
      <c r="P1319" t="s">
        <v>125</v>
      </c>
      <c r="Q1319" t="s">
        <v>2356</v>
      </c>
      <c r="R1319">
        <v>32503</v>
      </c>
      <c r="S1319" s="1">
        <v>42124</v>
      </c>
      <c r="T1319" s="1">
        <v>42126</v>
      </c>
      <c r="U1319">
        <v>2755.6421999999998</v>
      </c>
      <c r="V1319">
        <v>4</v>
      </c>
      <c r="W1319">
        <v>15.19</v>
      </c>
      <c r="X1319">
        <v>91407</v>
      </c>
      <c r="Y1319">
        <f>cleaneddata[[#This Row],[Unit Price]]-cleaneddata[[#This Row],[Discount]]</f>
        <v>3.54</v>
      </c>
      <c r="Z1319" t="str">
        <f>_xlfn.IFS(cleaneddata[[#This Row],[Region]]="Central","Chris",cleaneddata[[#This Row],[Region]]="East","Erin",cleaneddata[[#This Row],[Region]]="South","Sam",cleaneddata[[#This Row],[Region]]="West","William")</f>
        <v>Sam</v>
      </c>
    </row>
    <row r="1320" spans="1:26" x14ac:dyDescent="0.25">
      <c r="A1320">
        <v>1352</v>
      </c>
      <c r="B1320" t="s">
        <v>2357</v>
      </c>
      <c r="C1320" t="s">
        <v>39</v>
      </c>
      <c r="D1320">
        <v>0.05</v>
      </c>
      <c r="E1320">
        <v>17.670000000000002</v>
      </c>
      <c r="F1320">
        <v>8.99</v>
      </c>
      <c r="G1320" t="s">
        <v>40</v>
      </c>
      <c r="H1320" t="s">
        <v>73</v>
      </c>
      <c r="I1320" t="s">
        <v>30</v>
      </c>
      <c r="J1320" t="s">
        <v>128</v>
      </c>
      <c r="K1320" t="s">
        <v>44</v>
      </c>
      <c r="L1320" t="s">
        <v>2058</v>
      </c>
      <c r="M1320">
        <v>0.47</v>
      </c>
      <c r="N1320" t="s">
        <v>34</v>
      </c>
      <c r="O1320" t="s">
        <v>113</v>
      </c>
      <c r="P1320" t="s">
        <v>420</v>
      </c>
      <c r="Q1320" t="s">
        <v>1703</v>
      </c>
      <c r="R1320">
        <v>20746</v>
      </c>
      <c r="S1320" s="1">
        <v>42124</v>
      </c>
      <c r="T1320" s="1">
        <v>42125</v>
      </c>
      <c r="U1320">
        <v>46.036799999999999</v>
      </c>
      <c r="V1320">
        <v>16</v>
      </c>
      <c r="W1320">
        <v>283.44</v>
      </c>
      <c r="X1320">
        <v>88234</v>
      </c>
      <c r="Y1320">
        <f>cleaneddata[[#This Row],[Unit Price]]-cleaneddata[[#This Row],[Discount]]</f>
        <v>17.62</v>
      </c>
      <c r="Z1320" t="str">
        <f>_xlfn.IFS(cleaneddata[[#This Row],[Region]]="Central","Chris",cleaneddata[[#This Row],[Region]]="East","Erin",cleaneddata[[#This Row],[Region]]="South","Sam",cleaneddata[[#This Row],[Region]]="West","William")</f>
        <v>Erin</v>
      </c>
    </row>
    <row r="1321" spans="1:26" x14ac:dyDescent="0.25">
      <c r="A1321">
        <v>1347</v>
      </c>
      <c r="B1321" t="s">
        <v>2358</v>
      </c>
      <c r="C1321" t="s">
        <v>49</v>
      </c>
      <c r="D1321">
        <v>0.1</v>
      </c>
      <c r="E1321">
        <v>2.62</v>
      </c>
      <c r="F1321">
        <v>0.8</v>
      </c>
      <c r="G1321" t="s">
        <v>40</v>
      </c>
      <c r="H1321" t="s">
        <v>73</v>
      </c>
      <c r="I1321" t="s">
        <v>50</v>
      </c>
      <c r="J1321" t="s">
        <v>178</v>
      </c>
      <c r="K1321" t="s">
        <v>52</v>
      </c>
      <c r="L1321" t="s">
        <v>2126</v>
      </c>
      <c r="M1321">
        <v>0.39</v>
      </c>
      <c r="N1321" t="s">
        <v>34</v>
      </c>
      <c r="O1321" t="s">
        <v>35</v>
      </c>
      <c r="P1321" t="s">
        <v>125</v>
      </c>
      <c r="Q1321" t="s">
        <v>2359</v>
      </c>
      <c r="R1321">
        <v>33511</v>
      </c>
      <c r="S1321" s="1">
        <v>42124</v>
      </c>
      <c r="T1321" s="1">
        <v>42130</v>
      </c>
      <c r="U1321">
        <v>-94.490899999999996</v>
      </c>
      <c r="V1321">
        <v>21</v>
      </c>
      <c r="W1321">
        <v>51.86</v>
      </c>
      <c r="X1321">
        <v>89686</v>
      </c>
      <c r="Y1321">
        <f>cleaneddata[[#This Row],[Unit Price]]-cleaneddata[[#This Row],[Discount]]</f>
        <v>2.52</v>
      </c>
      <c r="Z1321" t="str">
        <f>_xlfn.IFS(cleaneddata[[#This Row],[Region]]="Central","Chris",cleaneddata[[#This Row],[Region]]="East","Erin",cleaneddata[[#This Row],[Region]]="South","Sam",cleaneddata[[#This Row],[Region]]="West","William")</f>
        <v>Sam</v>
      </c>
    </row>
    <row r="1322" spans="1:26" x14ac:dyDescent="0.25">
      <c r="A1322">
        <v>2704</v>
      </c>
      <c r="B1322" t="s">
        <v>2355</v>
      </c>
      <c r="C1322" t="s">
        <v>49</v>
      </c>
      <c r="D1322">
        <v>0.03</v>
      </c>
      <c r="E1322">
        <v>13.48</v>
      </c>
      <c r="F1322">
        <v>4.51</v>
      </c>
      <c r="G1322" t="s">
        <v>89</v>
      </c>
      <c r="H1322" t="s">
        <v>41</v>
      </c>
      <c r="I1322" t="s">
        <v>50</v>
      </c>
      <c r="J1322" t="s">
        <v>80</v>
      </c>
      <c r="K1322" t="s">
        <v>75</v>
      </c>
      <c r="L1322" t="s">
        <v>1783</v>
      </c>
      <c r="M1322">
        <v>0.59</v>
      </c>
      <c r="N1322" t="s">
        <v>34</v>
      </c>
      <c r="O1322" t="s">
        <v>35</v>
      </c>
      <c r="P1322" t="s">
        <v>125</v>
      </c>
      <c r="Q1322" t="s">
        <v>2356</v>
      </c>
      <c r="R1322">
        <v>32503</v>
      </c>
      <c r="S1322" s="1">
        <v>42124</v>
      </c>
      <c r="T1322" s="1">
        <v>42128</v>
      </c>
      <c r="U1322">
        <v>-256.01799999999997</v>
      </c>
      <c r="V1322">
        <v>4</v>
      </c>
      <c r="W1322">
        <v>59.49</v>
      </c>
      <c r="X1322">
        <v>91408</v>
      </c>
      <c r="Y1322">
        <f>cleaneddata[[#This Row],[Unit Price]]-cleaneddata[[#This Row],[Discount]]</f>
        <v>13.450000000000001</v>
      </c>
      <c r="Z1322" t="str">
        <f>_xlfn.IFS(cleaneddata[[#This Row],[Region]]="Central","Chris",cleaneddata[[#This Row],[Region]]="East","Erin",cleaneddata[[#This Row],[Region]]="South","Sam",cleaneddata[[#This Row],[Region]]="West","William")</f>
        <v>Sam</v>
      </c>
    </row>
    <row r="1323" spans="1:26" x14ac:dyDescent="0.25">
      <c r="A1323">
        <v>2823</v>
      </c>
      <c r="B1323" t="s">
        <v>2360</v>
      </c>
      <c r="C1323" t="s">
        <v>49</v>
      </c>
      <c r="D1323">
        <v>0.02</v>
      </c>
      <c r="E1323">
        <v>21.98</v>
      </c>
      <c r="F1323">
        <v>2.87</v>
      </c>
      <c r="G1323" t="s">
        <v>40</v>
      </c>
      <c r="H1323" t="s">
        <v>96</v>
      </c>
      <c r="I1323" t="s">
        <v>50</v>
      </c>
      <c r="J1323" t="s">
        <v>51</v>
      </c>
      <c r="K1323" t="s">
        <v>44</v>
      </c>
      <c r="L1323" t="s">
        <v>1740</v>
      </c>
      <c r="M1323">
        <v>0.55000000000000004</v>
      </c>
      <c r="N1323" t="s">
        <v>34</v>
      </c>
      <c r="O1323" t="s">
        <v>61</v>
      </c>
      <c r="P1323" t="s">
        <v>298</v>
      </c>
      <c r="Q1323" t="s">
        <v>2361</v>
      </c>
      <c r="R1323">
        <v>89031</v>
      </c>
      <c r="S1323" s="1">
        <v>42124</v>
      </c>
      <c r="T1323" s="1">
        <v>42126</v>
      </c>
      <c r="U1323">
        <v>165.6345</v>
      </c>
      <c r="V1323">
        <v>11</v>
      </c>
      <c r="W1323">
        <v>240.05</v>
      </c>
      <c r="X1323">
        <v>87240</v>
      </c>
      <c r="Y1323">
        <f>cleaneddata[[#This Row],[Unit Price]]-cleaneddata[[#This Row],[Discount]]</f>
        <v>21.96</v>
      </c>
      <c r="Z1323" t="str">
        <f>_xlfn.IFS(cleaneddata[[#This Row],[Region]]="Central","Chris",cleaneddata[[#This Row],[Region]]="East","Erin",cleaneddata[[#This Row],[Region]]="South","Sam",cleaneddata[[#This Row],[Region]]="West","William")</f>
        <v>William</v>
      </c>
    </row>
    <row r="1324" spans="1:26" x14ac:dyDescent="0.25">
      <c r="A1324">
        <v>1989</v>
      </c>
      <c r="B1324" t="s">
        <v>695</v>
      </c>
      <c r="C1324" t="s">
        <v>118</v>
      </c>
      <c r="D1324">
        <v>0.1</v>
      </c>
      <c r="E1324">
        <v>1.6</v>
      </c>
      <c r="F1324">
        <v>1.29</v>
      </c>
      <c r="G1324" t="s">
        <v>40</v>
      </c>
      <c r="H1324" t="s">
        <v>73</v>
      </c>
      <c r="I1324" t="s">
        <v>50</v>
      </c>
      <c r="J1324" t="s">
        <v>51</v>
      </c>
      <c r="K1324" t="s">
        <v>52</v>
      </c>
      <c r="L1324" t="s">
        <v>2362</v>
      </c>
      <c r="M1324">
        <v>0.42</v>
      </c>
      <c r="N1324" t="s">
        <v>34</v>
      </c>
      <c r="O1324" t="s">
        <v>61</v>
      </c>
      <c r="P1324" t="s">
        <v>148</v>
      </c>
      <c r="Q1324" t="s">
        <v>697</v>
      </c>
      <c r="R1324">
        <v>84117</v>
      </c>
      <c r="S1324" s="1">
        <v>42124</v>
      </c>
      <c r="T1324" s="1">
        <v>42124</v>
      </c>
      <c r="U1324">
        <v>-14.990399999999999</v>
      </c>
      <c r="V1324">
        <v>11</v>
      </c>
      <c r="W1324">
        <v>16.88</v>
      </c>
      <c r="X1324">
        <v>90003</v>
      </c>
      <c r="Y1324">
        <f>cleaneddata[[#This Row],[Unit Price]]-cleaneddata[[#This Row],[Discount]]</f>
        <v>1.5</v>
      </c>
      <c r="Z1324" t="str">
        <f>_xlfn.IFS(cleaneddata[[#This Row],[Region]]="Central","Chris",cleaneddata[[#This Row],[Region]]="East","Erin",cleaneddata[[#This Row],[Region]]="South","Sam",cleaneddata[[#This Row],[Region]]="West","William")</f>
        <v>William</v>
      </c>
    </row>
    <row r="1325" spans="1:26" x14ac:dyDescent="0.25">
      <c r="A1325">
        <v>2394</v>
      </c>
      <c r="B1325" t="s">
        <v>2363</v>
      </c>
      <c r="C1325" t="s">
        <v>27</v>
      </c>
      <c r="D1325">
        <v>0.01</v>
      </c>
      <c r="E1325">
        <v>11.7</v>
      </c>
      <c r="F1325">
        <v>5.63</v>
      </c>
      <c r="G1325" t="s">
        <v>40</v>
      </c>
      <c r="H1325" t="s">
        <v>96</v>
      </c>
      <c r="I1325" t="s">
        <v>50</v>
      </c>
      <c r="J1325" t="s">
        <v>74</v>
      </c>
      <c r="K1325" t="s">
        <v>75</v>
      </c>
      <c r="L1325" t="s">
        <v>2364</v>
      </c>
      <c r="M1325">
        <v>0.4</v>
      </c>
      <c r="N1325" t="s">
        <v>34</v>
      </c>
      <c r="O1325" t="s">
        <v>35</v>
      </c>
      <c r="P1325" t="s">
        <v>77</v>
      </c>
      <c r="Q1325" t="s">
        <v>2365</v>
      </c>
      <c r="R1325">
        <v>30328</v>
      </c>
      <c r="S1325" s="1">
        <v>42125</v>
      </c>
      <c r="T1325" s="1">
        <v>42127</v>
      </c>
      <c r="U1325">
        <v>39.21</v>
      </c>
      <c r="V1325">
        <v>16</v>
      </c>
      <c r="W1325">
        <v>196.69</v>
      </c>
      <c r="X1325">
        <v>86949</v>
      </c>
      <c r="Y1325">
        <f>cleaneddata[[#This Row],[Unit Price]]-cleaneddata[[#This Row],[Discount]]</f>
        <v>11.69</v>
      </c>
      <c r="Z1325" t="str">
        <f>_xlfn.IFS(cleaneddata[[#This Row],[Region]]="Central","Chris",cleaneddata[[#This Row],[Region]]="East","Erin",cleaneddata[[#This Row],[Region]]="South","Sam",cleaneddata[[#This Row],[Region]]="West","William")</f>
        <v>Sam</v>
      </c>
    </row>
    <row r="1326" spans="1:26" x14ac:dyDescent="0.25">
      <c r="A1326">
        <v>2394</v>
      </c>
      <c r="B1326" t="s">
        <v>2363</v>
      </c>
      <c r="C1326" t="s">
        <v>27</v>
      </c>
      <c r="D1326">
        <v>0.03</v>
      </c>
      <c r="E1326">
        <v>4.55</v>
      </c>
      <c r="F1326">
        <v>1.49</v>
      </c>
      <c r="G1326" t="s">
        <v>40</v>
      </c>
      <c r="H1326" t="s">
        <v>96</v>
      </c>
      <c r="I1326" t="s">
        <v>50</v>
      </c>
      <c r="J1326" t="s">
        <v>74</v>
      </c>
      <c r="K1326" t="s">
        <v>75</v>
      </c>
      <c r="L1326" t="s">
        <v>1505</v>
      </c>
      <c r="M1326">
        <v>0.35</v>
      </c>
      <c r="N1326" t="s">
        <v>34</v>
      </c>
      <c r="O1326" t="s">
        <v>35</v>
      </c>
      <c r="P1326" t="s">
        <v>77</v>
      </c>
      <c r="Q1326" t="s">
        <v>2365</v>
      </c>
      <c r="R1326">
        <v>30328</v>
      </c>
      <c r="S1326" s="1">
        <v>42125</v>
      </c>
      <c r="T1326" s="1">
        <v>42125</v>
      </c>
      <c r="U1326">
        <v>100.38</v>
      </c>
      <c r="V1326">
        <v>9</v>
      </c>
      <c r="W1326">
        <v>40.28</v>
      </c>
      <c r="X1326">
        <v>86949</v>
      </c>
      <c r="Y1326">
        <f>cleaneddata[[#This Row],[Unit Price]]-cleaneddata[[#This Row],[Discount]]</f>
        <v>4.5199999999999996</v>
      </c>
      <c r="Z1326" t="str">
        <f>_xlfn.IFS(cleaneddata[[#This Row],[Region]]="Central","Chris",cleaneddata[[#This Row],[Region]]="East","Erin",cleaneddata[[#This Row],[Region]]="South","Sam",cleaneddata[[#This Row],[Region]]="West","William")</f>
        <v>Sam</v>
      </c>
    </row>
    <row r="1327" spans="1:26" x14ac:dyDescent="0.25">
      <c r="A1327">
        <v>2724</v>
      </c>
      <c r="B1327" t="s">
        <v>2366</v>
      </c>
      <c r="C1327" t="s">
        <v>27</v>
      </c>
      <c r="D1327">
        <v>0.06</v>
      </c>
      <c r="E1327">
        <v>4.9800000000000004</v>
      </c>
      <c r="F1327">
        <v>7.44</v>
      </c>
      <c r="G1327" t="s">
        <v>40</v>
      </c>
      <c r="H1327" t="s">
        <v>73</v>
      </c>
      <c r="I1327" t="s">
        <v>50</v>
      </c>
      <c r="J1327" t="s">
        <v>90</v>
      </c>
      <c r="K1327" t="s">
        <v>75</v>
      </c>
      <c r="L1327" t="s">
        <v>2176</v>
      </c>
      <c r="M1327">
        <v>0.36</v>
      </c>
      <c r="N1327" t="s">
        <v>34</v>
      </c>
      <c r="O1327" t="s">
        <v>35</v>
      </c>
      <c r="P1327" t="s">
        <v>402</v>
      </c>
      <c r="Q1327" t="s">
        <v>2367</v>
      </c>
      <c r="R1327">
        <v>37421</v>
      </c>
      <c r="S1327" s="1">
        <v>42125</v>
      </c>
      <c r="T1327" s="1">
        <v>42126</v>
      </c>
      <c r="U1327">
        <v>-37.561999999999998</v>
      </c>
      <c r="V1327">
        <v>10</v>
      </c>
      <c r="W1327">
        <v>53.21</v>
      </c>
      <c r="X1327">
        <v>88959</v>
      </c>
      <c r="Y1327">
        <f>cleaneddata[[#This Row],[Unit Price]]-cleaneddata[[#This Row],[Discount]]</f>
        <v>4.9200000000000008</v>
      </c>
      <c r="Z1327" t="str">
        <f>_xlfn.IFS(cleaneddata[[#This Row],[Region]]="Central","Chris",cleaneddata[[#This Row],[Region]]="East","Erin",cleaneddata[[#This Row],[Region]]="South","Sam",cleaneddata[[#This Row],[Region]]="West","William")</f>
        <v>Sam</v>
      </c>
    </row>
    <row r="1328" spans="1:26" x14ac:dyDescent="0.25">
      <c r="A1328">
        <v>2724</v>
      </c>
      <c r="B1328" t="s">
        <v>2366</v>
      </c>
      <c r="C1328" t="s">
        <v>27</v>
      </c>
      <c r="D1328">
        <v>0.01</v>
      </c>
      <c r="E1328">
        <v>6.48</v>
      </c>
      <c r="F1328">
        <v>7.37</v>
      </c>
      <c r="G1328" t="s">
        <v>40</v>
      </c>
      <c r="H1328" t="s">
        <v>73</v>
      </c>
      <c r="I1328" t="s">
        <v>50</v>
      </c>
      <c r="J1328" t="s">
        <v>90</v>
      </c>
      <c r="K1328" t="s">
        <v>75</v>
      </c>
      <c r="L1328" t="s">
        <v>1617</v>
      </c>
      <c r="M1328">
        <v>0.37</v>
      </c>
      <c r="N1328" t="s">
        <v>34</v>
      </c>
      <c r="O1328" t="s">
        <v>35</v>
      </c>
      <c r="P1328" t="s">
        <v>402</v>
      </c>
      <c r="Q1328" t="s">
        <v>2367</v>
      </c>
      <c r="R1328">
        <v>37421</v>
      </c>
      <c r="S1328" s="1">
        <v>42125</v>
      </c>
      <c r="T1328" s="1">
        <v>42127</v>
      </c>
      <c r="U1328">
        <v>-449.69400000000002</v>
      </c>
      <c r="V1328">
        <v>18</v>
      </c>
      <c r="W1328">
        <v>122.8</v>
      </c>
      <c r="X1328">
        <v>88959</v>
      </c>
      <c r="Y1328">
        <f>cleaneddata[[#This Row],[Unit Price]]-cleaneddata[[#This Row],[Discount]]</f>
        <v>6.4700000000000006</v>
      </c>
      <c r="Z1328" t="str">
        <f>_xlfn.IFS(cleaneddata[[#This Row],[Region]]="Central","Chris",cleaneddata[[#This Row],[Region]]="East","Erin",cleaneddata[[#This Row],[Region]]="South","Sam",cleaneddata[[#This Row],[Region]]="West","William")</f>
        <v>Sam</v>
      </c>
    </row>
    <row r="1329" spans="1:26" x14ac:dyDescent="0.25">
      <c r="A1329">
        <v>1271</v>
      </c>
      <c r="B1329" t="s">
        <v>2113</v>
      </c>
      <c r="C1329" t="s">
        <v>49</v>
      </c>
      <c r="D1329">
        <v>0.1</v>
      </c>
      <c r="E1329">
        <v>34.229999999999997</v>
      </c>
      <c r="F1329">
        <v>5.0199999999999996</v>
      </c>
      <c r="G1329" t="s">
        <v>40</v>
      </c>
      <c r="H1329" t="s">
        <v>96</v>
      </c>
      <c r="I1329" t="s">
        <v>30</v>
      </c>
      <c r="J1329" t="s">
        <v>128</v>
      </c>
      <c r="K1329" t="s">
        <v>75</v>
      </c>
      <c r="L1329" t="s">
        <v>1320</v>
      </c>
      <c r="M1329">
        <v>0.55000000000000004</v>
      </c>
      <c r="N1329" t="s">
        <v>34</v>
      </c>
      <c r="O1329" t="s">
        <v>61</v>
      </c>
      <c r="P1329" t="s">
        <v>92</v>
      </c>
      <c r="Q1329" t="s">
        <v>2114</v>
      </c>
      <c r="R1329">
        <v>91941</v>
      </c>
      <c r="S1329" s="1">
        <v>42125</v>
      </c>
      <c r="T1329" s="1">
        <v>42130</v>
      </c>
      <c r="U1329">
        <v>151.56540000000001</v>
      </c>
      <c r="V1329">
        <v>7</v>
      </c>
      <c r="W1329">
        <v>219.66</v>
      </c>
      <c r="X1329">
        <v>88411</v>
      </c>
      <c r="Y1329">
        <f>cleaneddata[[#This Row],[Unit Price]]-cleaneddata[[#This Row],[Discount]]</f>
        <v>34.129999999999995</v>
      </c>
      <c r="Z1329" t="str">
        <f>_xlfn.IFS(cleaneddata[[#This Row],[Region]]="Central","Chris",cleaneddata[[#This Row],[Region]]="East","Erin",cleaneddata[[#This Row],[Region]]="South","Sam",cleaneddata[[#This Row],[Region]]="West","William")</f>
        <v>William</v>
      </c>
    </row>
    <row r="1330" spans="1:26" x14ac:dyDescent="0.25">
      <c r="A1330">
        <v>1383</v>
      </c>
      <c r="B1330" t="s">
        <v>2368</v>
      </c>
      <c r="C1330" t="s">
        <v>118</v>
      </c>
      <c r="D1330">
        <v>0.03</v>
      </c>
      <c r="E1330">
        <v>2.23</v>
      </c>
      <c r="F1330">
        <v>4.57</v>
      </c>
      <c r="G1330" t="s">
        <v>40</v>
      </c>
      <c r="H1330" t="s">
        <v>41</v>
      </c>
      <c r="I1330" t="s">
        <v>30</v>
      </c>
      <c r="J1330" t="s">
        <v>128</v>
      </c>
      <c r="K1330" t="s">
        <v>44</v>
      </c>
      <c r="L1330" t="s">
        <v>2369</v>
      </c>
      <c r="M1330">
        <v>0.41</v>
      </c>
      <c r="N1330" t="s">
        <v>34</v>
      </c>
      <c r="O1330" t="s">
        <v>61</v>
      </c>
      <c r="P1330" t="s">
        <v>148</v>
      </c>
      <c r="Q1330" t="s">
        <v>1234</v>
      </c>
      <c r="R1330">
        <v>84120</v>
      </c>
      <c r="S1330" s="1">
        <v>42125</v>
      </c>
      <c r="T1330" s="1">
        <v>42126</v>
      </c>
      <c r="U1330">
        <v>-93.25</v>
      </c>
      <c r="V1330">
        <v>12</v>
      </c>
      <c r="W1330">
        <v>28.66</v>
      </c>
      <c r="X1330">
        <v>89406</v>
      </c>
      <c r="Y1330">
        <f>cleaneddata[[#This Row],[Unit Price]]-cleaneddata[[#This Row],[Discount]]</f>
        <v>2.2000000000000002</v>
      </c>
      <c r="Z1330" t="str">
        <f>_xlfn.IFS(cleaneddata[[#This Row],[Region]]="Central","Chris",cleaneddata[[#This Row],[Region]]="East","Erin",cleaneddata[[#This Row],[Region]]="South","Sam",cleaneddata[[#This Row],[Region]]="West","William")</f>
        <v>William</v>
      </c>
    </row>
    <row r="1331" spans="1:26" x14ac:dyDescent="0.25">
      <c r="A1331">
        <v>381</v>
      </c>
      <c r="B1331" t="s">
        <v>2370</v>
      </c>
      <c r="C1331" t="s">
        <v>72</v>
      </c>
      <c r="D1331">
        <v>7.0000000000000007E-2</v>
      </c>
      <c r="E1331">
        <v>415.88</v>
      </c>
      <c r="F1331">
        <v>11.37</v>
      </c>
      <c r="G1331" t="s">
        <v>40</v>
      </c>
      <c r="H1331" t="s">
        <v>96</v>
      </c>
      <c r="I1331" t="s">
        <v>50</v>
      </c>
      <c r="J1331" t="s">
        <v>80</v>
      </c>
      <c r="K1331" t="s">
        <v>75</v>
      </c>
      <c r="L1331" t="s">
        <v>1383</v>
      </c>
      <c r="M1331">
        <v>0.56999999999999995</v>
      </c>
      <c r="N1331" t="s">
        <v>34</v>
      </c>
      <c r="O1331" t="s">
        <v>54</v>
      </c>
      <c r="P1331" t="s">
        <v>105</v>
      </c>
      <c r="Q1331" t="s">
        <v>1849</v>
      </c>
      <c r="R1331">
        <v>61701</v>
      </c>
      <c r="S1331" s="1">
        <v>42125</v>
      </c>
      <c r="T1331" s="1">
        <v>42125</v>
      </c>
      <c r="U1331">
        <v>-539.59</v>
      </c>
      <c r="V1331">
        <v>1</v>
      </c>
      <c r="W1331">
        <v>394.51</v>
      </c>
      <c r="X1331">
        <v>88929</v>
      </c>
      <c r="Y1331">
        <f>cleaneddata[[#This Row],[Unit Price]]-cleaneddata[[#This Row],[Discount]]</f>
        <v>415.81</v>
      </c>
      <c r="Z1331" t="str">
        <f>_xlfn.IFS(cleaneddata[[#This Row],[Region]]="Central","Chris",cleaneddata[[#This Row],[Region]]="East","Erin",cleaneddata[[#This Row],[Region]]="South","Sam",cleaneddata[[#This Row],[Region]]="West","William")</f>
        <v>Chris</v>
      </c>
    </row>
    <row r="1332" spans="1:26" x14ac:dyDescent="0.25">
      <c r="A1332">
        <v>1193</v>
      </c>
      <c r="B1332" t="s">
        <v>1353</v>
      </c>
      <c r="C1332" t="s">
        <v>72</v>
      </c>
      <c r="D1332">
        <v>0.03</v>
      </c>
      <c r="E1332">
        <v>5.98</v>
      </c>
      <c r="F1332">
        <v>1.49</v>
      </c>
      <c r="G1332" t="s">
        <v>40</v>
      </c>
      <c r="H1332" t="s">
        <v>29</v>
      </c>
      <c r="I1332" t="s">
        <v>50</v>
      </c>
      <c r="J1332" t="s">
        <v>74</v>
      </c>
      <c r="K1332" t="s">
        <v>75</v>
      </c>
      <c r="L1332" t="s">
        <v>1589</v>
      </c>
      <c r="M1332">
        <v>0.39</v>
      </c>
      <c r="N1332" t="s">
        <v>34</v>
      </c>
      <c r="O1332" t="s">
        <v>113</v>
      </c>
      <c r="P1332" t="s">
        <v>376</v>
      </c>
      <c r="Q1332" t="s">
        <v>68</v>
      </c>
      <c r="R1332">
        <v>20016</v>
      </c>
      <c r="S1332" s="1">
        <v>42125</v>
      </c>
      <c r="T1332" s="1">
        <v>42127</v>
      </c>
      <c r="U1332">
        <v>38.08</v>
      </c>
      <c r="V1332">
        <v>85</v>
      </c>
      <c r="W1332">
        <v>517.85</v>
      </c>
      <c r="X1332">
        <v>38852</v>
      </c>
      <c r="Y1332">
        <f>cleaneddata[[#This Row],[Unit Price]]-cleaneddata[[#This Row],[Discount]]</f>
        <v>5.95</v>
      </c>
      <c r="Z1332" t="str">
        <f>_xlfn.IFS(cleaneddata[[#This Row],[Region]]="Central","Chris",cleaneddata[[#This Row],[Region]]="East","Erin",cleaneddata[[#This Row],[Region]]="South","Sam",cleaneddata[[#This Row],[Region]]="West","William")</f>
        <v>Erin</v>
      </c>
    </row>
    <row r="1333" spans="1:26" x14ac:dyDescent="0.25">
      <c r="A1333">
        <v>1194</v>
      </c>
      <c r="B1333" t="s">
        <v>2371</v>
      </c>
      <c r="C1333" t="s">
        <v>72</v>
      </c>
      <c r="D1333">
        <v>0.03</v>
      </c>
      <c r="E1333">
        <v>5.98</v>
      </c>
      <c r="F1333">
        <v>1.49</v>
      </c>
      <c r="G1333" t="s">
        <v>40</v>
      </c>
      <c r="H1333" t="s">
        <v>29</v>
      </c>
      <c r="I1333" t="s">
        <v>50</v>
      </c>
      <c r="J1333" t="s">
        <v>74</v>
      </c>
      <c r="K1333" t="s">
        <v>75</v>
      </c>
      <c r="L1333" t="s">
        <v>1589</v>
      </c>
      <c r="M1333">
        <v>0.39</v>
      </c>
      <c r="N1333" t="s">
        <v>34</v>
      </c>
      <c r="O1333" t="s">
        <v>35</v>
      </c>
      <c r="P1333" t="s">
        <v>125</v>
      </c>
      <c r="Q1333" t="s">
        <v>2372</v>
      </c>
      <c r="R1333">
        <v>34142</v>
      </c>
      <c r="S1333" s="1">
        <v>42125</v>
      </c>
      <c r="T1333" s="1">
        <v>42127</v>
      </c>
      <c r="U1333">
        <v>20.495999999999999</v>
      </c>
      <c r="V1333">
        <v>21</v>
      </c>
      <c r="W1333">
        <v>127.94</v>
      </c>
      <c r="X1333">
        <v>87586</v>
      </c>
      <c r="Y1333">
        <f>cleaneddata[[#This Row],[Unit Price]]-cleaneddata[[#This Row],[Discount]]</f>
        <v>5.95</v>
      </c>
      <c r="Z1333" t="str">
        <f>_xlfn.IFS(cleaneddata[[#This Row],[Region]]="Central","Chris",cleaneddata[[#This Row],[Region]]="East","Erin",cleaneddata[[#This Row],[Region]]="South","Sam",cleaneddata[[#This Row],[Region]]="West","William")</f>
        <v>Sam</v>
      </c>
    </row>
    <row r="1334" spans="1:26" x14ac:dyDescent="0.25">
      <c r="A1334">
        <v>3139</v>
      </c>
      <c r="B1334" t="s">
        <v>2373</v>
      </c>
      <c r="C1334" t="s">
        <v>27</v>
      </c>
      <c r="D1334">
        <v>0.09</v>
      </c>
      <c r="E1334">
        <v>280.98</v>
      </c>
      <c r="F1334">
        <v>57</v>
      </c>
      <c r="G1334" t="s">
        <v>28</v>
      </c>
      <c r="H1334" t="s">
        <v>73</v>
      </c>
      <c r="I1334" t="s">
        <v>30</v>
      </c>
      <c r="J1334" t="s">
        <v>111</v>
      </c>
      <c r="K1334" t="s">
        <v>59</v>
      </c>
      <c r="L1334" t="s">
        <v>864</v>
      </c>
      <c r="M1334">
        <v>0.78</v>
      </c>
      <c r="N1334" t="s">
        <v>34</v>
      </c>
      <c r="O1334" t="s">
        <v>113</v>
      </c>
      <c r="P1334" t="s">
        <v>399</v>
      </c>
      <c r="Q1334" t="s">
        <v>2374</v>
      </c>
      <c r="R1334">
        <v>7016</v>
      </c>
      <c r="S1334" s="1">
        <v>42126</v>
      </c>
      <c r="T1334" s="1">
        <v>42129</v>
      </c>
      <c r="U1334">
        <v>252.488</v>
      </c>
      <c r="V1334">
        <v>31</v>
      </c>
      <c r="W1334">
        <v>7974.21</v>
      </c>
      <c r="X1334">
        <v>86793</v>
      </c>
      <c r="Y1334">
        <f>cleaneddata[[#This Row],[Unit Price]]-cleaneddata[[#This Row],[Discount]]</f>
        <v>280.89000000000004</v>
      </c>
      <c r="Z1334" t="str">
        <f>_xlfn.IFS(cleaneddata[[#This Row],[Region]]="Central","Chris",cleaneddata[[#This Row],[Region]]="East","Erin",cleaneddata[[#This Row],[Region]]="South","Sam",cleaneddata[[#This Row],[Region]]="West","William")</f>
        <v>Erin</v>
      </c>
    </row>
    <row r="1335" spans="1:26" x14ac:dyDescent="0.25">
      <c r="A1335">
        <v>3367</v>
      </c>
      <c r="B1335" t="s">
        <v>2375</v>
      </c>
      <c r="C1335" t="s">
        <v>27</v>
      </c>
      <c r="D1335">
        <v>0.08</v>
      </c>
      <c r="E1335">
        <v>30.97</v>
      </c>
      <c r="F1335">
        <v>4</v>
      </c>
      <c r="G1335" t="s">
        <v>40</v>
      </c>
      <c r="H1335" t="s">
        <v>73</v>
      </c>
      <c r="I1335" t="s">
        <v>42</v>
      </c>
      <c r="J1335" t="s">
        <v>43</v>
      </c>
      <c r="K1335" t="s">
        <v>75</v>
      </c>
      <c r="L1335" t="s">
        <v>2164</v>
      </c>
      <c r="M1335">
        <v>0.74</v>
      </c>
      <c r="N1335" t="s">
        <v>34</v>
      </c>
      <c r="O1335" t="s">
        <v>113</v>
      </c>
      <c r="P1335" t="s">
        <v>319</v>
      </c>
      <c r="Q1335" t="s">
        <v>2376</v>
      </c>
      <c r="R1335">
        <v>43221</v>
      </c>
      <c r="S1335" s="1">
        <v>42126</v>
      </c>
      <c r="T1335" s="1">
        <v>42127</v>
      </c>
      <c r="U1335">
        <v>10.68</v>
      </c>
      <c r="V1335">
        <v>26</v>
      </c>
      <c r="W1335">
        <v>758.97</v>
      </c>
      <c r="X1335">
        <v>90502</v>
      </c>
      <c r="Y1335">
        <f>cleaneddata[[#This Row],[Unit Price]]-cleaneddata[[#This Row],[Discount]]</f>
        <v>30.89</v>
      </c>
      <c r="Z1335" t="str">
        <f>_xlfn.IFS(cleaneddata[[#This Row],[Region]]="Central","Chris",cleaneddata[[#This Row],[Region]]="East","Erin",cleaneddata[[#This Row],[Region]]="South","Sam",cleaneddata[[#This Row],[Region]]="West","William")</f>
        <v>Erin</v>
      </c>
    </row>
    <row r="1336" spans="1:26" x14ac:dyDescent="0.25">
      <c r="A1336">
        <v>3367</v>
      </c>
      <c r="B1336" t="s">
        <v>2375</v>
      </c>
      <c r="C1336" t="s">
        <v>27</v>
      </c>
      <c r="D1336">
        <v>0.1</v>
      </c>
      <c r="E1336">
        <v>4.13</v>
      </c>
      <c r="F1336">
        <v>0.5</v>
      </c>
      <c r="G1336" t="s">
        <v>89</v>
      </c>
      <c r="H1336" t="s">
        <v>73</v>
      </c>
      <c r="I1336" t="s">
        <v>50</v>
      </c>
      <c r="J1336" t="s">
        <v>154</v>
      </c>
      <c r="K1336" t="s">
        <v>75</v>
      </c>
      <c r="L1336" t="s">
        <v>2377</v>
      </c>
      <c r="M1336">
        <v>0.39</v>
      </c>
      <c r="N1336" t="s">
        <v>34</v>
      </c>
      <c r="O1336" t="s">
        <v>113</v>
      </c>
      <c r="P1336" t="s">
        <v>319</v>
      </c>
      <c r="Q1336" t="s">
        <v>2376</v>
      </c>
      <c r="R1336">
        <v>43221</v>
      </c>
      <c r="S1336" s="1">
        <v>42126</v>
      </c>
      <c r="T1336" s="1">
        <v>42128</v>
      </c>
      <c r="U1336">
        <v>58.263599999999997</v>
      </c>
      <c r="V1336">
        <v>18</v>
      </c>
      <c r="W1336">
        <v>84.44</v>
      </c>
      <c r="X1336">
        <v>90502</v>
      </c>
      <c r="Y1336">
        <f>cleaneddata[[#This Row],[Unit Price]]-cleaneddata[[#This Row],[Discount]]</f>
        <v>4.03</v>
      </c>
      <c r="Z1336" t="str">
        <f>_xlfn.IFS(cleaneddata[[#This Row],[Region]]="Central","Chris",cleaneddata[[#This Row],[Region]]="East","Erin",cleaneddata[[#This Row],[Region]]="South","Sam",cleaneddata[[#This Row],[Region]]="West","William")</f>
        <v>Erin</v>
      </c>
    </row>
    <row r="1337" spans="1:26" x14ac:dyDescent="0.25">
      <c r="A1337">
        <v>408</v>
      </c>
      <c r="B1337" t="s">
        <v>2378</v>
      </c>
      <c r="C1337" t="s">
        <v>49</v>
      </c>
      <c r="D1337">
        <v>7.0000000000000007E-2</v>
      </c>
      <c r="E1337">
        <v>29.17</v>
      </c>
      <c r="F1337">
        <v>6.27</v>
      </c>
      <c r="G1337" t="s">
        <v>40</v>
      </c>
      <c r="H1337" t="s">
        <v>96</v>
      </c>
      <c r="I1337" t="s">
        <v>50</v>
      </c>
      <c r="J1337" t="s">
        <v>74</v>
      </c>
      <c r="K1337" t="s">
        <v>75</v>
      </c>
      <c r="L1337" t="s">
        <v>76</v>
      </c>
      <c r="M1337">
        <v>0.37</v>
      </c>
      <c r="N1337" t="s">
        <v>34</v>
      </c>
      <c r="O1337" t="s">
        <v>54</v>
      </c>
      <c r="P1337" t="s">
        <v>189</v>
      </c>
      <c r="Q1337" t="s">
        <v>2379</v>
      </c>
      <c r="R1337">
        <v>78589</v>
      </c>
      <c r="S1337" s="1">
        <v>42126</v>
      </c>
      <c r="T1337" s="1">
        <v>42130</v>
      </c>
      <c r="U1337">
        <v>236.2371</v>
      </c>
      <c r="V1337">
        <v>14</v>
      </c>
      <c r="W1337">
        <v>400.47</v>
      </c>
      <c r="X1337">
        <v>89639</v>
      </c>
      <c r="Y1337">
        <f>cleaneddata[[#This Row],[Unit Price]]-cleaneddata[[#This Row],[Discount]]</f>
        <v>29.1</v>
      </c>
      <c r="Z1337" t="str">
        <f>_xlfn.IFS(cleaneddata[[#This Row],[Region]]="Central","Chris",cleaneddata[[#This Row],[Region]]="East","Erin",cleaneddata[[#This Row],[Region]]="South","Sam",cleaneddata[[#This Row],[Region]]="West","William")</f>
        <v>Chris</v>
      </c>
    </row>
    <row r="1338" spans="1:26" x14ac:dyDescent="0.25">
      <c r="A1338">
        <v>2426</v>
      </c>
      <c r="B1338" t="s">
        <v>1652</v>
      </c>
      <c r="C1338" t="s">
        <v>49</v>
      </c>
      <c r="D1338">
        <v>0.08</v>
      </c>
      <c r="E1338">
        <v>4.4800000000000004</v>
      </c>
      <c r="F1338">
        <v>49</v>
      </c>
      <c r="G1338" t="s">
        <v>40</v>
      </c>
      <c r="H1338" t="s">
        <v>29</v>
      </c>
      <c r="I1338" t="s">
        <v>50</v>
      </c>
      <c r="J1338" t="s">
        <v>97</v>
      </c>
      <c r="K1338" t="s">
        <v>66</v>
      </c>
      <c r="L1338" t="s">
        <v>470</v>
      </c>
      <c r="M1338">
        <v>0.6</v>
      </c>
      <c r="N1338" t="s">
        <v>34</v>
      </c>
      <c r="O1338" t="s">
        <v>54</v>
      </c>
      <c r="P1338" t="s">
        <v>189</v>
      </c>
      <c r="Q1338" t="s">
        <v>1654</v>
      </c>
      <c r="R1338">
        <v>75061</v>
      </c>
      <c r="S1338" s="1">
        <v>42126</v>
      </c>
      <c r="T1338" s="1">
        <v>42126</v>
      </c>
      <c r="U1338">
        <v>139.58009999999999</v>
      </c>
      <c r="V1338">
        <v>37</v>
      </c>
      <c r="W1338">
        <v>202.29</v>
      </c>
      <c r="X1338">
        <v>90861</v>
      </c>
      <c r="Y1338">
        <f>cleaneddata[[#This Row],[Unit Price]]-cleaneddata[[#This Row],[Discount]]</f>
        <v>4.4000000000000004</v>
      </c>
      <c r="Z1338" t="str">
        <f>_xlfn.IFS(cleaneddata[[#This Row],[Region]]="Central","Chris",cleaneddata[[#This Row],[Region]]="East","Erin",cleaneddata[[#This Row],[Region]]="South","Sam",cleaneddata[[#This Row],[Region]]="West","William")</f>
        <v>Chris</v>
      </c>
    </row>
    <row r="1339" spans="1:26" x14ac:dyDescent="0.25">
      <c r="A1339">
        <v>2426</v>
      </c>
      <c r="B1339" t="s">
        <v>1652</v>
      </c>
      <c r="C1339" t="s">
        <v>49</v>
      </c>
      <c r="D1339">
        <v>0</v>
      </c>
      <c r="E1339">
        <v>17.670000000000002</v>
      </c>
      <c r="F1339">
        <v>8.99</v>
      </c>
      <c r="G1339" t="s">
        <v>40</v>
      </c>
      <c r="H1339" t="s">
        <v>29</v>
      </c>
      <c r="I1339" t="s">
        <v>30</v>
      </c>
      <c r="J1339" t="s">
        <v>128</v>
      </c>
      <c r="K1339" t="s">
        <v>44</v>
      </c>
      <c r="L1339" t="s">
        <v>2058</v>
      </c>
      <c r="M1339">
        <v>0.47</v>
      </c>
      <c r="N1339" t="s">
        <v>34</v>
      </c>
      <c r="O1339" t="s">
        <v>54</v>
      </c>
      <c r="P1339" t="s">
        <v>189</v>
      </c>
      <c r="Q1339" t="s">
        <v>1654</v>
      </c>
      <c r="R1339">
        <v>75061</v>
      </c>
      <c r="S1339" s="1">
        <v>42126</v>
      </c>
      <c r="T1339" s="1">
        <v>42133</v>
      </c>
      <c r="U1339">
        <v>109.67</v>
      </c>
      <c r="V1339">
        <v>9</v>
      </c>
      <c r="W1339">
        <v>168.71</v>
      </c>
      <c r="X1339">
        <v>90861</v>
      </c>
      <c r="Y1339">
        <f>cleaneddata[[#This Row],[Unit Price]]-cleaneddata[[#This Row],[Discount]]</f>
        <v>17.670000000000002</v>
      </c>
      <c r="Z1339" t="str">
        <f>_xlfn.IFS(cleaneddata[[#This Row],[Region]]="Central","Chris",cleaneddata[[#This Row],[Region]]="East","Erin",cleaneddata[[#This Row],[Region]]="South","Sam",cleaneddata[[#This Row],[Region]]="West","William")</f>
        <v>Chris</v>
      </c>
    </row>
    <row r="1340" spans="1:26" x14ac:dyDescent="0.25">
      <c r="A1340">
        <v>2578</v>
      </c>
      <c r="B1340" t="s">
        <v>2380</v>
      </c>
      <c r="C1340" t="s">
        <v>49</v>
      </c>
      <c r="D1340">
        <v>0.04</v>
      </c>
      <c r="E1340">
        <v>8.6</v>
      </c>
      <c r="F1340">
        <v>6.19</v>
      </c>
      <c r="G1340" t="s">
        <v>40</v>
      </c>
      <c r="H1340" t="s">
        <v>73</v>
      </c>
      <c r="I1340" t="s">
        <v>50</v>
      </c>
      <c r="J1340" t="s">
        <v>74</v>
      </c>
      <c r="K1340" t="s">
        <v>75</v>
      </c>
      <c r="L1340" t="s">
        <v>534</v>
      </c>
      <c r="M1340">
        <v>0.38</v>
      </c>
      <c r="N1340" t="s">
        <v>34</v>
      </c>
      <c r="O1340" t="s">
        <v>35</v>
      </c>
      <c r="P1340" t="s">
        <v>166</v>
      </c>
      <c r="Q1340" t="s">
        <v>2381</v>
      </c>
      <c r="R1340">
        <v>36801</v>
      </c>
      <c r="S1340" s="1">
        <v>42126</v>
      </c>
      <c r="T1340" s="1">
        <v>42128</v>
      </c>
      <c r="U1340">
        <v>309.71159999999998</v>
      </c>
      <c r="V1340">
        <v>5</v>
      </c>
      <c r="W1340">
        <v>46.85</v>
      </c>
      <c r="X1340">
        <v>88298</v>
      </c>
      <c r="Y1340">
        <f>cleaneddata[[#This Row],[Unit Price]]-cleaneddata[[#This Row],[Discount]]</f>
        <v>8.56</v>
      </c>
      <c r="Z1340" t="str">
        <f>_xlfn.IFS(cleaneddata[[#This Row],[Region]]="Central","Chris",cleaneddata[[#This Row],[Region]]="East","Erin",cleaneddata[[#This Row],[Region]]="South","Sam",cleaneddata[[#This Row],[Region]]="West","William")</f>
        <v>Sam</v>
      </c>
    </row>
    <row r="1341" spans="1:26" x14ac:dyDescent="0.25">
      <c r="A1341">
        <v>2578</v>
      </c>
      <c r="B1341" t="s">
        <v>2380</v>
      </c>
      <c r="C1341" t="s">
        <v>49</v>
      </c>
      <c r="D1341">
        <v>0.01</v>
      </c>
      <c r="E1341">
        <v>3.58</v>
      </c>
      <c r="F1341">
        <v>1.63</v>
      </c>
      <c r="G1341" t="s">
        <v>40</v>
      </c>
      <c r="H1341" t="s">
        <v>73</v>
      </c>
      <c r="I1341" t="s">
        <v>50</v>
      </c>
      <c r="J1341" t="s">
        <v>178</v>
      </c>
      <c r="K1341" t="s">
        <v>52</v>
      </c>
      <c r="L1341" t="s">
        <v>2223</v>
      </c>
      <c r="M1341">
        <v>0.36</v>
      </c>
      <c r="N1341" t="s">
        <v>34</v>
      </c>
      <c r="O1341" t="s">
        <v>35</v>
      </c>
      <c r="P1341" t="s">
        <v>166</v>
      </c>
      <c r="Q1341" t="s">
        <v>2381</v>
      </c>
      <c r="R1341">
        <v>36801</v>
      </c>
      <c r="S1341" s="1">
        <v>42126</v>
      </c>
      <c r="T1341" s="1">
        <v>42130</v>
      </c>
      <c r="U1341">
        <v>-128.85599999999999</v>
      </c>
      <c r="V1341">
        <v>26</v>
      </c>
      <c r="W1341">
        <v>93.57</v>
      </c>
      <c r="X1341">
        <v>88298</v>
      </c>
      <c r="Y1341">
        <f>cleaneddata[[#This Row],[Unit Price]]-cleaneddata[[#This Row],[Discount]]</f>
        <v>3.5700000000000003</v>
      </c>
      <c r="Z1341" t="str">
        <f>_xlfn.IFS(cleaneddata[[#This Row],[Region]]="Central","Chris",cleaneddata[[#This Row],[Region]]="East","Erin",cleaneddata[[#This Row],[Region]]="South","Sam",cleaneddata[[#This Row],[Region]]="West","William")</f>
        <v>Sam</v>
      </c>
    </row>
    <row r="1342" spans="1:26" x14ac:dyDescent="0.25">
      <c r="A1342">
        <v>2578</v>
      </c>
      <c r="B1342" t="s">
        <v>2380</v>
      </c>
      <c r="C1342" t="s">
        <v>49</v>
      </c>
      <c r="D1342">
        <v>0.08</v>
      </c>
      <c r="E1342">
        <v>105.49</v>
      </c>
      <c r="F1342">
        <v>41.64</v>
      </c>
      <c r="G1342" t="s">
        <v>28</v>
      </c>
      <c r="H1342" t="s">
        <v>73</v>
      </c>
      <c r="I1342" t="s">
        <v>30</v>
      </c>
      <c r="J1342" t="s">
        <v>31</v>
      </c>
      <c r="K1342" t="s">
        <v>32</v>
      </c>
      <c r="L1342" t="s">
        <v>2382</v>
      </c>
      <c r="M1342">
        <v>0.75</v>
      </c>
      <c r="N1342" t="s">
        <v>34</v>
      </c>
      <c r="O1342" t="s">
        <v>35</v>
      </c>
      <c r="P1342" t="s">
        <v>166</v>
      </c>
      <c r="Q1342" t="s">
        <v>2381</v>
      </c>
      <c r="R1342">
        <v>36801</v>
      </c>
      <c r="S1342" s="1">
        <v>42126</v>
      </c>
      <c r="T1342" s="1">
        <v>42133</v>
      </c>
      <c r="U1342">
        <v>-36.945999999999998</v>
      </c>
      <c r="V1342">
        <v>34</v>
      </c>
      <c r="W1342">
        <v>2694.49</v>
      </c>
      <c r="X1342">
        <v>88298</v>
      </c>
      <c r="Y1342">
        <f>cleaneddata[[#This Row],[Unit Price]]-cleaneddata[[#This Row],[Discount]]</f>
        <v>105.41</v>
      </c>
      <c r="Z1342" t="str">
        <f>_xlfn.IFS(cleaneddata[[#This Row],[Region]]="Central","Chris",cleaneddata[[#This Row],[Region]]="East","Erin",cleaneddata[[#This Row],[Region]]="South","Sam",cleaneddata[[#This Row],[Region]]="West","William")</f>
        <v>Sam</v>
      </c>
    </row>
    <row r="1343" spans="1:26" x14ac:dyDescent="0.25">
      <c r="A1343">
        <v>2531</v>
      </c>
      <c r="B1343" t="s">
        <v>2383</v>
      </c>
      <c r="C1343" t="s">
        <v>118</v>
      </c>
      <c r="D1343">
        <v>0.08</v>
      </c>
      <c r="E1343">
        <v>4</v>
      </c>
      <c r="F1343">
        <v>1.3</v>
      </c>
      <c r="G1343" t="s">
        <v>40</v>
      </c>
      <c r="H1343" t="s">
        <v>29</v>
      </c>
      <c r="I1343" t="s">
        <v>50</v>
      </c>
      <c r="J1343" t="s">
        <v>90</v>
      </c>
      <c r="K1343" t="s">
        <v>52</v>
      </c>
      <c r="L1343" t="s">
        <v>373</v>
      </c>
      <c r="M1343">
        <v>0.37</v>
      </c>
      <c r="N1343" t="s">
        <v>34</v>
      </c>
      <c r="O1343" t="s">
        <v>61</v>
      </c>
      <c r="P1343" t="s">
        <v>92</v>
      </c>
      <c r="Q1343" t="s">
        <v>2384</v>
      </c>
      <c r="R1343">
        <v>93422</v>
      </c>
      <c r="S1343" s="1">
        <v>42126</v>
      </c>
      <c r="T1343" s="1">
        <v>42128</v>
      </c>
      <c r="U1343">
        <v>28.4</v>
      </c>
      <c r="V1343">
        <v>14</v>
      </c>
      <c r="W1343">
        <v>51.99</v>
      </c>
      <c r="X1343">
        <v>87452</v>
      </c>
      <c r="Y1343">
        <f>cleaneddata[[#This Row],[Unit Price]]-cleaneddata[[#This Row],[Discount]]</f>
        <v>3.92</v>
      </c>
      <c r="Z1343" t="str">
        <f>_xlfn.IFS(cleaneddata[[#This Row],[Region]]="Central","Chris",cleaneddata[[#This Row],[Region]]="East","Erin",cleaneddata[[#This Row],[Region]]="South","Sam",cleaneddata[[#This Row],[Region]]="West","William")</f>
        <v>William</v>
      </c>
    </row>
    <row r="1344" spans="1:26" x14ac:dyDescent="0.25">
      <c r="A1344">
        <v>27</v>
      </c>
      <c r="B1344" t="s">
        <v>2385</v>
      </c>
      <c r="C1344" t="s">
        <v>72</v>
      </c>
      <c r="D1344">
        <v>0.04</v>
      </c>
      <c r="E1344">
        <v>4.1399999999999997</v>
      </c>
      <c r="F1344">
        <v>6.6</v>
      </c>
      <c r="G1344" t="s">
        <v>40</v>
      </c>
      <c r="H1344" t="s">
        <v>96</v>
      </c>
      <c r="I1344" t="s">
        <v>30</v>
      </c>
      <c r="J1344" t="s">
        <v>128</v>
      </c>
      <c r="K1344" t="s">
        <v>75</v>
      </c>
      <c r="L1344" t="s">
        <v>414</v>
      </c>
      <c r="M1344">
        <v>0.49</v>
      </c>
      <c r="N1344" t="s">
        <v>34</v>
      </c>
      <c r="O1344" t="s">
        <v>61</v>
      </c>
      <c r="P1344" t="s">
        <v>92</v>
      </c>
      <c r="Q1344" t="s">
        <v>1965</v>
      </c>
      <c r="R1344">
        <v>90712</v>
      </c>
      <c r="S1344" s="1">
        <v>42126</v>
      </c>
      <c r="T1344" s="1">
        <v>42128</v>
      </c>
      <c r="U1344">
        <v>8.8940000000000001</v>
      </c>
      <c r="V1344">
        <v>12</v>
      </c>
      <c r="W1344">
        <v>54.78</v>
      </c>
      <c r="X1344">
        <v>87652</v>
      </c>
      <c r="Y1344">
        <f>cleaneddata[[#This Row],[Unit Price]]-cleaneddata[[#This Row],[Discount]]</f>
        <v>4.0999999999999996</v>
      </c>
      <c r="Z1344" t="str">
        <f>_xlfn.IFS(cleaneddata[[#This Row],[Region]]="Central","Chris",cleaneddata[[#This Row],[Region]]="East","Erin",cleaneddata[[#This Row],[Region]]="South","Sam",cleaneddata[[#This Row],[Region]]="West","William")</f>
        <v>William</v>
      </c>
    </row>
    <row r="1345" spans="1:26" x14ac:dyDescent="0.25">
      <c r="A1345">
        <v>3386</v>
      </c>
      <c r="B1345" t="s">
        <v>2386</v>
      </c>
      <c r="C1345" t="s">
        <v>27</v>
      </c>
      <c r="D1345">
        <v>0</v>
      </c>
      <c r="E1345">
        <v>2.61</v>
      </c>
      <c r="F1345">
        <v>0.5</v>
      </c>
      <c r="G1345" t="s">
        <v>40</v>
      </c>
      <c r="H1345" t="s">
        <v>96</v>
      </c>
      <c r="I1345" t="s">
        <v>50</v>
      </c>
      <c r="J1345" t="s">
        <v>154</v>
      </c>
      <c r="K1345" t="s">
        <v>75</v>
      </c>
      <c r="L1345" t="s">
        <v>1369</v>
      </c>
      <c r="M1345">
        <v>0.39</v>
      </c>
      <c r="N1345" t="s">
        <v>34</v>
      </c>
      <c r="O1345" t="s">
        <v>113</v>
      </c>
      <c r="P1345" t="s">
        <v>319</v>
      </c>
      <c r="Q1345" t="s">
        <v>2200</v>
      </c>
      <c r="R1345">
        <v>43402</v>
      </c>
      <c r="S1345" s="1">
        <v>42127</v>
      </c>
      <c r="T1345" s="1">
        <v>42129</v>
      </c>
      <c r="U1345">
        <v>19.554600000000001</v>
      </c>
      <c r="V1345">
        <v>10</v>
      </c>
      <c r="W1345">
        <v>28.34</v>
      </c>
      <c r="X1345">
        <v>88746</v>
      </c>
      <c r="Y1345">
        <f>cleaneddata[[#This Row],[Unit Price]]-cleaneddata[[#This Row],[Discount]]</f>
        <v>2.61</v>
      </c>
      <c r="Z1345" t="str">
        <f>_xlfn.IFS(cleaneddata[[#This Row],[Region]]="Central","Chris",cleaneddata[[#This Row],[Region]]="East","Erin",cleaneddata[[#This Row],[Region]]="South","Sam",cleaneddata[[#This Row],[Region]]="West","William")</f>
        <v>Erin</v>
      </c>
    </row>
    <row r="1346" spans="1:26" x14ac:dyDescent="0.25">
      <c r="A1346">
        <v>3386</v>
      </c>
      <c r="B1346" t="s">
        <v>2386</v>
      </c>
      <c r="C1346" t="s">
        <v>27</v>
      </c>
      <c r="D1346">
        <v>0.04</v>
      </c>
      <c r="E1346">
        <v>25.38</v>
      </c>
      <c r="F1346">
        <v>8.99</v>
      </c>
      <c r="G1346" t="s">
        <v>89</v>
      </c>
      <c r="H1346" t="s">
        <v>96</v>
      </c>
      <c r="I1346" t="s">
        <v>30</v>
      </c>
      <c r="J1346" t="s">
        <v>128</v>
      </c>
      <c r="K1346" t="s">
        <v>44</v>
      </c>
      <c r="L1346" t="s">
        <v>2387</v>
      </c>
      <c r="M1346">
        <v>0.5</v>
      </c>
      <c r="N1346" t="s">
        <v>34</v>
      </c>
      <c r="O1346" t="s">
        <v>113</v>
      </c>
      <c r="P1346" t="s">
        <v>319</v>
      </c>
      <c r="Q1346" t="s">
        <v>2200</v>
      </c>
      <c r="R1346">
        <v>43402</v>
      </c>
      <c r="S1346" s="1">
        <v>42127</v>
      </c>
      <c r="T1346" s="1">
        <v>42130</v>
      </c>
      <c r="U1346">
        <v>152.482</v>
      </c>
      <c r="V1346">
        <v>35</v>
      </c>
      <c r="W1346">
        <v>861.3</v>
      </c>
      <c r="X1346">
        <v>88746</v>
      </c>
      <c r="Y1346">
        <f>cleaneddata[[#This Row],[Unit Price]]-cleaneddata[[#This Row],[Discount]]</f>
        <v>25.34</v>
      </c>
      <c r="Z1346" t="str">
        <f>_xlfn.IFS(cleaneddata[[#This Row],[Region]]="Central","Chris",cleaneddata[[#This Row],[Region]]="East","Erin",cleaneddata[[#This Row],[Region]]="South","Sam",cleaneddata[[#This Row],[Region]]="West","William")</f>
        <v>Erin</v>
      </c>
    </row>
    <row r="1347" spans="1:26" x14ac:dyDescent="0.25">
      <c r="A1347">
        <v>2157</v>
      </c>
      <c r="B1347" t="s">
        <v>1683</v>
      </c>
      <c r="C1347" t="s">
        <v>39</v>
      </c>
      <c r="D1347">
        <v>7.0000000000000007E-2</v>
      </c>
      <c r="E1347">
        <v>30.93</v>
      </c>
      <c r="F1347">
        <v>3.92</v>
      </c>
      <c r="G1347" t="s">
        <v>40</v>
      </c>
      <c r="H1347" t="s">
        <v>73</v>
      </c>
      <c r="I1347" t="s">
        <v>30</v>
      </c>
      <c r="J1347" t="s">
        <v>128</v>
      </c>
      <c r="K1347" t="s">
        <v>44</v>
      </c>
      <c r="L1347" t="s">
        <v>1653</v>
      </c>
      <c r="M1347">
        <v>0.44</v>
      </c>
      <c r="N1347" t="s">
        <v>34</v>
      </c>
      <c r="O1347" t="s">
        <v>54</v>
      </c>
      <c r="P1347" t="s">
        <v>291</v>
      </c>
      <c r="Q1347" t="s">
        <v>1685</v>
      </c>
      <c r="R1347">
        <v>48093</v>
      </c>
      <c r="S1347" s="1">
        <v>42127</v>
      </c>
      <c r="T1347" s="1">
        <v>42128</v>
      </c>
      <c r="U1347">
        <v>398.30250000000001</v>
      </c>
      <c r="V1347">
        <v>19</v>
      </c>
      <c r="W1347">
        <v>577.25</v>
      </c>
      <c r="X1347">
        <v>90386</v>
      </c>
      <c r="Y1347">
        <f>cleaneddata[[#This Row],[Unit Price]]-cleaneddata[[#This Row],[Discount]]</f>
        <v>30.86</v>
      </c>
      <c r="Z1347" t="str">
        <f>_xlfn.IFS(cleaneddata[[#This Row],[Region]]="Central","Chris",cleaneddata[[#This Row],[Region]]="East","Erin",cleaneddata[[#This Row],[Region]]="South","Sam",cleaneddata[[#This Row],[Region]]="West","William")</f>
        <v>Chris</v>
      </c>
    </row>
    <row r="1348" spans="1:26" x14ac:dyDescent="0.25">
      <c r="A1348">
        <v>2157</v>
      </c>
      <c r="B1348" t="s">
        <v>1683</v>
      </c>
      <c r="C1348" t="s">
        <v>39</v>
      </c>
      <c r="D1348">
        <v>0.05</v>
      </c>
      <c r="E1348">
        <v>297.48</v>
      </c>
      <c r="F1348">
        <v>18.059999999999999</v>
      </c>
      <c r="G1348" t="s">
        <v>28</v>
      </c>
      <c r="H1348" t="s">
        <v>73</v>
      </c>
      <c r="I1348" t="s">
        <v>42</v>
      </c>
      <c r="J1348" t="s">
        <v>58</v>
      </c>
      <c r="K1348" t="s">
        <v>59</v>
      </c>
      <c r="L1348" t="s">
        <v>389</v>
      </c>
      <c r="M1348">
        <v>0.6</v>
      </c>
      <c r="N1348" t="s">
        <v>34</v>
      </c>
      <c r="O1348" t="s">
        <v>54</v>
      </c>
      <c r="P1348" t="s">
        <v>291</v>
      </c>
      <c r="Q1348" t="s">
        <v>1685</v>
      </c>
      <c r="R1348">
        <v>48093</v>
      </c>
      <c r="S1348" s="1">
        <v>42127</v>
      </c>
      <c r="T1348" s="1">
        <v>42128</v>
      </c>
      <c r="U1348">
        <v>709.85199999999998</v>
      </c>
      <c r="V1348">
        <v>14</v>
      </c>
      <c r="W1348">
        <v>4075.18</v>
      </c>
      <c r="X1348">
        <v>90386</v>
      </c>
      <c r="Y1348">
        <f>cleaneddata[[#This Row],[Unit Price]]-cleaneddata[[#This Row],[Discount]]</f>
        <v>297.43</v>
      </c>
      <c r="Z1348" t="str">
        <f>_xlfn.IFS(cleaneddata[[#This Row],[Region]]="Central","Chris",cleaneddata[[#This Row],[Region]]="East","Erin",cleaneddata[[#This Row],[Region]]="South","Sam",cleaneddata[[#This Row],[Region]]="West","William")</f>
        <v>Chris</v>
      </c>
    </row>
    <row r="1349" spans="1:26" x14ac:dyDescent="0.25">
      <c r="A1349">
        <v>2157</v>
      </c>
      <c r="B1349" t="s">
        <v>1683</v>
      </c>
      <c r="C1349" t="s">
        <v>39</v>
      </c>
      <c r="D1349">
        <v>7.0000000000000007E-2</v>
      </c>
      <c r="E1349">
        <v>296.18</v>
      </c>
      <c r="F1349">
        <v>54.12</v>
      </c>
      <c r="G1349" t="s">
        <v>28</v>
      </c>
      <c r="H1349" t="s">
        <v>73</v>
      </c>
      <c r="I1349" t="s">
        <v>30</v>
      </c>
      <c r="J1349" t="s">
        <v>31</v>
      </c>
      <c r="K1349" t="s">
        <v>32</v>
      </c>
      <c r="L1349" t="s">
        <v>1081</v>
      </c>
      <c r="M1349">
        <v>0.76</v>
      </c>
      <c r="N1349" t="s">
        <v>34</v>
      </c>
      <c r="O1349" t="s">
        <v>54</v>
      </c>
      <c r="P1349" t="s">
        <v>291</v>
      </c>
      <c r="Q1349" t="s">
        <v>1685</v>
      </c>
      <c r="R1349">
        <v>48093</v>
      </c>
      <c r="S1349" s="1">
        <v>42127</v>
      </c>
      <c r="T1349" s="1">
        <v>42129</v>
      </c>
      <c r="U1349">
        <v>80.809200000000004</v>
      </c>
      <c r="V1349">
        <v>6</v>
      </c>
      <c r="W1349">
        <v>1798.23</v>
      </c>
      <c r="X1349">
        <v>90386</v>
      </c>
      <c r="Y1349">
        <f>cleaneddata[[#This Row],[Unit Price]]-cleaneddata[[#This Row],[Discount]]</f>
        <v>296.11</v>
      </c>
      <c r="Z1349" t="str">
        <f>_xlfn.IFS(cleaneddata[[#This Row],[Region]]="Central","Chris",cleaneddata[[#This Row],[Region]]="East","Erin",cleaneddata[[#This Row],[Region]]="South","Sam",cleaneddata[[#This Row],[Region]]="West","William")</f>
        <v>Chris</v>
      </c>
    </row>
    <row r="1350" spans="1:26" x14ac:dyDescent="0.25">
      <c r="A1350">
        <v>1391</v>
      </c>
      <c r="B1350" t="s">
        <v>2294</v>
      </c>
      <c r="C1350" t="s">
        <v>49</v>
      </c>
      <c r="D1350">
        <v>7.0000000000000007E-2</v>
      </c>
      <c r="E1350">
        <v>12.28</v>
      </c>
      <c r="F1350">
        <v>6.13</v>
      </c>
      <c r="G1350" t="s">
        <v>40</v>
      </c>
      <c r="H1350" t="s">
        <v>29</v>
      </c>
      <c r="I1350" t="s">
        <v>50</v>
      </c>
      <c r="J1350" t="s">
        <v>80</v>
      </c>
      <c r="K1350" t="s">
        <v>75</v>
      </c>
      <c r="L1350" t="s">
        <v>2388</v>
      </c>
      <c r="M1350">
        <v>0.56999999999999995</v>
      </c>
      <c r="N1350" t="s">
        <v>34</v>
      </c>
      <c r="O1350" t="s">
        <v>61</v>
      </c>
      <c r="P1350" t="s">
        <v>92</v>
      </c>
      <c r="Q1350" t="s">
        <v>2295</v>
      </c>
      <c r="R1350">
        <v>94086</v>
      </c>
      <c r="S1350" s="1">
        <v>42127</v>
      </c>
      <c r="T1350" s="1">
        <v>42134</v>
      </c>
      <c r="U1350">
        <v>15.236000000000001</v>
      </c>
      <c r="V1350">
        <v>33</v>
      </c>
      <c r="W1350">
        <v>389.59</v>
      </c>
      <c r="X1350">
        <v>88730</v>
      </c>
      <c r="Y1350">
        <f>cleaneddata[[#This Row],[Unit Price]]-cleaneddata[[#This Row],[Discount]]</f>
        <v>12.209999999999999</v>
      </c>
      <c r="Z1350" t="str">
        <f>_xlfn.IFS(cleaneddata[[#This Row],[Region]]="Central","Chris",cleaneddata[[#This Row],[Region]]="East","Erin",cleaneddata[[#This Row],[Region]]="South","Sam",cleaneddata[[#This Row],[Region]]="West","William")</f>
        <v>William</v>
      </c>
    </row>
    <row r="1351" spans="1:26" x14ac:dyDescent="0.25">
      <c r="A1351">
        <v>1680</v>
      </c>
      <c r="B1351" t="s">
        <v>2389</v>
      </c>
      <c r="C1351" t="s">
        <v>49</v>
      </c>
      <c r="D1351">
        <v>0.09</v>
      </c>
      <c r="E1351">
        <v>30.98</v>
      </c>
      <c r="F1351">
        <v>19.510000000000002</v>
      </c>
      <c r="G1351" t="s">
        <v>40</v>
      </c>
      <c r="H1351" t="s">
        <v>41</v>
      </c>
      <c r="I1351" t="s">
        <v>50</v>
      </c>
      <c r="J1351" t="s">
        <v>347</v>
      </c>
      <c r="K1351" t="s">
        <v>75</v>
      </c>
      <c r="L1351" t="s">
        <v>2390</v>
      </c>
      <c r="M1351">
        <v>0.36</v>
      </c>
      <c r="N1351" t="s">
        <v>34</v>
      </c>
      <c r="O1351" t="s">
        <v>113</v>
      </c>
      <c r="P1351" t="s">
        <v>319</v>
      </c>
      <c r="Q1351" t="s">
        <v>766</v>
      </c>
      <c r="R1351">
        <v>45014</v>
      </c>
      <c r="S1351" s="1">
        <v>42127</v>
      </c>
      <c r="T1351" s="1">
        <v>42129</v>
      </c>
      <c r="U1351">
        <v>-163.53</v>
      </c>
      <c r="V1351">
        <v>18</v>
      </c>
      <c r="W1351">
        <v>514.62</v>
      </c>
      <c r="X1351">
        <v>86645</v>
      </c>
      <c r="Y1351">
        <f>cleaneddata[[#This Row],[Unit Price]]-cleaneddata[[#This Row],[Discount]]</f>
        <v>30.89</v>
      </c>
      <c r="Z1351" t="str">
        <f>_xlfn.IFS(cleaneddata[[#This Row],[Region]]="Central","Chris",cleaneddata[[#This Row],[Region]]="East","Erin",cleaneddata[[#This Row],[Region]]="South","Sam",cleaneddata[[#This Row],[Region]]="West","William")</f>
        <v>Erin</v>
      </c>
    </row>
    <row r="1352" spans="1:26" x14ac:dyDescent="0.25">
      <c r="A1352">
        <v>1680</v>
      </c>
      <c r="B1352" t="s">
        <v>2389</v>
      </c>
      <c r="C1352" t="s">
        <v>49</v>
      </c>
      <c r="D1352">
        <v>0.03</v>
      </c>
      <c r="E1352">
        <v>49.34</v>
      </c>
      <c r="F1352">
        <v>10.25</v>
      </c>
      <c r="G1352" t="s">
        <v>40</v>
      </c>
      <c r="H1352" t="s">
        <v>41</v>
      </c>
      <c r="I1352" t="s">
        <v>30</v>
      </c>
      <c r="J1352" t="s">
        <v>128</v>
      </c>
      <c r="K1352" t="s">
        <v>66</v>
      </c>
      <c r="L1352" t="s">
        <v>2391</v>
      </c>
      <c r="M1352">
        <v>0.56999999999999995</v>
      </c>
      <c r="N1352" t="s">
        <v>34</v>
      </c>
      <c r="O1352" t="s">
        <v>113</v>
      </c>
      <c r="P1352" t="s">
        <v>319</v>
      </c>
      <c r="Q1352" t="s">
        <v>766</v>
      </c>
      <c r="R1352">
        <v>45014</v>
      </c>
      <c r="S1352" s="1">
        <v>42127</v>
      </c>
      <c r="T1352" s="1">
        <v>42129</v>
      </c>
      <c r="U1352">
        <v>554.77</v>
      </c>
      <c r="V1352">
        <v>17</v>
      </c>
      <c r="W1352">
        <v>817.32</v>
      </c>
      <c r="X1352">
        <v>86645</v>
      </c>
      <c r="Y1352">
        <f>cleaneddata[[#This Row],[Unit Price]]-cleaneddata[[#This Row],[Discount]]</f>
        <v>49.31</v>
      </c>
      <c r="Z1352" t="str">
        <f>_xlfn.IFS(cleaneddata[[#This Row],[Region]]="Central","Chris",cleaneddata[[#This Row],[Region]]="East","Erin",cleaneddata[[#This Row],[Region]]="South","Sam",cleaneddata[[#This Row],[Region]]="West","William")</f>
        <v>Erin</v>
      </c>
    </row>
    <row r="1353" spans="1:26" x14ac:dyDescent="0.25">
      <c r="A1353">
        <v>94</v>
      </c>
      <c r="B1353" t="s">
        <v>2392</v>
      </c>
      <c r="C1353" t="s">
        <v>72</v>
      </c>
      <c r="D1353">
        <v>0.04</v>
      </c>
      <c r="E1353">
        <v>160.97999999999999</v>
      </c>
      <c r="F1353">
        <v>30</v>
      </c>
      <c r="G1353" t="s">
        <v>28</v>
      </c>
      <c r="H1353" t="s">
        <v>73</v>
      </c>
      <c r="I1353" t="s">
        <v>30</v>
      </c>
      <c r="J1353" t="s">
        <v>111</v>
      </c>
      <c r="K1353" t="s">
        <v>59</v>
      </c>
      <c r="L1353" t="s">
        <v>894</v>
      </c>
      <c r="M1353">
        <v>0.62</v>
      </c>
      <c r="N1353" t="s">
        <v>34</v>
      </c>
      <c r="O1353" t="s">
        <v>54</v>
      </c>
      <c r="P1353" t="s">
        <v>105</v>
      </c>
      <c r="Q1353" t="s">
        <v>535</v>
      </c>
      <c r="R1353">
        <v>60601</v>
      </c>
      <c r="S1353" s="1">
        <v>42127</v>
      </c>
      <c r="T1353" s="1">
        <v>42129</v>
      </c>
      <c r="U1353">
        <v>116.1</v>
      </c>
      <c r="V1353">
        <v>37</v>
      </c>
      <c r="W1353">
        <v>6276.34</v>
      </c>
      <c r="X1353">
        <v>44231</v>
      </c>
      <c r="Y1353">
        <f>cleaneddata[[#This Row],[Unit Price]]-cleaneddata[[#This Row],[Discount]]</f>
        <v>160.94</v>
      </c>
      <c r="Z1353" t="str">
        <f>_xlfn.IFS(cleaneddata[[#This Row],[Region]]="Central","Chris",cleaneddata[[#This Row],[Region]]="East","Erin",cleaneddata[[#This Row],[Region]]="South","Sam",cleaneddata[[#This Row],[Region]]="West","William")</f>
        <v>Chris</v>
      </c>
    </row>
    <row r="1354" spans="1:26" x14ac:dyDescent="0.25">
      <c r="A1354">
        <v>94</v>
      </c>
      <c r="B1354" t="s">
        <v>2392</v>
      </c>
      <c r="C1354" t="s">
        <v>72</v>
      </c>
      <c r="D1354">
        <v>0.01</v>
      </c>
      <c r="E1354">
        <v>17.98</v>
      </c>
      <c r="F1354">
        <v>4</v>
      </c>
      <c r="G1354" t="s">
        <v>40</v>
      </c>
      <c r="H1354" t="s">
        <v>73</v>
      </c>
      <c r="I1354" t="s">
        <v>42</v>
      </c>
      <c r="J1354" t="s">
        <v>43</v>
      </c>
      <c r="K1354" t="s">
        <v>75</v>
      </c>
      <c r="L1354" t="s">
        <v>1659</v>
      </c>
      <c r="M1354">
        <v>0.79</v>
      </c>
      <c r="N1354" t="s">
        <v>34</v>
      </c>
      <c r="O1354" t="s">
        <v>54</v>
      </c>
      <c r="P1354" t="s">
        <v>105</v>
      </c>
      <c r="Q1354" t="s">
        <v>535</v>
      </c>
      <c r="R1354">
        <v>60601</v>
      </c>
      <c r="S1354" s="1">
        <v>42127</v>
      </c>
      <c r="T1354" s="1">
        <v>42129</v>
      </c>
      <c r="U1354">
        <v>-87.96</v>
      </c>
      <c r="V1354">
        <v>146</v>
      </c>
      <c r="W1354">
        <v>2664.4</v>
      </c>
      <c r="X1354">
        <v>44231</v>
      </c>
      <c r="Y1354">
        <f>cleaneddata[[#This Row],[Unit Price]]-cleaneddata[[#This Row],[Discount]]</f>
        <v>17.97</v>
      </c>
      <c r="Z1354" t="str">
        <f>_xlfn.IFS(cleaneddata[[#This Row],[Region]]="Central","Chris",cleaneddata[[#This Row],[Region]]="East","Erin",cleaneddata[[#This Row],[Region]]="South","Sam",cleaneddata[[#This Row],[Region]]="West","William")</f>
        <v>Chris</v>
      </c>
    </row>
    <row r="1355" spans="1:26" x14ac:dyDescent="0.25">
      <c r="A1355">
        <v>97</v>
      </c>
      <c r="B1355" t="s">
        <v>2393</v>
      </c>
      <c r="C1355" t="s">
        <v>72</v>
      </c>
      <c r="D1355">
        <v>0.04</v>
      </c>
      <c r="E1355">
        <v>160.97999999999999</v>
      </c>
      <c r="F1355">
        <v>30</v>
      </c>
      <c r="G1355" t="s">
        <v>28</v>
      </c>
      <c r="H1355" t="s">
        <v>73</v>
      </c>
      <c r="I1355" t="s">
        <v>30</v>
      </c>
      <c r="J1355" t="s">
        <v>111</v>
      </c>
      <c r="K1355" t="s">
        <v>59</v>
      </c>
      <c r="L1355" t="s">
        <v>894</v>
      </c>
      <c r="M1355">
        <v>0.62</v>
      </c>
      <c r="N1355" t="s">
        <v>34</v>
      </c>
      <c r="O1355" t="s">
        <v>54</v>
      </c>
      <c r="P1355" t="s">
        <v>539</v>
      </c>
      <c r="Q1355" t="s">
        <v>2394</v>
      </c>
      <c r="R1355">
        <v>66502</v>
      </c>
      <c r="S1355" s="1">
        <v>42127</v>
      </c>
      <c r="T1355" s="1">
        <v>42129</v>
      </c>
      <c r="U1355">
        <v>255.42</v>
      </c>
      <c r="V1355">
        <v>9</v>
      </c>
      <c r="W1355">
        <v>1526.68</v>
      </c>
      <c r="X1355">
        <v>87306</v>
      </c>
      <c r="Y1355">
        <f>cleaneddata[[#This Row],[Unit Price]]-cleaneddata[[#This Row],[Discount]]</f>
        <v>160.94</v>
      </c>
      <c r="Z1355" t="str">
        <f>_xlfn.IFS(cleaneddata[[#This Row],[Region]]="Central","Chris",cleaneddata[[#This Row],[Region]]="East","Erin",cleaneddata[[#This Row],[Region]]="South","Sam",cleaneddata[[#This Row],[Region]]="West","William")</f>
        <v>Chris</v>
      </c>
    </row>
    <row r="1356" spans="1:26" x14ac:dyDescent="0.25">
      <c r="A1356">
        <v>97</v>
      </c>
      <c r="B1356" t="s">
        <v>2393</v>
      </c>
      <c r="C1356" t="s">
        <v>72</v>
      </c>
      <c r="D1356">
        <v>0.06</v>
      </c>
      <c r="E1356">
        <v>115.99</v>
      </c>
      <c r="F1356">
        <v>8.99</v>
      </c>
      <c r="G1356" t="s">
        <v>40</v>
      </c>
      <c r="H1356" t="s">
        <v>73</v>
      </c>
      <c r="I1356" t="s">
        <v>42</v>
      </c>
      <c r="J1356" t="s">
        <v>137</v>
      </c>
      <c r="K1356" t="s">
        <v>75</v>
      </c>
      <c r="L1356" t="s">
        <v>2111</v>
      </c>
      <c r="M1356">
        <v>0.57999999999999996</v>
      </c>
      <c r="N1356" t="s">
        <v>34</v>
      </c>
      <c r="O1356" t="s">
        <v>54</v>
      </c>
      <c r="P1356" t="s">
        <v>539</v>
      </c>
      <c r="Q1356" t="s">
        <v>2394</v>
      </c>
      <c r="R1356">
        <v>66502</v>
      </c>
      <c r="S1356" s="1">
        <v>42127</v>
      </c>
      <c r="T1356" s="1">
        <v>42128</v>
      </c>
      <c r="U1356">
        <v>685.6146</v>
      </c>
      <c r="V1356">
        <v>20</v>
      </c>
      <c r="W1356">
        <v>1952.56</v>
      </c>
      <c r="X1356">
        <v>87306</v>
      </c>
      <c r="Y1356">
        <f>cleaneddata[[#This Row],[Unit Price]]-cleaneddata[[#This Row],[Discount]]</f>
        <v>115.92999999999999</v>
      </c>
      <c r="Z1356" t="str">
        <f>_xlfn.IFS(cleaneddata[[#This Row],[Region]]="Central","Chris",cleaneddata[[#This Row],[Region]]="East","Erin",cleaneddata[[#This Row],[Region]]="South","Sam",cleaneddata[[#This Row],[Region]]="West","William")</f>
        <v>Chris</v>
      </c>
    </row>
    <row r="1357" spans="1:26" x14ac:dyDescent="0.25">
      <c r="A1357">
        <v>1869</v>
      </c>
      <c r="B1357" t="s">
        <v>2395</v>
      </c>
      <c r="C1357" t="s">
        <v>72</v>
      </c>
      <c r="D1357">
        <v>0.08</v>
      </c>
      <c r="E1357">
        <v>8.09</v>
      </c>
      <c r="F1357">
        <v>7.96</v>
      </c>
      <c r="G1357" t="s">
        <v>40</v>
      </c>
      <c r="H1357" t="s">
        <v>41</v>
      </c>
      <c r="I1357" t="s">
        <v>30</v>
      </c>
      <c r="J1357" t="s">
        <v>128</v>
      </c>
      <c r="K1357" t="s">
        <v>75</v>
      </c>
      <c r="L1357" t="s">
        <v>524</v>
      </c>
      <c r="M1357">
        <v>0.49</v>
      </c>
      <c r="N1357" t="s">
        <v>34</v>
      </c>
      <c r="O1357" t="s">
        <v>61</v>
      </c>
      <c r="P1357" t="s">
        <v>642</v>
      </c>
      <c r="Q1357" t="s">
        <v>2396</v>
      </c>
      <c r="R1357">
        <v>88310</v>
      </c>
      <c r="S1357" s="1">
        <v>42127</v>
      </c>
      <c r="T1357" s="1">
        <v>42128</v>
      </c>
      <c r="U1357">
        <v>-88.82</v>
      </c>
      <c r="V1357">
        <v>10</v>
      </c>
      <c r="W1357">
        <v>80.349999999999994</v>
      </c>
      <c r="X1357">
        <v>89209</v>
      </c>
      <c r="Y1357">
        <f>cleaneddata[[#This Row],[Unit Price]]-cleaneddata[[#This Row],[Discount]]</f>
        <v>8.01</v>
      </c>
      <c r="Z1357" t="str">
        <f>_xlfn.IFS(cleaneddata[[#This Row],[Region]]="Central","Chris",cleaneddata[[#This Row],[Region]]="East","Erin",cleaneddata[[#This Row],[Region]]="South","Sam",cleaneddata[[#This Row],[Region]]="West","William")</f>
        <v>William</v>
      </c>
    </row>
    <row r="1358" spans="1:26" x14ac:dyDescent="0.25">
      <c r="A1358">
        <v>335</v>
      </c>
      <c r="B1358" t="s">
        <v>2397</v>
      </c>
      <c r="C1358" t="s">
        <v>27</v>
      </c>
      <c r="D1358">
        <v>0.09</v>
      </c>
      <c r="E1358">
        <v>6.28</v>
      </c>
      <c r="F1358">
        <v>5.29</v>
      </c>
      <c r="G1358" t="s">
        <v>40</v>
      </c>
      <c r="H1358" t="s">
        <v>96</v>
      </c>
      <c r="I1358" t="s">
        <v>30</v>
      </c>
      <c r="J1358" t="s">
        <v>128</v>
      </c>
      <c r="K1358" t="s">
        <v>75</v>
      </c>
      <c r="L1358" t="s">
        <v>1577</v>
      </c>
      <c r="M1358">
        <v>0.43</v>
      </c>
      <c r="N1358" t="s">
        <v>34</v>
      </c>
      <c r="O1358" t="s">
        <v>61</v>
      </c>
      <c r="P1358" t="s">
        <v>141</v>
      </c>
      <c r="Q1358" t="s">
        <v>2398</v>
      </c>
      <c r="R1358">
        <v>97504</v>
      </c>
      <c r="S1358" s="1">
        <v>42128</v>
      </c>
      <c r="T1358" s="1">
        <v>42128</v>
      </c>
      <c r="U1358">
        <v>-5.2</v>
      </c>
      <c r="V1358">
        <v>1</v>
      </c>
      <c r="W1358">
        <v>8.5299999999999994</v>
      </c>
      <c r="X1358">
        <v>87277</v>
      </c>
      <c r="Y1358">
        <f>cleaneddata[[#This Row],[Unit Price]]-cleaneddata[[#This Row],[Discount]]</f>
        <v>6.19</v>
      </c>
      <c r="Z1358" t="str">
        <f>_xlfn.IFS(cleaneddata[[#This Row],[Region]]="Central","Chris",cleaneddata[[#This Row],[Region]]="East","Erin",cleaneddata[[#This Row],[Region]]="South","Sam",cleaneddata[[#This Row],[Region]]="West","William")</f>
        <v>William</v>
      </c>
    </row>
    <row r="1359" spans="1:26" x14ac:dyDescent="0.25">
      <c r="A1359">
        <v>342</v>
      </c>
      <c r="B1359" t="s">
        <v>2399</v>
      </c>
      <c r="C1359" t="s">
        <v>27</v>
      </c>
      <c r="D1359">
        <v>0.01</v>
      </c>
      <c r="E1359">
        <v>3.26</v>
      </c>
      <c r="F1359">
        <v>1.86</v>
      </c>
      <c r="G1359" t="s">
        <v>40</v>
      </c>
      <c r="H1359" t="s">
        <v>96</v>
      </c>
      <c r="I1359" t="s">
        <v>50</v>
      </c>
      <c r="J1359" t="s">
        <v>51</v>
      </c>
      <c r="K1359" t="s">
        <v>52</v>
      </c>
      <c r="L1359" t="s">
        <v>2400</v>
      </c>
      <c r="M1359">
        <v>0.41</v>
      </c>
      <c r="N1359" t="s">
        <v>34</v>
      </c>
      <c r="O1359" t="s">
        <v>35</v>
      </c>
      <c r="P1359" t="s">
        <v>125</v>
      </c>
      <c r="Q1359" t="s">
        <v>130</v>
      </c>
      <c r="R1359">
        <v>33181</v>
      </c>
      <c r="S1359" s="1">
        <v>42128</v>
      </c>
      <c r="T1359" s="1">
        <v>42130</v>
      </c>
      <c r="U1359">
        <v>-4.6683000000000003</v>
      </c>
      <c r="V1359">
        <v>20</v>
      </c>
      <c r="W1359">
        <v>73.97</v>
      </c>
      <c r="X1359">
        <v>3332</v>
      </c>
      <c r="Y1359">
        <f>cleaneddata[[#This Row],[Unit Price]]-cleaneddata[[#This Row],[Discount]]</f>
        <v>3.25</v>
      </c>
      <c r="Z1359" t="str">
        <f>_xlfn.IFS(cleaneddata[[#This Row],[Region]]="Central","Chris",cleaneddata[[#This Row],[Region]]="East","Erin",cleaneddata[[#This Row],[Region]]="South","Sam",cleaneddata[[#This Row],[Region]]="West","William")</f>
        <v>Sam</v>
      </c>
    </row>
    <row r="1360" spans="1:26" x14ac:dyDescent="0.25">
      <c r="A1360">
        <v>344</v>
      </c>
      <c r="B1360" t="s">
        <v>2401</v>
      </c>
      <c r="C1360" t="s">
        <v>27</v>
      </c>
      <c r="D1360">
        <v>0.01</v>
      </c>
      <c r="E1360">
        <v>3.26</v>
      </c>
      <c r="F1360">
        <v>1.86</v>
      </c>
      <c r="G1360" t="s">
        <v>40</v>
      </c>
      <c r="H1360" t="s">
        <v>96</v>
      </c>
      <c r="I1360" t="s">
        <v>50</v>
      </c>
      <c r="J1360" t="s">
        <v>51</v>
      </c>
      <c r="K1360" t="s">
        <v>52</v>
      </c>
      <c r="L1360" t="s">
        <v>2400</v>
      </c>
      <c r="M1360">
        <v>0.41</v>
      </c>
      <c r="N1360" t="s">
        <v>34</v>
      </c>
      <c r="O1360" t="s">
        <v>113</v>
      </c>
      <c r="P1360" t="s">
        <v>333</v>
      </c>
      <c r="Q1360" t="s">
        <v>2402</v>
      </c>
      <c r="R1360">
        <v>4101</v>
      </c>
      <c r="S1360" s="1">
        <v>42128</v>
      </c>
      <c r="T1360" s="1">
        <v>42130</v>
      </c>
      <c r="U1360">
        <v>0.70199999999999996</v>
      </c>
      <c r="V1360">
        <v>5</v>
      </c>
      <c r="W1360">
        <v>18.489999999999998</v>
      </c>
      <c r="X1360">
        <v>88152</v>
      </c>
      <c r="Y1360">
        <f>cleaneddata[[#This Row],[Unit Price]]-cleaneddata[[#This Row],[Discount]]</f>
        <v>3.25</v>
      </c>
      <c r="Z1360" t="str">
        <f>_xlfn.IFS(cleaneddata[[#This Row],[Region]]="Central","Chris",cleaneddata[[#This Row],[Region]]="East","Erin",cleaneddata[[#This Row],[Region]]="South","Sam",cleaneddata[[#This Row],[Region]]="West","William")</f>
        <v>Erin</v>
      </c>
    </row>
    <row r="1361" spans="1:26" x14ac:dyDescent="0.25">
      <c r="A1361">
        <v>2289</v>
      </c>
      <c r="B1361" t="s">
        <v>2403</v>
      </c>
      <c r="C1361" t="s">
        <v>27</v>
      </c>
      <c r="D1361">
        <v>0.01</v>
      </c>
      <c r="E1361">
        <v>7.59</v>
      </c>
      <c r="F1361">
        <v>4</v>
      </c>
      <c r="G1361" t="s">
        <v>40</v>
      </c>
      <c r="H1361" t="s">
        <v>73</v>
      </c>
      <c r="I1361" t="s">
        <v>30</v>
      </c>
      <c r="J1361" t="s">
        <v>128</v>
      </c>
      <c r="K1361" t="s">
        <v>52</v>
      </c>
      <c r="L1361" t="s">
        <v>1689</v>
      </c>
      <c r="M1361">
        <v>0.42</v>
      </c>
      <c r="N1361" t="s">
        <v>34</v>
      </c>
      <c r="O1361" t="s">
        <v>54</v>
      </c>
      <c r="P1361" t="s">
        <v>86</v>
      </c>
      <c r="Q1361" t="s">
        <v>965</v>
      </c>
      <c r="R1361">
        <v>55337</v>
      </c>
      <c r="S1361" s="1">
        <v>42128</v>
      </c>
      <c r="T1361" s="1">
        <v>42128</v>
      </c>
      <c r="U1361">
        <v>2.97</v>
      </c>
      <c r="V1361">
        <v>17</v>
      </c>
      <c r="W1361">
        <v>136.25</v>
      </c>
      <c r="X1361">
        <v>88165</v>
      </c>
      <c r="Y1361">
        <f>cleaneddata[[#This Row],[Unit Price]]-cleaneddata[[#This Row],[Discount]]</f>
        <v>7.58</v>
      </c>
      <c r="Z1361" t="str">
        <f>_xlfn.IFS(cleaneddata[[#This Row],[Region]]="Central","Chris",cleaneddata[[#This Row],[Region]]="East","Erin",cleaneddata[[#This Row],[Region]]="South","Sam",cleaneddata[[#This Row],[Region]]="West","William")</f>
        <v>Chris</v>
      </c>
    </row>
    <row r="1362" spans="1:26" x14ac:dyDescent="0.25">
      <c r="A1362">
        <v>2650</v>
      </c>
      <c r="B1362" t="s">
        <v>2404</v>
      </c>
      <c r="C1362" t="s">
        <v>27</v>
      </c>
      <c r="D1362">
        <v>0.05</v>
      </c>
      <c r="E1362">
        <v>35.99</v>
      </c>
      <c r="F1362">
        <v>5.99</v>
      </c>
      <c r="G1362" t="s">
        <v>40</v>
      </c>
      <c r="H1362" t="s">
        <v>96</v>
      </c>
      <c r="I1362" t="s">
        <v>42</v>
      </c>
      <c r="J1362" t="s">
        <v>137</v>
      </c>
      <c r="K1362" t="s">
        <v>52</v>
      </c>
      <c r="L1362" t="s">
        <v>1374</v>
      </c>
      <c r="M1362">
        <v>0.38</v>
      </c>
      <c r="N1362" t="s">
        <v>34</v>
      </c>
      <c r="O1362" t="s">
        <v>113</v>
      </c>
      <c r="P1362" t="s">
        <v>322</v>
      </c>
      <c r="Q1362" t="s">
        <v>2405</v>
      </c>
      <c r="R1362">
        <v>15234</v>
      </c>
      <c r="S1362" s="1">
        <v>42128</v>
      </c>
      <c r="T1362" s="1">
        <v>42129</v>
      </c>
      <c r="U1362">
        <v>524.31719999999996</v>
      </c>
      <c r="V1362">
        <v>26</v>
      </c>
      <c r="W1362">
        <v>759.88</v>
      </c>
      <c r="X1362">
        <v>88815</v>
      </c>
      <c r="Y1362">
        <f>cleaneddata[[#This Row],[Unit Price]]-cleaneddata[[#This Row],[Discount]]</f>
        <v>35.940000000000005</v>
      </c>
      <c r="Z1362" t="str">
        <f>_xlfn.IFS(cleaneddata[[#This Row],[Region]]="Central","Chris",cleaneddata[[#This Row],[Region]]="East","Erin",cleaneddata[[#This Row],[Region]]="South","Sam",cleaneddata[[#This Row],[Region]]="West","William")</f>
        <v>Erin</v>
      </c>
    </row>
    <row r="1363" spans="1:26" x14ac:dyDescent="0.25">
      <c r="A1363">
        <v>2689</v>
      </c>
      <c r="B1363" t="s">
        <v>2406</v>
      </c>
      <c r="C1363" t="s">
        <v>27</v>
      </c>
      <c r="D1363">
        <v>0.09</v>
      </c>
      <c r="E1363">
        <v>3.75</v>
      </c>
      <c r="F1363">
        <v>0.5</v>
      </c>
      <c r="G1363" t="s">
        <v>40</v>
      </c>
      <c r="H1363" t="s">
        <v>73</v>
      </c>
      <c r="I1363" t="s">
        <v>50</v>
      </c>
      <c r="J1363" t="s">
        <v>154</v>
      </c>
      <c r="K1363" t="s">
        <v>75</v>
      </c>
      <c r="L1363" t="s">
        <v>2407</v>
      </c>
      <c r="M1363">
        <v>0.37</v>
      </c>
      <c r="N1363" t="s">
        <v>34</v>
      </c>
      <c r="O1363" t="s">
        <v>113</v>
      </c>
      <c r="P1363" t="s">
        <v>399</v>
      </c>
      <c r="Q1363" t="s">
        <v>2408</v>
      </c>
      <c r="R1363">
        <v>7011</v>
      </c>
      <c r="S1363" s="1">
        <v>42128</v>
      </c>
      <c r="T1363" s="1">
        <v>42130</v>
      </c>
      <c r="U1363">
        <v>51.218699999999998</v>
      </c>
      <c r="V1363">
        <v>21</v>
      </c>
      <c r="W1363">
        <v>74.23</v>
      </c>
      <c r="X1363">
        <v>90624</v>
      </c>
      <c r="Y1363">
        <f>cleaneddata[[#This Row],[Unit Price]]-cleaneddata[[#This Row],[Discount]]</f>
        <v>3.66</v>
      </c>
      <c r="Z1363" t="str">
        <f>_xlfn.IFS(cleaneddata[[#This Row],[Region]]="Central","Chris",cleaneddata[[#This Row],[Region]]="East","Erin",cleaneddata[[#This Row],[Region]]="South","Sam",cleaneddata[[#This Row],[Region]]="West","William")</f>
        <v>Erin</v>
      </c>
    </row>
    <row r="1364" spans="1:26" x14ac:dyDescent="0.25">
      <c r="A1364">
        <v>2693</v>
      </c>
      <c r="B1364" t="s">
        <v>2409</v>
      </c>
      <c r="C1364" t="s">
        <v>27</v>
      </c>
      <c r="D1364">
        <v>0.01</v>
      </c>
      <c r="E1364">
        <v>30.98</v>
      </c>
      <c r="F1364">
        <v>9.18</v>
      </c>
      <c r="G1364" t="s">
        <v>40</v>
      </c>
      <c r="H1364" t="s">
        <v>73</v>
      </c>
      <c r="I1364" t="s">
        <v>50</v>
      </c>
      <c r="J1364" t="s">
        <v>90</v>
      </c>
      <c r="K1364" t="s">
        <v>75</v>
      </c>
      <c r="L1364" t="s">
        <v>2251</v>
      </c>
      <c r="M1364">
        <v>0.4</v>
      </c>
      <c r="N1364" t="s">
        <v>34</v>
      </c>
      <c r="O1364" t="s">
        <v>113</v>
      </c>
      <c r="P1364" t="s">
        <v>635</v>
      </c>
      <c r="Q1364" t="s">
        <v>1632</v>
      </c>
      <c r="R1364">
        <v>5201</v>
      </c>
      <c r="S1364" s="1">
        <v>42128</v>
      </c>
      <c r="T1364" s="1">
        <v>42128</v>
      </c>
      <c r="U1364">
        <v>380.46800000000002</v>
      </c>
      <c r="V1364">
        <v>20</v>
      </c>
      <c r="W1364">
        <v>627.19000000000005</v>
      </c>
      <c r="X1364">
        <v>90624</v>
      </c>
      <c r="Y1364">
        <f>cleaneddata[[#This Row],[Unit Price]]-cleaneddata[[#This Row],[Discount]]</f>
        <v>30.97</v>
      </c>
      <c r="Z1364" t="str">
        <f>_xlfn.IFS(cleaneddata[[#This Row],[Region]]="Central","Chris",cleaneddata[[#This Row],[Region]]="East","Erin",cleaneddata[[#This Row],[Region]]="South","Sam",cleaneddata[[#This Row],[Region]]="West","William")</f>
        <v>Erin</v>
      </c>
    </row>
    <row r="1365" spans="1:26" x14ac:dyDescent="0.25">
      <c r="A1365">
        <v>411</v>
      </c>
      <c r="B1365" t="s">
        <v>2410</v>
      </c>
      <c r="C1365" t="s">
        <v>39</v>
      </c>
      <c r="D1365">
        <v>0.05</v>
      </c>
      <c r="E1365">
        <v>178.47</v>
      </c>
      <c r="F1365">
        <v>19.989999999999998</v>
      </c>
      <c r="G1365" t="s">
        <v>89</v>
      </c>
      <c r="H1365" t="s">
        <v>41</v>
      </c>
      <c r="I1365" t="s">
        <v>50</v>
      </c>
      <c r="J1365" t="s">
        <v>80</v>
      </c>
      <c r="K1365" t="s">
        <v>75</v>
      </c>
      <c r="L1365" t="s">
        <v>1013</v>
      </c>
      <c r="M1365">
        <v>0.55000000000000004</v>
      </c>
      <c r="N1365" t="s">
        <v>34</v>
      </c>
      <c r="O1365" t="s">
        <v>61</v>
      </c>
      <c r="P1365" t="s">
        <v>92</v>
      </c>
      <c r="Q1365" t="s">
        <v>2138</v>
      </c>
      <c r="R1365">
        <v>94601</v>
      </c>
      <c r="S1365" s="1">
        <v>42128</v>
      </c>
      <c r="T1365" s="1">
        <v>42131</v>
      </c>
      <c r="U1365">
        <v>943</v>
      </c>
      <c r="V1365">
        <v>9</v>
      </c>
      <c r="W1365">
        <v>1531.31</v>
      </c>
      <c r="X1365">
        <v>87905</v>
      </c>
      <c r="Y1365">
        <f>cleaneddata[[#This Row],[Unit Price]]-cleaneddata[[#This Row],[Discount]]</f>
        <v>178.42</v>
      </c>
      <c r="Z1365" t="str">
        <f>_xlfn.IFS(cleaneddata[[#This Row],[Region]]="Central","Chris",cleaneddata[[#This Row],[Region]]="East","Erin",cleaneddata[[#This Row],[Region]]="South","Sam",cleaneddata[[#This Row],[Region]]="West","William")</f>
        <v>William</v>
      </c>
    </row>
    <row r="1366" spans="1:26" x14ac:dyDescent="0.25">
      <c r="A1366">
        <v>3176</v>
      </c>
      <c r="B1366" t="s">
        <v>2411</v>
      </c>
      <c r="C1366" t="s">
        <v>39</v>
      </c>
      <c r="D1366">
        <v>0.06</v>
      </c>
      <c r="E1366">
        <v>10.97</v>
      </c>
      <c r="F1366">
        <v>6.5</v>
      </c>
      <c r="G1366" t="s">
        <v>40</v>
      </c>
      <c r="H1366" t="s">
        <v>41</v>
      </c>
      <c r="I1366" t="s">
        <v>42</v>
      </c>
      <c r="J1366" t="s">
        <v>43</v>
      </c>
      <c r="K1366" t="s">
        <v>75</v>
      </c>
      <c r="L1366" t="s">
        <v>2412</v>
      </c>
      <c r="M1366">
        <v>0.64</v>
      </c>
      <c r="N1366" t="s">
        <v>34</v>
      </c>
      <c r="O1366" t="s">
        <v>35</v>
      </c>
      <c r="P1366" t="s">
        <v>125</v>
      </c>
      <c r="Q1366" t="s">
        <v>2413</v>
      </c>
      <c r="R1366">
        <v>32216</v>
      </c>
      <c r="S1366" s="1">
        <v>42128</v>
      </c>
      <c r="T1366" s="1">
        <v>42130</v>
      </c>
      <c r="U1366">
        <v>65.597999999999999</v>
      </c>
      <c r="V1366">
        <v>19</v>
      </c>
      <c r="W1366">
        <v>215.25</v>
      </c>
      <c r="X1366">
        <v>90820</v>
      </c>
      <c r="Y1366">
        <f>cleaneddata[[#This Row],[Unit Price]]-cleaneddata[[#This Row],[Discount]]</f>
        <v>10.91</v>
      </c>
      <c r="Z1366" t="str">
        <f>_xlfn.IFS(cleaneddata[[#This Row],[Region]]="Central","Chris",cleaneddata[[#This Row],[Region]]="East","Erin",cleaneddata[[#This Row],[Region]]="South","Sam",cleaneddata[[#This Row],[Region]]="West","William")</f>
        <v>Sam</v>
      </c>
    </row>
    <row r="1367" spans="1:26" x14ac:dyDescent="0.25">
      <c r="A1367">
        <v>3356</v>
      </c>
      <c r="B1367" t="s">
        <v>2414</v>
      </c>
      <c r="C1367" t="s">
        <v>118</v>
      </c>
      <c r="D1367">
        <v>7.0000000000000007E-2</v>
      </c>
      <c r="E1367">
        <v>5.34</v>
      </c>
      <c r="F1367">
        <v>5.63</v>
      </c>
      <c r="G1367" t="s">
        <v>40</v>
      </c>
      <c r="H1367" t="s">
        <v>96</v>
      </c>
      <c r="I1367" t="s">
        <v>50</v>
      </c>
      <c r="J1367" t="s">
        <v>74</v>
      </c>
      <c r="K1367" t="s">
        <v>75</v>
      </c>
      <c r="L1367" t="s">
        <v>1725</v>
      </c>
      <c r="M1367">
        <v>0.39</v>
      </c>
      <c r="N1367" t="s">
        <v>34</v>
      </c>
      <c r="O1367" t="s">
        <v>61</v>
      </c>
      <c r="P1367" t="s">
        <v>492</v>
      </c>
      <c r="Q1367" t="s">
        <v>2415</v>
      </c>
      <c r="R1367">
        <v>83616</v>
      </c>
      <c r="S1367" s="1">
        <v>42128</v>
      </c>
      <c r="T1367" s="1">
        <v>42130</v>
      </c>
      <c r="U1367">
        <v>-116.3455</v>
      </c>
      <c r="V1367">
        <v>13</v>
      </c>
      <c r="W1367">
        <v>66.650000000000006</v>
      </c>
      <c r="X1367">
        <v>88588</v>
      </c>
      <c r="Y1367">
        <f>cleaneddata[[#This Row],[Unit Price]]-cleaneddata[[#This Row],[Discount]]</f>
        <v>5.27</v>
      </c>
      <c r="Z1367" t="str">
        <f>_xlfn.IFS(cleaneddata[[#This Row],[Region]]="Central","Chris",cleaneddata[[#This Row],[Region]]="East","Erin",cleaneddata[[#This Row],[Region]]="South","Sam",cleaneddata[[#This Row],[Region]]="West","William")</f>
        <v>William</v>
      </c>
    </row>
    <row r="1368" spans="1:26" x14ac:dyDescent="0.25">
      <c r="A1368">
        <v>3356</v>
      </c>
      <c r="B1368" t="s">
        <v>2414</v>
      </c>
      <c r="C1368" t="s">
        <v>118</v>
      </c>
      <c r="D1368">
        <v>0.03</v>
      </c>
      <c r="E1368">
        <v>160.97999999999999</v>
      </c>
      <c r="F1368">
        <v>30</v>
      </c>
      <c r="G1368" t="s">
        <v>28</v>
      </c>
      <c r="H1368" t="s">
        <v>96</v>
      </c>
      <c r="I1368" t="s">
        <v>30</v>
      </c>
      <c r="J1368" t="s">
        <v>111</v>
      </c>
      <c r="K1368" t="s">
        <v>59</v>
      </c>
      <c r="L1368" t="s">
        <v>894</v>
      </c>
      <c r="M1368">
        <v>0.62</v>
      </c>
      <c r="N1368" t="s">
        <v>34</v>
      </c>
      <c r="O1368" t="s">
        <v>61</v>
      </c>
      <c r="P1368" t="s">
        <v>492</v>
      </c>
      <c r="Q1368" t="s">
        <v>2415</v>
      </c>
      <c r="R1368">
        <v>83616</v>
      </c>
      <c r="S1368" s="1">
        <v>42128</v>
      </c>
      <c r="T1368" s="1">
        <v>42129</v>
      </c>
      <c r="U1368">
        <v>1304.9000000000001</v>
      </c>
      <c r="V1368">
        <v>18</v>
      </c>
      <c r="W1368">
        <v>2934.16</v>
      </c>
      <c r="X1368">
        <v>88588</v>
      </c>
      <c r="Y1368">
        <f>cleaneddata[[#This Row],[Unit Price]]-cleaneddata[[#This Row],[Discount]]</f>
        <v>160.94999999999999</v>
      </c>
      <c r="Z1368" t="str">
        <f>_xlfn.IFS(cleaneddata[[#This Row],[Region]]="Central","Chris",cleaneddata[[#This Row],[Region]]="East","Erin",cleaneddata[[#This Row],[Region]]="South","Sam",cleaneddata[[#This Row],[Region]]="West","William")</f>
        <v>William</v>
      </c>
    </row>
    <row r="1369" spans="1:26" x14ac:dyDescent="0.25">
      <c r="A1369">
        <v>3356</v>
      </c>
      <c r="B1369" t="s">
        <v>2414</v>
      </c>
      <c r="C1369" t="s">
        <v>118</v>
      </c>
      <c r="D1369">
        <v>0.04</v>
      </c>
      <c r="E1369">
        <v>65.989999999999995</v>
      </c>
      <c r="F1369">
        <v>5.63</v>
      </c>
      <c r="G1369" t="s">
        <v>89</v>
      </c>
      <c r="H1369" t="s">
        <v>96</v>
      </c>
      <c r="I1369" t="s">
        <v>42</v>
      </c>
      <c r="J1369" t="s">
        <v>137</v>
      </c>
      <c r="K1369" t="s">
        <v>75</v>
      </c>
      <c r="L1369" t="s">
        <v>2416</v>
      </c>
      <c r="M1369">
        <v>0.56000000000000005</v>
      </c>
      <c r="N1369" t="s">
        <v>34</v>
      </c>
      <c r="O1369" t="s">
        <v>61</v>
      </c>
      <c r="P1369" t="s">
        <v>492</v>
      </c>
      <c r="Q1369" t="s">
        <v>2415</v>
      </c>
      <c r="R1369">
        <v>83616</v>
      </c>
      <c r="S1369" s="1">
        <v>42128</v>
      </c>
      <c r="T1369" s="1">
        <v>42128</v>
      </c>
      <c r="U1369">
        <v>605.04719999999998</v>
      </c>
      <c r="V1369">
        <v>15</v>
      </c>
      <c r="W1369">
        <v>876.88</v>
      </c>
      <c r="X1369">
        <v>88588</v>
      </c>
      <c r="Y1369">
        <f>cleaneddata[[#This Row],[Unit Price]]-cleaneddata[[#This Row],[Discount]]</f>
        <v>65.949999999999989</v>
      </c>
      <c r="Z1369" t="str">
        <f>_xlfn.IFS(cleaneddata[[#This Row],[Region]]="Central","Chris",cleaneddata[[#This Row],[Region]]="East","Erin",cleaneddata[[#This Row],[Region]]="South","Sam",cleaneddata[[#This Row],[Region]]="West","William")</f>
        <v>William</v>
      </c>
    </row>
    <row r="1370" spans="1:26" x14ac:dyDescent="0.25">
      <c r="A1370">
        <v>1765</v>
      </c>
      <c r="B1370" t="s">
        <v>2417</v>
      </c>
      <c r="C1370" t="s">
        <v>72</v>
      </c>
      <c r="D1370">
        <v>0</v>
      </c>
      <c r="E1370">
        <v>5.77</v>
      </c>
      <c r="F1370">
        <v>4.97</v>
      </c>
      <c r="G1370" t="s">
        <v>40</v>
      </c>
      <c r="H1370" t="s">
        <v>41</v>
      </c>
      <c r="I1370" t="s">
        <v>50</v>
      </c>
      <c r="J1370" t="s">
        <v>74</v>
      </c>
      <c r="K1370" t="s">
        <v>75</v>
      </c>
      <c r="L1370" t="s">
        <v>2418</v>
      </c>
      <c r="M1370">
        <v>0.35</v>
      </c>
      <c r="N1370" t="s">
        <v>34</v>
      </c>
      <c r="O1370" t="s">
        <v>54</v>
      </c>
      <c r="P1370" t="s">
        <v>82</v>
      </c>
      <c r="Q1370" t="s">
        <v>2419</v>
      </c>
      <c r="R1370">
        <v>63141</v>
      </c>
      <c r="S1370" s="1">
        <v>42128</v>
      </c>
      <c r="T1370" s="1">
        <v>42129</v>
      </c>
      <c r="U1370">
        <v>3.5581</v>
      </c>
      <c r="V1370">
        <v>8</v>
      </c>
      <c r="W1370">
        <v>52.43</v>
      </c>
      <c r="X1370">
        <v>89777</v>
      </c>
      <c r="Y1370">
        <f>cleaneddata[[#This Row],[Unit Price]]-cleaneddata[[#This Row],[Discount]]</f>
        <v>5.77</v>
      </c>
      <c r="Z1370" t="str">
        <f>_xlfn.IFS(cleaneddata[[#This Row],[Region]]="Central","Chris",cleaneddata[[#This Row],[Region]]="East","Erin",cleaneddata[[#This Row],[Region]]="South","Sam",cleaneddata[[#This Row],[Region]]="West","William")</f>
        <v>Chris</v>
      </c>
    </row>
    <row r="1371" spans="1:26" x14ac:dyDescent="0.25">
      <c r="A1371">
        <v>693</v>
      </c>
      <c r="B1371" t="s">
        <v>1551</v>
      </c>
      <c r="C1371" t="s">
        <v>39</v>
      </c>
      <c r="D1371">
        <v>0</v>
      </c>
      <c r="E1371">
        <v>230.98</v>
      </c>
      <c r="F1371">
        <v>23.78</v>
      </c>
      <c r="G1371" t="s">
        <v>28</v>
      </c>
      <c r="H1371" t="s">
        <v>29</v>
      </c>
      <c r="I1371" t="s">
        <v>30</v>
      </c>
      <c r="J1371" t="s">
        <v>31</v>
      </c>
      <c r="K1371" t="s">
        <v>32</v>
      </c>
      <c r="L1371" t="s">
        <v>1530</v>
      </c>
      <c r="M1371">
        <v>0.6</v>
      </c>
      <c r="N1371" t="s">
        <v>34</v>
      </c>
      <c r="O1371" t="s">
        <v>61</v>
      </c>
      <c r="P1371" t="s">
        <v>62</v>
      </c>
      <c r="Q1371" t="s">
        <v>1552</v>
      </c>
      <c r="R1371">
        <v>80229</v>
      </c>
      <c r="S1371" s="1">
        <v>42129</v>
      </c>
      <c r="T1371" s="1">
        <v>42131</v>
      </c>
      <c r="U1371">
        <v>6095.8602000000001</v>
      </c>
      <c r="V1371">
        <v>36</v>
      </c>
      <c r="W1371">
        <v>8834.58</v>
      </c>
      <c r="X1371">
        <v>87813</v>
      </c>
      <c r="Y1371">
        <f>cleaneddata[[#This Row],[Unit Price]]-cleaneddata[[#This Row],[Discount]]</f>
        <v>230.98</v>
      </c>
      <c r="Z1371" t="str">
        <f>_xlfn.IFS(cleaneddata[[#This Row],[Region]]="Central","Chris",cleaneddata[[#This Row],[Region]]="East","Erin",cleaneddata[[#This Row],[Region]]="South","Sam",cleaneddata[[#This Row],[Region]]="West","William")</f>
        <v>William</v>
      </c>
    </row>
    <row r="1372" spans="1:26" x14ac:dyDescent="0.25">
      <c r="A1372">
        <v>2273</v>
      </c>
      <c r="B1372" t="s">
        <v>2420</v>
      </c>
      <c r="C1372" t="s">
        <v>49</v>
      </c>
      <c r="D1372">
        <v>0.04</v>
      </c>
      <c r="E1372">
        <v>120.98</v>
      </c>
      <c r="F1372">
        <v>3.99</v>
      </c>
      <c r="G1372" t="s">
        <v>40</v>
      </c>
      <c r="H1372" t="s">
        <v>96</v>
      </c>
      <c r="I1372" t="s">
        <v>50</v>
      </c>
      <c r="J1372" t="s">
        <v>97</v>
      </c>
      <c r="K1372" t="s">
        <v>75</v>
      </c>
      <c r="L1372" t="s">
        <v>2421</v>
      </c>
      <c r="M1372">
        <v>0.6</v>
      </c>
      <c r="N1372" t="s">
        <v>34</v>
      </c>
      <c r="O1372" t="s">
        <v>54</v>
      </c>
      <c r="P1372" t="s">
        <v>189</v>
      </c>
      <c r="Q1372" t="s">
        <v>2422</v>
      </c>
      <c r="R1372">
        <v>78550</v>
      </c>
      <c r="S1372" s="1">
        <v>42129</v>
      </c>
      <c r="T1372" s="1">
        <v>42129</v>
      </c>
      <c r="U1372">
        <v>1389.5771999999999</v>
      </c>
      <c r="V1372">
        <v>17</v>
      </c>
      <c r="W1372">
        <v>2013.88</v>
      </c>
      <c r="X1372">
        <v>90109</v>
      </c>
      <c r="Y1372">
        <f>cleaneddata[[#This Row],[Unit Price]]-cleaneddata[[#This Row],[Discount]]</f>
        <v>120.94</v>
      </c>
      <c r="Z1372" t="str">
        <f>_xlfn.IFS(cleaneddata[[#This Row],[Region]]="Central","Chris",cleaneddata[[#This Row],[Region]]="East","Erin",cleaneddata[[#This Row],[Region]]="South","Sam",cleaneddata[[#This Row],[Region]]="West","William")</f>
        <v>Chris</v>
      </c>
    </row>
    <row r="1373" spans="1:26" x14ac:dyDescent="0.25">
      <c r="A1373">
        <v>2273</v>
      </c>
      <c r="B1373" t="s">
        <v>2420</v>
      </c>
      <c r="C1373" t="s">
        <v>49</v>
      </c>
      <c r="D1373">
        <v>0.02</v>
      </c>
      <c r="E1373">
        <v>55.99</v>
      </c>
      <c r="F1373">
        <v>5</v>
      </c>
      <c r="G1373" t="s">
        <v>40</v>
      </c>
      <c r="H1373" t="s">
        <v>96</v>
      </c>
      <c r="I1373" t="s">
        <v>42</v>
      </c>
      <c r="J1373" t="s">
        <v>137</v>
      </c>
      <c r="K1373" t="s">
        <v>44</v>
      </c>
      <c r="L1373" t="s">
        <v>1940</v>
      </c>
      <c r="M1373">
        <v>0.83</v>
      </c>
      <c r="N1373" t="s">
        <v>34</v>
      </c>
      <c r="O1373" t="s">
        <v>54</v>
      </c>
      <c r="P1373" t="s">
        <v>189</v>
      </c>
      <c r="Q1373" t="s">
        <v>2422</v>
      </c>
      <c r="R1373">
        <v>78550</v>
      </c>
      <c r="S1373" s="1">
        <v>42129</v>
      </c>
      <c r="T1373" s="1">
        <v>42129</v>
      </c>
      <c r="U1373">
        <v>-222.816</v>
      </c>
      <c r="V1373">
        <v>4</v>
      </c>
      <c r="W1373">
        <v>201.32</v>
      </c>
      <c r="X1373">
        <v>90109</v>
      </c>
      <c r="Y1373">
        <f>cleaneddata[[#This Row],[Unit Price]]-cleaneddata[[#This Row],[Discount]]</f>
        <v>55.97</v>
      </c>
      <c r="Z1373" t="str">
        <f>_xlfn.IFS(cleaneddata[[#This Row],[Region]]="Central","Chris",cleaneddata[[#This Row],[Region]]="East","Erin",cleaneddata[[#This Row],[Region]]="South","Sam",cleaneddata[[#This Row],[Region]]="West","William")</f>
        <v>Chris</v>
      </c>
    </row>
    <row r="1374" spans="1:26" x14ac:dyDescent="0.25">
      <c r="A1374">
        <v>2274</v>
      </c>
      <c r="B1374" t="s">
        <v>2423</v>
      </c>
      <c r="C1374" t="s">
        <v>49</v>
      </c>
      <c r="D1374">
        <v>0.05</v>
      </c>
      <c r="E1374">
        <v>23.99</v>
      </c>
      <c r="F1374">
        <v>15.68</v>
      </c>
      <c r="G1374" t="s">
        <v>28</v>
      </c>
      <c r="H1374" t="s">
        <v>96</v>
      </c>
      <c r="I1374" t="s">
        <v>30</v>
      </c>
      <c r="J1374" t="s">
        <v>128</v>
      </c>
      <c r="K1374" t="s">
        <v>59</v>
      </c>
      <c r="L1374" t="s">
        <v>2424</v>
      </c>
      <c r="M1374">
        <v>0.62</v>
      </c>
      <c r="N1374" t="s">
        <v>34</v>
      </c>
      <c r="O1374" t="s">
        <v>54</v>
      </c>
      <c r="P1374" t="s">
        <v>189</v>
      </c>
      <c r="Q1374" t="s">
        <v>1755</v>
      </c>
      <c r="R1374">
        <v>77036</v>
      </c>
      <c r="S1374" s="1">
        <v>42129</v>
      </c>
      <c r="T1374" s="1">
        <v>42133</v>
      </c>
      <c r="U1374">
        <v>-133.71</v>
      </c>
      <c r="V1374">
        <v>12</v>
      </c>
      <c r="W1374">
        <v>298.51</v>
      </c>
      <c r="X1374">
        <v>90109</v>
      </c>
      <c r="Y1374">
        <f>cleaneddata[[#This Row],[Unit Price]]-cleaneddata[[#This Row],[Discount]]</f>
        <v>23.939999999999998</v>
      </c>
      <c r="Z1374" t="str">
        <f>_xlfn.IFS(cleaneddata[[#This Row],[Region]]="Central","Chris",cleaneddata[[#This Row],[Region]]="East","Erin",cleaneddata[[#This Row],[Region]]="South","Sam",cleaneddata[[#This Row],[Region]]="West","William")</f>
        <v>Chris</v>
      </c>
    </row>
    <row r="1375" spans="1:26" x14ac:dyDescent="0.25">
      <c r="A1375">
        <v>2379</v>
      </c>
      <c r="B1375" t="s">
        <v>2425</v>
      </c>
      <c r="C1375" t="s">
        <v>49</v>
      </c>
      <c r="D1375">
        <v>0.06</v>
      </c>
      <c r="E1375">
        <v>122.99</v>
      </c>
      <c r="F1375">
        <v>19.989999999999998</v>
      </c>
      <c r="G1375" t="s">
        <v>40</v>
      </c>
      <c r="H1375" t="s">
        <v>29</v>
      </c>
      <c r="I1375" t="s">
        <v>50</v>
      </c>
      <c r="J1375" t="s">
        <v>74</v>
      </c>
      <c r="K1375" t="s">
        <v>75</v>
      </c>
      <c r="L1375" t="s">
        <v>2426</v>
      </c>
      <c r="M1375">
        <v>0.37</v>
      </c>
      <c r="N1375" t="s">
        <v>34</v>
      </c>
      <c r="O1375" t="s">
        <v>54</v>
      </c>
      <c r="P1375" t="s">
        <v>291</v>
      </c>
      <c r="Q1375" t="s">
        <v>2067</v>
      </c>
      <c r="R1375">
        <v>48135</v>
      </c>
      <c r="S1375" s="1">
        <v>42129</v>
      </c>
      <c r="T1375" s="1">
        <v>42131</v>
      </c>
      <c r="U1375">
        <v>1019.7096</v>
      </c>
      <c r="V1375">
        <v>12</v>
      </c>
      <c r="W1375">
        <v>1477.84</v>
      </c>
      <c r="X1375">
        <v>86655</v>
      </c>
      <c r="Y1375">
        <f>cleaneddata[[#This Row],[Unit Price]]-cleaneddata[[#This Row],[Discount]]</f>
        <v>122.92999999999999</v>
      </c>
      <c r="Z1375" t="str">
        <f>_xlfn.IFS(cleaneddata[[#This Row],[Region]]="Central","Chris",cleaneddata[[#This Row],[Region]]="East","Erin",cleaneddata[[#This Row],[Region]]="South","Sam",cleaneddata[[#This Row],[Region]]="West","William")</f>
        <v>Chris</v>
      </c>
    </row>
    <row r="1376" spans="1:26" x14ac:dyDescent="0.25">
      <c r="A1376">
        <v>2380</v>
      </c>
      <c r="B1376" t="s">
        <v>2306</v>
      </c>
      <c r="C1376" t="s">
        <v>49</v>
      </c>
      <c r="D1376">
        <v>0.08</v>
      </c>
      <c r="E1376">
        <v>68.81</v>
      </c>
      <c r="F1376">
        <v>60</v>
      </c>
      <c r="G1376" t="s">
        <v>28</v>
      </c>
      <c r="H1376" t="s">
        <v>29</v>
      </c>
      <c r="I1376" t="s">
        <v>50</v>
      </c>
      <c r="J1376" t="s">
        <v>97</v>
      </c>
      <c r="K1376" t="s">
        <v>59</v>
      </c>
      <c r="L1376" t="s">
        <v>1678</v>
      </c>
      <c r="M1376">
        <v>0.41</v>
      </c>
      <c r="N1376" t="s">
        <v>34</v>
      </c>
      <c r="O1376" t="s">
        <v>54</v>
      </c>
      <c r="P1376" t="s">
        <v>291</v>
      </c>
      <c r="Q1376" t="s">
        <v>2307</v>
      </c>
      <c r="R1376">
        <v>49505</v>
      </c>
      <c r="S1376" s="1">
        <v>42129</v>
      </c>
      <c r="T1376" s="1">
        <v>42131</v>
      </c>
      <c r="U1376">
        <v>-1069.72</v>
      </c>
      <c r="V1376">
        <v>17</v>
      </c>
      <c r="W1376">
        <v>1162.46</v>
      </c>
      <c r="X1376">
        <v>86655</v>
      </c>
      <c r="Y1376">
        <f>cleaneddata[[#This Row],[Unit Price]]-cleaneddata[[#This Row],[Discount]]</f>
        <v>68.73</v>
      </c>
      <c r="Z1376" t="str">
        <f>_xlfn.IFS(cleaneddata[[#This Row],[Region]]="Central","Chris",cleaneddata[[#This Row],[Region]]="East","Erin",cleaneddata[[#This Row],[Region]]="South","Sam",cleaneddata[[#This Row],[Region]]="West","William")</f>
        <v>Chris</v>
      </c>
    </row>
    <row r="1377" spans="1:26" x14ac:dyDescent="0.25">
      <c r="A1377">
        <v>2382</v>
      </c>
      <c r="B1377" t="s">
        <v>2308</v>
      </c>
      <c r="C1377" t="s">
        <v>49</v>
      </c>
      <c r="D1377">
        <v>0.06</v>
      </c>
      <c r="E1377">
        <v>122.99</v>
      </c>
      <c r="F1377">
        <v>19.989999999999998</v>
      </c>
      <c r="G1377" t="s">
        <v>40</v>
      </c>
      <c r="H1377" t="s">
        <v>29</v>
      </c>
      <c r="I1377" t="s">
        <v>50</v>
      </c>
      <c r="J1377" t="s">
        <v>74</v>
      </c>
      <c r="K1377" t="s">
        <v>75</v>
      </c>
      <c r="L1377" t="s">
        <v>2426</v>
      </c>
      <c r="M1377">
        <v>0.37</v>
      </c>
      <c r="N1377" t="s">
        <v>34</v>
      </c>
      <c r="O1377" t="s">
        <v>113</v>
      </c>
      <c r="P1377" t="s">
        <v>114</v>
      </c>
      <c r="Q1377" t="s">
        <v>115</v>
      </c>
      <c r="R1377">
        <v>10024</v>
      </c>
      <c r="S1377" s="1">
        <v>42129</v>
      </c>
      <c r="T1377" s="1">
        <v>42131</v>
      </c>
      <c r="U1377">
        <v>1408.1865</v>
      </c>
      <c r="V1377">
        <v>48</v>
      </c>
      <c r="W1377">
        <v>5911.35</v>
      </c>
      <c r="X1377">
        <v>962</v>
      </c>
      <c r="Y1377">
        <f>cleaneddata[[#This Row],[Unit Price]]-cleaneddata[[#This Row],[Discount]]</f>
        <v>122.92999999999999</v>
      </c>
      <c r="Z1377" t="str">
        <f>_xlfn.IFS(cleaneddata[[#This Row],[Region]]="Central","Chris",cleaneddata[[#This Row],[Region]]="East","Erin",cleaneddata[[#This Row],[Region]]="South","Sam",cleaneddata[[#This Row],[Region]]="West","William")</f>
        <v>Erin</v>
      </c>
    </row>
    <row r="1378" spans="1:26" x14ac:dyDescent="0.25">
      <c r="A1378">
        <v>2382</v>
      </c>
      <c r="B1378" t="s">
        <v>2308</v>
      </c>
      <c r="C1378" t="s">
        <v>49</v>
      </c>
      <c r="D1378">
        <v>0.08</v>
      </c>
      <c r="E1378">
        <v>68.81</v>
      </c>
      <c r="F1378">
        <v>60</v>
      </c>
      <c r="G1378" t="s">
        <v>28</v>
      </c>
      <c r="H1378" t="s">
        <v>29</v>
      </c>
      <c r="I1378" t="s">
        <v>50</v>
      </c>
      <c r="J1378" t="s">
        <v>97</v>
      </c>
      <c r="K1378" t="s">
        <v>59</v>
      </c>
      <c r="L1378" t="s">
        <v>1678</v>
      </c>
      <c r="M1378">
        <v>0.41</v>
      </c>
      <c r="N1378" t="s">
        <v>34</v>
      </c>
      <c r="O1378" t="s">
        <v>113</v>
      </c>
      <c r="P1378" t="s">
        <v>114</v>
      </c>
      <c r="Q1378" t="s">
        <v>115</v>
      </c>
      <c r="R1378">
        <v>10024</v>
      </c>
      <c r="S1378" s="1">
        <v>42129</v>
      </c>
      <c r="T1378" s="1">
        <v>42131</v>
      </c>
      <c r="U1378">
        <v>-1069.72</v>
      </c>
      <c r="V1378">
        <v>68</v>
      </c>
      <c r="W1378">
        <v>4649.8500000000004</v>
      </c>
      <c r="X1378">
        <v>962</v>
      </c>
      <c r="Y1378">
        <f>cleaneddata[[#This Row],[Unit Price]]-cleaneddata[[#This Row],[Discount]]</f>
        <v>68.73</v>
      </c>
      <c r="Z1378" t="str">
        <f>_xlfn.IFS(cleaneddata[[#This Row],[Region]]="Central","Chris",cleaneddata[[#This Row],[Region]]="East","Erin",cleaneddata[[#This Row],[Region]]="South","Sam",cleaneddata[[#This Row],[Region]]="West","William")</f>
        <v>Erin</v>
      </c>
    </row>
    <row r="1379" spans="1:26" x14ac:dyDescent="0.25">
      <c r="A1379">
        <v>1101</v>
      </c>
      <c r="B1379" t="s">
        <v>2427</v>
      </c>
      <c r="C1379" t="s">
        <v>118</v>
      </c>
      <c r="D1379">
        <v>0.02</v>
      </c>
      <c r="E1379">
        <v>15.14</v>
      </c>
      <c r="F1379">
        <v>4.53</v>
      </c>
      <c r="G1379" t="s">
        <v>40</v>
      </c>
      <c r="H1379" t="s">
        <v>29</v>
      </c>
      <c r="I1379" t="s">
        <v>50</v>
      </c>
      <c r="J1379" t="s">
        <v>80</v>
      </c>
      <c r="K1379" t="s">
        <v>75</v>
      </c>
      <c r="L1379" t="s">
        <v>1357</v>
      </c>
      <c r="M1379">
        <v>0.81</v>
      </c>
      <c r="N1379" t="s">
        <v>34</v>
      </c>
      <c r="O1379" t="s">
        <v>61</v>
      </c>
      <c r="P1379" t="s">
        <v>92</v>
      </c>
      <c r="Q1379" t="s">
        <v>1257</v>
      </c>
      <c r="R1379">
        <v>93030</v>
      </c>
      <c r="S1379" s="1">
        <v>42129</v>
      </c>
      <c r="T1379" s="1">
        <v>42130</v>
      </c>
      <c r="U1379">
        <v>5.8840000000000003</v>
      </c>
      <c r="V1379">
        <v>3</v>
      </c>
      <c r="W1379">
        <v>51.02</v>
      </c>
      <c r="X1379">
        <v>91488</v>
      </c>
      <c r="Y1379">
        <f>cleaneddata[[#This Row],[Unit Price]]-cleaneddata[[#This Row],[Discount]]</f>
        <v>15.120000000000001</v>
      </c>
      <c r="Z1379" t="str">
        <f>_xlfn.IFS(cleaneddata[[#This Row],[Region]]="Central","Chris",cleaneddata[[#This Row],[Region]]="East","Erin",cleaneddata[[#This Row],[Region]]="South","Sam",cleaneddata[[#This Row],[Region]]="West","William")</f>
        <v>William</v>
      </c>
    </row>
    <row r="1380" spans="1:26" x14ac:dyDescent="0.25">
      <c r="A1380">
        <v>2509</v>
      </c>
      <c r="B1380" t="s">
        <v>2428</v>
      </c>
      <c r="C1380" t="s">
        <v>118</v>
      </c>
      <c r="D1380">
        <v>0.05</v>
      </c>
      <c r="E1380">
        <v>30.98</v>
      </c>
      <c r="F1380">
        <v>9.18</v>
      </c>
      <c r="G1380" t="s">
        <v>40</v>
      </c>
      <c r="H1380" t="s">
        <v>73</v>
      </c>
      <c r="I1380" t="s">
        <v>50</v>
      </c>
      <c r="J1380" t="s">
        <v>90</v>
      </c>
      <c r="K1380" t="s">
        <v>75</v>
      </c>
      <c r="L1380" t="s">
        <v>2251</v>
      </c>
      <c r="M1380">
        <v>0.4</v>
      </c>
      <c r="N1380" t="s">
        <v>34</v>
      </c>
      <c r="O1380" t="s">
        <v>113</v>
      </c>
      <c r="P1380" t="s">
        <v>333</v>
      </c>
      <c r="Q1380" t="s">
        <v>2429</v>
      </c>
      <c r="R1380">
        <v>4106</v>
      </c>
      <c r="S1380" s="1">
        <v>42129</v>
      </c>
      <c r="T1380" s="1">
        <v>42129</v>
      </c>
      <c r="U1380">
        <v>308.67</v>
      </c>
      <c r="V1380">
        <v>15</v>
      </c>
      <c r="W1380">
        <v>462.57</v>
      </c>
      <c r="X1380">
        <v>87029</v>
      </c>
      <c r="Y1380">
        <f>cleaneddata[[#This Row],[Unit Price]]-cleaneddata[[#This Row],[Discount]]</f>
        <v>30.93</v>
      </c>
      <c r="Z1380" t="str">
        <f>_xlfn.IFS(cleaneddata[[#This Row],[Region]]="Central","Chris",cleaneddata[[#This Row],[Region]]="East","Erin",cleaneddata[[#This Row],[Region]]="South","Sam",cleaneddata[[#This Row],[Region]]="West","William")</f>
        <v>Erin</v>
      </c>
    </row>
    <row r="1381" spans="1:26" x14ac:dyDescent="0.25">
      <c r="A1381">
        <v>1979</v>
      </c>
      <c r="B1381" t="s">
        <v>2430</v>
      </c>
      <c r="C1381" t="s">
        <v>72</v>
      </c>
      <c r="D1381">
        <v>0.05</v>
      </c>
      <c r="E1381">
        <v>20.99</v>
      </c>
      <c r="F1381">
        <v>3.3</v>
      </c>
      <c r="G1381" t="s">
        <v>40</v>
      </c>
      <c r="H1381" t="s">
        <v>96</v>
      </c>
      <c r="I1381" t="s">
        <v>42</v>
      </c>
      <c r="J1381" t="s">
        <v>137</v>
      </c>
      <c r="K1381" t="s">
        <v>44</v>
      </c>
      <c r="L1381" t="s">
        <v>1585</v>
      </c>
      <c r="M1381">
        <v>0.81</v>
      </c>
      <c r="N1381" t="s">
        <v>34</v>
      </c>
      <c r="O1381" t="s">
        <v>61</v>
      </c>
      <c r="P1381" t="s">
        <v>62</v>
      </c>
      <c r="Q1381" t="s">
        <v>2431</v>
      </c>
      <c r="R1381">
        <v>80122</v>
      </c>
      <c r="S1381" s="1">
        <v>42129</v>
      </c>
      <c r="T1381" s="1">
        <v>42130</v>
      </c>
      <c r="U1381">
        <v>21.883400000000002</v>
      </c>
      <c r="V1381">
        <v>4</v>
      </c>
      <c r="W1381">
        <v>72.75</v>
      </c>
      <c r="X1381">
        <v>87757</v>
      </c>
      <c r="Y1381">
        <f>cleaneddata[[#This Row],[Unit Price]]-cleaneddata[[#This Row],[Discount]]</f>
        <v>20.939999999999998</v>
      </c>
      <c r="Z1381" t="str">
        <f>_xlfn.IFS(cleaneddata[[#This Row],[Region]]="Central","Chris",cleaneddata[[#This Row],[Region]]="East","Erin",cleaneddata[[#This Row],[Region]]="South","Sam",cleaneddata[[#This Row],[Region]]="West","William")</f>
        <v>William</v>
      </c>
    </row>
    <row r="1382" spans="1:26" x14ac:dyDescent="0.25">
      <c r="A1382">
        <v>1416</v>
      </c>
      <c r="B1382" t="s">
        <v>2432</v>
      </c>
      <c r="C1382" t="s">
        <v>27</v>
      </c>
      <c r="D1382">
        <v>0.02</v>
      </c>
      <c r="E1382">
        <v>417.4</v>
      </c>
      <c r="F1382">
        <v>75.23</v>
      </c>
      <c r="G1382" t="s">
        <v>28</v>
      </c>
      <c r="H1382" t="s">
        <v>29</v>
      </c>
      <c r="I1382" t="s">
        <v>30</v>
      </c>
      <c r="J1382" t="s">
        <v>31</v>
      </c>
      <c r="K1382" t="s">
        <v>32</v>
      </c>
      <c r="L1382" t="s">
        <v>1197</v>
      </c>
      <c r="M1382">
        <v>0.79</v>
      </c>
      <c r="N1382" t="s">
        <v>34</v>
      </c>
      <c r="O1382" t="s">
        <v>54</v>
      </c>
      <c r="P1382" t="s">
        <v>55</v>
      </c>
      <c r="Q1382" t="s">
        <v>1514</v>
      </c>
      <c r="R1382">
        <v>46203</v>
      </c>
      <c r="S1382" s="1">
        <v>42130</v>
      </c>
      <c r="T1382" s="1">
        <v>42131</v>
      </c>
      <c r="U1382">
        <v>-634.86540000000002</v>
      </c>
      <c r="V1382">
        <v>1</v>
      </c>
      <c r="W1382">
        <v>471.21</v>
      </c>
      <c r="X1382">
        <v>90538</v>
      </c>
      <c r="Y1382">
        <f>cleaneddata[[#This Row],[Unit Price]]-cleaneddata[[#This Row],[Discount]]</f>
        <v>417.38</v>
      </c>
      <c r="Z1382" t="str">
        <f>_xlfn.IFS(cleaneddata[[#This Row],[Region]]="Central","Chris",cleaneddata[[#This Row],[Region]]="East","Erin",cleaneddata[[#This Row],[Region]]="South","Sam",cleaneddata[[#This Row],[Region]]="West","William")</f>
        <v>Chris</v>
      </c>
    </row>
    <row r="1383" spans="1:26" x14ac:dyDescent="0.25">
      <c r="A1383">
        <v>2420</v>
      </c>
      <c r="B1383" t="s">
        <v>2433</v>
      </c>
      <c r="C1383" t="s">
        <v>39</v>
      </c>
      <c r="D1383">
        <v>0.04</v>
      </c>
      <c r="E1383">
        <v>9.11</v>
      </c>
      <c r="F1383">
        <v>2.15</v>
      </c>
      <c r="G1383" t="s">
        <v>40</v>
      </c>
      <c r="H1383" t="s">
        <v>41</v>
      </c>
      <c r="I1383" t="s">
        <v>50</v>
      </c>
      <c r="J1383" t="s">
        <v>90</v>
      </c>
      <c r="K1383" t="s">
        <v>52</v>
      </c>
      <c r="L1383" t="s">
        <v>91</v>
      </c>
      <c r="M1383">
        <v>0.4</v>
      </c>
      <c r="N1383" t="s">
        <v>34</v>
      </c>
      <c r="O1383" t="s">
        <v>35</v>
      </c>
      <c r="P1383" t="s">
        <v>244</v>
      </c>
      <c r="Q1383" t="s">
        <v>2434</v>
      </c>
      <c r="R1383">
        <v>23223</v>
      </c>
      <c r="S1383" s="1">
        <v>42130</v>
      </c>
      <c r="T1383" s="1">
        <v>42130</v>
      </c>
      <c r="U1383">
        <v>-23.071999999999999</v>
      </c>
      <c r="V1383">
        <v>11</v>
      </c>
      <c r="W1383">
        <v>100.87</v>
      </c>
      <c r="X1383">
        <v>86752</v>
      </c>
      <c r="Y1383">
        <f>cleaneddata[[#This Row],[Unit Price]]-cleaneddata[[#This Row],[Discount]]</f>
        <v>9.07</v>
      </c>
      <c r="Z1383" t="str">
        <f>_xlfn.IFS(cleaneddata[[#This Row],[Region]]="Central","Chris",cleaneddata[[#This Row],[Region]]="East","Erin",cleaneddata[[#This Row],[Region]]="South","Sam",cleaneddata[[#This Row],[Region]]="West","William")</f>
        <v>Sam</v>
      </c>
    </row>
    <row r="1384" spans="1:26" x14ac:dyDescent="0.25">
      <c r="A1384">
        <v>1986</v>
      </c>
      <c r="B1384" t="s">
        <v>2435</v>
      </c>
      <c r="C1384" t="s">
        <v>72</v>
      </c>
      <c r="D1384">
        <v>0.01</v>
      </c>
      <c r="E1384">
        <v>15.31</v>
      </c>
      <c r="F1384">
        <v>8.7799999999999994</v>
      </c>
      <c r="G1384" t="s">
        <v>40</v>
      </c>
      <c r="H1384" t="s">
        <v>73</v>
      </c>
      <c r="I1384" t="s">
        <v>50</v>
      </c>
      <c r="J1384" t="s">
        <v>80</v>
      </c>
      <c r="K1384" t="s">
        <v>75</v>
      </c>
      <c r="L1384" t="s">
        <v>2436</v>
      </c>
      <c r="M1384">
        <v>0.56999999999999995</v>
      </c>
      <c r="N1384" t="s">
        <v>34</v>
      </c>
      <c r="O1384" t="s">
        <v>54</v>
      </c>
      <c r="P1384" t="s">
        <v>189</v>
      </c>
      <c r="Q1384" t="s">
        <v>1506</v>
      </c>
      <c r="R1384">
        <v>79701</v>
      </c>
      <c r="S1384" s="1">
        <v>42130</v>
      </c>
      <c r="T1384" s="1">
        <v>42131</v>
      </c>
      <c r="U1384">
        <v>12.146000000000001</v>
      </c>
      <c r="V1384">
        <v>23</v>
      </c>
      <c r="W1384">
        <v>377</v>
      </c>
      <c r="X1384">
        <v>90888</v>
      </c>
      <c r="Y1384">
        <f>cleaneddata[[#This Row],[Unit Price]]-cleaneddata[[#This Row],[Discount]]</f>
        <v>15.3</v>
      </c>
      <c r="Z1384" t="str">
        <f>_xlfn.IFS(cleaneddata[[#This Row],[Region]]="Central","Chris",cleaneddata[[#This Row],[Region]]="East","Erin",cleaneddata[[#This Row],[Region]]="South","Sam",cleaneddata[[#This Row],[Region]]="West","William")</f>
        <v>Chris</v>
      </c>
    </row>
    <row r="1385" spans="1:26" x14ac:dyDescent="0.25">
      <c r="A1385">
        <v>1986</v>
      </c>
      <c r="B1385" t="s">
        <v>2435</v>
      </c>
      <c r="C1385" t="s">
        <v>72</v>
      </c>
      <c r="D1385">
        <v>0.05</v>
      </c>
      <c r="E1385">
        <v>7.99</v>
      </c>
      <c r="F1385">
        <v>5.03</v>
      </c>
      <c r="G1385" t="s">
        <v>89</v>
      </c>
      <c r="H1385" t="s">
        <v>73</v>
      </c>
      <c r="I1385" t="s">
        <v>42</v>
      </c>
      <c r="J1385" t="s">
        <v>137</v>
      </c>
      <c r="K1385" t="s">
        <v>146</v>
      </c>
      <c r="L1385" t="s">
        <v>467</v>
      </c>
      <c r="M1385">
        <v>0.6</v>
      </c>
      <c r="N1385" t="s">
        <v>34</v>
      </c>
      <c r="O1385" t="s">
        <v>54</v>
      </c>
      <c r="P1385" t="s">
        <v>189</v>
      </c>
      <c r="Q1385" t="s">
        <v>1506</v>
      </c>
      <c r="R1385">
        <v>79701</v>
      </c>
      <c r="S1385" s="1">
        <v>42130</v>
      </c>
      <c r="T1385" s="1">
        <v>42132</v>
      </c>
      <c r="U1385">
        <v>5.6870000000000003</v>
      </c>
      <c r="V1385">
        <v>4</v>
      </c>
      <c r="W1385">
        <v>42.99</v>
      </c>
      <c r="X1385">
        <v>90888</v>
      </c>
      <c r="Y1385">
        <f>cleaneddata[[#This Row],[Unit Price]]-cleaneddata[[#This Row],[Discount]]</f>
        <v>7.94</v>
      </c>
      <c r="Z1385" t="str">
        <f>_xlfn.IFS(cleaneddata[[#This Row],[Region]]="Central","Chris",cleaneddata[[#This Row],[Region]]="East","Erin",cleaneddata[[#This Row],[Region]]="South","Sam",cleaneddata[[#This Row],[Region]]="West","William")</f>
        <v>Chris</v>
      </c>
    </row>
    <row r="1386" spans="1:26" x14ac:dyDescent="0.25">
      <c r="A1386">
        <v>1261</v>
      </c>
      <c r="B1386" t="s">
        <v>2437</v>
      </c>
      <c r="C1386" t="s">
        <v>27</v>
      </c>
      <c r="D1386">
        <v>0.02</v>
      </c>
      <c r="E1386">
        <v>73.98</v>
      </c>
      <c r="F1386">
        <v>14.52</v>
      </c>
      <c r="G1386" t="s">
        <v>40</v>
      </c>
      <c r="H1386" t="s">
        <v>73</v>
      </c>
      <c r="I1386" t="s">
        <v>42</v>
      </c>
      <c r="J1386" t="s">
        <v>43</v>
      </c>
      <c r="K1386" t="s">
        <v>75</v>
      </c>
      <c r="L1386" t="s">
        <v>310</v>
      </c>
      <c r="M1386">
        <v>0.65</v>
      </c>
      <c r="N1386" t="s">
        <v>34</v>
      </c>
      <c r="O1386" t="s">
        <v>61</v>
      </c>
      <c r="P1386" t="s">
        <v>62</v>
      </c>
      <c r="Q1386" t="s">
        <v>2438</v>
      </c>
      <c r="R1386">
        <v>80020</v>
      </c>
      <c r="S1386" s="1">
        <v>42131</v>
      </c>
      <c r="T1386" s="1">
        <v>42134</v>
      </c>
      <c r="U1386">
        <v>43.537999999999997</v>
      </c>
      <c r="V1386">
        <v>5</v>
      </c>
      <c r="W1386">
        <v>378.23</v>
      </c>
      <c r="X1386">
        <v>89730</v>
      </c>
      <c r="Y1386">
        <f>cleaneddata[[#This Row],[Unit Price]]-cleaneddata[[#This Row],[Discount]]</f>
        <v>73.960000000000008</v>
      </c>
      <c r="Z1386" t="str">
        <f>_xlfn.IFS(cleaneddata[[#This Row],[Region]]="Central","Chris",cleaneddata[[#This Row],[Region]]="East","Erin",cleaneddata[[#This Row],[Region]]="South","Sam",cleaneddata[[#This Row],[Region]]="West","William")</f>
        <v>William</v>
      </c>
    </row>
    <row r="1387" spans="1:26" x14ac:dyDescent="0.25">
      <c r="A1387">
        <v>1502</v>
      </c>
      <c r="B1387" t="s">
        <v>2439</v>
      </c>
      <c r="C1387" t="s">
        <v>27</v>
      </c>
      <c r="D1387">
        <v>0.08</v>
      </c>
      <c r="E1387">
        <v>3.69</v>
      </c>
      <c r="F1387">
        <v>0.5</v>
      </c>
      <c r="G1387" t="s">
        <v>40</v>
      </c>
      <c r="H1387" t="s">
        <v>29</v>
      </c>
      <c r="I1387" t="s">
        <v>50</v>
      </c>
      <c r="J1387" t="s">
        <v>154</v>
      </c>
      <c r="K1387" t="s">
        <v>75</v>
      </c>
      <c r="L1387" t="s">
        <v>1896</v>
      </c>
      <c r="M1387">
        <v>0.38</v>
      </c>
      <c r="N1387" t="s">
        <v>34</v>
      </c>
      <c r="O1387" t="s">
        <v>35</v>
      </c>
      <c r="P1387" t="s">
        <v>125</v>
      </c>
      <c r="Q1387" t="s">
        <v>2440</v>
      </c>
      <c r="R1387">
        <v>33065</v>
      </c>
      <c r="S1387" s="1">
        <v>42131</v>
      </c>
      <c r="T1387" s="1">
        <v>42134</v>
      </c>
      <c r="U1387">
        <v>-3.6547000000000001</v>
      </c>
      <c r="V1387">
        <v>38</v>
      </c>
      <c r="W1387">
        <v>129.43</v>
      </c>
      <c r="X1387">
        <v>89193</v>
      </c>
      <c r="Y1387">
        <f>cleaneddata[[#This Row],[Unit Price]]-cleaneddata[[#This Row],[Discount]]</f>
        <v>3.61</v>
      </c>
      <c r="Z1387" t="str">
        <f>_xlfn.IFS(cleaneddata[[#This Row],[Region]]="Central","Chris",cleaneddata[[#This Row],[Region]]="East","Erin",cleaneddata[[#This Row],[Region]]="South","Sam",cleaneddata[[#This Row],[Region]]="West","William")</f>
        <v>Sam</v>
      </c>
    </row>
    <row r="1388" spans="1:26" x14ac:dyDescent="0.25">
      <c r="A1388">
        <v>1725</v>
      </c>
      <c r="B1388" t="s">
        <v>2441</v>
      </c>
      <c r="C1388" t="s">
        <v>39</v>
      </c>
      <c r="D1388">
        <v>0.05</v>
      </c>
      <c r="E1388">
        <v>35.99</v>
      </c>
      <c r="F1388">
        <v>1.1000000000000001</v>
      </c>
      <c r="G1388" t="s">
        <v>40</v>
      </c>
      <c r="H1388" t="s">
        <v>96</v>
      </c>
      <c r="I1388" t="s">
        <v>42</v>
      </c>
      <c r="J1388" t="s">
        <v>137</v>
      </c>
      <c r="K1388" t="s">
        <v>75</v>
      </c>
      <c r="L1388" t="s">
        <v>276</v>
      </c>
      <c r="M1388">
        <v>0.55000000000000004</v>
      </c>
      <c r="N1388" t="s">
        <v>34</v>
      </c>
      <c r="O1388" t="s">
        <v>113</v>
      </c>
      <c r="P1388" t="s">
        <v>319</v>
      </c>
      <c r="Q1388" t="s">
        <v>2442</v>
      </c>
      <c r="R1388">
        <v>43026</v>
      </c>
      <c r="S1388" s="1">
        <v>42131</v>
      </c>
      <c r="T1388" s="1">
        <v>42133</v>
      </c>
      <c r="U1388">
        <v>149.166</v>
      </c>
      <c r="V1388">
        <v>9</v>
      </c>
      <c r="W1388">
        <v>261.56</v>
      </c>
      <c r="X1388">
        <v>87193</v>
      </c>
      <c r="Y1388">
        <f>cleaneddata[[#This Row],[Unit Price]]-cleaneddata[[#This Row],[Discount]]</f>
        <v>35.940000000000005</v>
      </c>
      <c r="Z1388" t="str">
        <f>_xlfn.IFS(cleaneddata[[#This Row],[Region]]="Central","Chris",cleaneddata[[#This Row],[Region]]="East","Erin",cleaneddata[[#This Row],[Region]]="South","Sam",cleaneddata[[#This Row],[Region]]="West","William")</f>
        <v>Erin</v>
      </c>
    </row>
    <row r="1389" spans="1:26" x14ac:dyDescent="0.25">
      <c r="A1389">
        <v>2962</v>
      </c>
      <c r="B1389" t="s">
        <v>2443</v>
      </c>
      <c r="C1389" t="s">
        <v>39</v>
      </c>
      <c r="D1389">
        <v>7.0000000000000007E-2</v>
      </c>
      <c r="E1389">
        <v>4.76</v>
      </c>
      <c r="F1389">
        <v>0.88</v>
      </c>
      <c r="G1389" t="s">
        <v>89</v>
      </c>
      <c r="H1389" t="s">
        <v>41</v>
      </c>
      <c r="I1389" t="s">
        <v>50</v>
      </c>
      <c r="J1389" t="s">
        <v>90</v>
      </c>
      <c r="K1389" t="s">
        <v>52</v>
      </c>
      <c r="L1389" t="s">
        <v>2444</v>
      </c>
      <c r="M1389">
        <v>0.39</v>
      </c>
      <c r="N1389" t="s">
        <v>34</v>
      </c>
      <c r="O1389" t="s">
        <v>61</v>
      </c>
      <c r="P1389" t="s">
        <v>62</v>
      </c>
      <c r="Q1389" t="s">
        <v>1315</v>
      </c>
      <c r="R1389">
        <v>80027</v>
      </c>
      <c r="S1389" s="1">
        <v>42131</v>
      </c>
      <c r="T1389" s="1">
        <v>42133</v>
      </c>
      <c r="U1389">
        <v>33.347700000000003</v>
      </c>
      <c r="V1389">
        <v>10</v>
      </c>
      <c r="W1389">
        <v>48.33</v>
      </c>
      <c r="X1389">
        <v>88611</v>
      </c>
      <c r="Y1389">
        <f>cleaneddata[[#This Row],[Unit Price]]-cleaneddata[[#This Row],[Discount]]</f>
        <v>4.6899999999999995</v>
      </c>
      <c r="Z1389" t="str">
        <f>_xlfn.IFS(cleaneddata[[#This Row],[Region]]="Central","Chris",cleaneddata[[#This Row],[Region]]="East","Erin",cleaneddata[[#This Row],[Region]]="South","Sam",cleaneddata[[#This Row],[Region]]="West","William")</f>
        <v>William</v>
      </c>
    </row>
    <row r="1390" spans="1:26" x14ac:dyDescent="0.25">
      <c r="A1390">
        <v>3248</v>
      </c>
      <c r="B1390" t="s">
        <v>2445</v>
      </c>
      <c r="C1390" t="s">
        <v>39</v>
      </c>
      <c r="D1390">
        <v>7.0000000000000007E-2</v>
      </c>
      <c r="E1390">
        <v>2.78</v>
      </c>
      <c r="F1390">
        <v>1.49</v>
      </c>
      <c r="G1390" t="s">
        <v>40</v>
      </c>
      <c r="H1390" t="s">
        <v>29</v>
      </c>
      <c r="I1390" t="s">
        <v>50</v>
      </c>
      <c r="J1390" t="s">
        <v>74</v>
      </c>
      <c r="K1390" t="s">
        <v>75</v>
      </c>
      <c r="L1390" t="s">
        <v>2186</v>
      </c>
      <c r="M1390">
        <v>0.36</v>
      </c>
      <c r="N1390" t="s">
        <v>34</v>
      </c>
      <c r="O1390" t="s">
        <v>35</v>
      </c>
      <c r="P1390" t="s">
        <v>170</v>
      </c>
      <c r="Q1390" t="s">
        <v>2446</v>
      </c>
      <c r="R1390">
        <v>70458</v>
      </c>
      <c r="S1390" s="1">
        <v>42131</v>
      </c>
      <c r="T1390" s="1">
        <v>42132</v>
      </c>
      <c r="U1390">
        <v>-340.53109999999998</v>
      </c>
      <c r="V1390">
        <v>17</v>
      </c>
      <c r="W1390">
        <v>47.12</v>
      </c>
      <c r="X1390">
        <v>87297</v>
      </c>
      <c r="Y1390">
        <f>cleaneddata[[#This Row],[Unit Price]]-cleaneddata[[#This Row],[Discount]]</f>
        <v>2.71</v>
      </c>
      <c r="Z1390" t="str">
        <f>_xlfn.IFS(cleaneddata[[#This Row],[Region]]="Central","Chris",cleaneddata[[#This Row],[Region]]="East","Erin",cleaneddata[[#This Row],[Region]]="South","Sam",cleaneddata[[#This Row],[Region]]="West","William")</f>
        <v>Sam</v>
      </c>
    </row>
    <row r="1391" spans="1:26" x14ac:dyDescent="0.25">
      <c r="A1391">
        <v>3338</v>
      </c>
      <c r="B1391" t="s">
        <v>2447</v>
      </c>
      <c r="C1391" t="s">
        <v>39</v>
      </c>
      <c r="D1391">
        <v>0.08</v>
      </c>
      <c r="E1391">
        <v>6.48</v>
      </c>
      <c r="F1391">
        <v>8.4</v>
      </c>
      <c r="G1391" t="s">
        <v>40</v>
      </c>
      <c r="H1391" t="s">
        <v>41</v>
      </c>
      <c r="I1391" t="s">
        <v>50</v>
      </c>
      <c r="J1391" t="s">
        <v>90</v>
      </c>
      <c r="K1391" t="s">
        <v>75</v>
      </c>
      <c r="L1391" t="s">
        <v>1945</v>
      </c>
      <c r="M1391">
        <v>0.37</v>
      </c>
      <c r="N1391" t="s">
        <v>34</v>
      </c>
      <c r="O1391" t="s">
        <v>35</v>
      </c>
      <c r="P1391" t="s">
        <v>125</v>
      </c>
      <c r="Q1391" t="s">
        <v>2448</v>
      </c>
      <c r="R1391">
        <v>33614</v>
      </c>
      <c r="S1391" s="1">
        <v>42131</v>
      </c>
      <c r="T1391" s="1">
        <v>42131</v>
      </c>
      <c r="U1391">
        <v>58.811999999999998</v>
      </c>
      <c r="V1391">
        <v>7</v>
      </c>
      <c r="W1391">
        <v>45</v>
      </c>
      <c r="X1391">
        <v>85979</v>
      </c>
      <c r="Y1391">
        <f>cleaneddata[[#This Row],[Unit Price]]-cleaneddata[[#This Row],[Discount]]</f>
        <v>6.4</v>
      </c>
      <c r="Z1391" t="str">
        <f>_xlfn.IFS(cleaneddata[[#This Row],[Region]]="Central","Chris",cleaneddata[[#This Row],[Region]]="East","Erin",cleaneddata[[#This Row],[Region]]="South","Sam",cleaneddata[[#This Row],[Region]]="West","William")</f>
        <v>Sam</v>
      </c>
    </row>
    <row r="1392" spans="1:26" x14ac:dyDescent="0.25">
      <c r="A1392">
        <v>1997</v>
      </c>
      <c r="B1392" t="s">
        <v>776</v>
      </c>
      <c r="C1392" t="s">
        <v>118</v>
      </c>
      <c r="D1392">
        <v>0.01</v>
      </c>
      <c r="E1392">
        <v>16.48</v>
      </c>
      <c r="F1392">
        <v>1.99</v>
      </c>
      <c r="G1392" t="s">
        <v>40</v>
      </c>
      <c r="H1392" t="s">
        <v>41</v>
      </c>
      <c r="I1392" t="s">
        <v>42</v>
      </c>
      <c r="J1392" t="s">
        <v>43</v>
      </c>
      <c r="K1392" t="s">
        <v>44</v>
      </c>
      <c r="L1392" t="s">
        <v>603</v>
      </c>
      <c r="M1392">
        <v>0.42</v>
      </c>
      <c r="N1392" t="s">
        <v>34</v>
      </c>
      <c r="O1392" t="s">
        <v>35</v>
      </c>
      <c r="P1392" t="s">
        <v>273</v>
      </c>
      <c r="Q1392" t="s">
        <v>274</v>
      </c>
      <c r="R1392">
        <v>29915</v>
      </c>
      <c r="S1392" s="1">
        <v>42131</v>
      </c>
      <c r="T1392" s="1">
        <v>42132</v>
      </c>
      <c r="U1392">
        <v>739.67399999999998</v>
      </c>
      <c r="V1392">
        <v>7</v>
      </c>
      <c r="W1392">
        <v>122.93</v>
      </c>
      <c r="X1392">
        <v>90334</v>
      </c>
      <c r="Y1392">
        <f>cleaneddata[[#This Row],[Unit Price]]-cleaneddata[[#This Row],[Discount]]</f>
        <v>16.47</v>
      </c>
      <c r="Z1392" t="str">
        <f>_xlfn.IFS(cleaneddata[[#This Row],[Region]]="Central","Chris",cleaneddata[[#This Row],[Region]]="East","Erin",cleaneddata[[#This Row],[Region]]="South","Sam",cleaneddata[[#This Row],[Region]]="West","William")</f>
        <v>Sam</v>
      </c>
    </row>
    <row r="1393" spans="1:26" x14ac:dyDescent="0.25">
      <c r="A1393">
        <v>3077</v>
      </c>
      <c r="B1393" t="s">
        <v>2449</v>
      </c>
      <c r="C1393" t="s">
        <v>118</v>
      </c>
      <c r="D1393">
        <v>7.0000000000000007E-2</v>
      </c>
      <c r="E1393">
        <v>300.97000000000003</v>
      </c>
      <c r="F1393">
        <v>7.18</v>
      </c>
      <c r="G1393" t="s">
        <v>40</v>
      </c>
      <c r="H1393" t="s">
        <v>29</v>
      </c>
      <c r="I1393" t="s">
        <v>42</v>
      </c>
      <c r="J1393" t="s">
        <v>43</v>
      </c>
      <c r="K1393" t="s">
        <v>75</v>
      </c>
      <c r="L1393" t="s">
        <v>2211</v>
      </c>
      <c r="M1393">
        <v>0.48</v>
      </c>
      <c r="N1393" t="s">
        <v>34</v>
      </c>
      <c r="O1393" t="s">
        <v>113</v>
      </c>
      <c r="P1393" t="s">
        <v>319</v>
      </c>
      <c r="Q1393" t="s">
        <v>2450</v>
      </c>
      <c r="R1393">
        <v>44136</v>
      </c>
      <c r="S1393" s="1">
        <v>42131</v>
      </c>
      <c r="T1393" s="1">
        <v>42133</v>
      </c>
      <c r="U1393">
        <v>-807.59</v>
      </c>
      <c r="V1393">
        <v>2</v>
      </c>
      <c r="W1393">
        <v>582.20000000000005</v>
      </c>
      <c r="X1393">
        <v>88239</v>
      </c>
      <c r="Y1393">
        <f>cleaneddata[[#This Row],[Unit Price]]-cleaneddata[[#This Row],[Discount]]</f>
        <v>300.90000000000003</v>
      </c>
      <c r="Z1393" t="str">
        <f>_xlfn.IFS(cleaneddata[[#This Row],[Region]]="Central","Chris",cleaneddata[[#This Row],[Region]]="East","Erin",cleaneddata[[#This Row],[Region]]="South","Sam",cleaneddata[[#This Row],[Region]]="West","William")</f>
        <v>Erin</v>
      </c>
    </row>
    <row r="1394" spans="1:26" x14ac:dyDescent="0.25">
      <c r="A1394">
        <v>3079</v>
      </c>
      <c r="B1394" t="s">
        <v>321</v>
      </c>
      <c r="C1394" t="s">
        <v>118</v>
      </c>
      <c r="D1394">
        <v>7.0000000000000007E-2</v>
      </c>
      <c r="E1394">
        <v>300.97000000000003</v>
      </c>
      <c r="F1394">
        <v>7.18</v>
      </c>
      <c r="G1394" t="s">
        <v>40</v>
      </c>
      <c r="H1394" t="s">
        <v>29</v>
      </c>
      <c r="I1394" t="s">
        <v>42</v>
      </c>
      <c r="J1394" t="s">
        <v>43</v>
      </c>
      <c r="K1394" t="s">
        <v>75</v>
      </c>
      <c r="L1394" t="s">
        <v>2211</v>
      </c>
      <c r="M1394">
        <v>0.48</v>
      </c>
      <c r="N1394" t="s">
        <v>34</v>
      </c>
      <c r="O1394" t="s">
        <v>113</v>
      </c>
      <c r="P1394" t="s">
        <v>322</v>
      </c>
      <c r="Q1394" t="s">
        <v>323</v>
      </c>
      <c r="R1394">
        <v>19112</v>
      </c>
      <c r="S1394" s="1">
        <v>42131</v>
      </c>
      <c r="T1394" s="1">
        <v>42133</v>
      </c>
      <c r="U1394">
        <v>-807.59</v>
      </c>
      <c r="V1394">
        <v>7</v>
      </c>
      <c r="W1394">
        <v>2037.69</v>
      </c>
      <c r="X1394">
        <v>41253</v>
      </c>
      <c r="Y1394">
        <f>cleaneddata[[#This Row],[Unit Price]]-cleaneddata[[#This Row],[Discount]]</f>
        <v>300.90000000000003</v>
      </c>
      <c r="Z1394" t="str">
        <f>_xlfn.IFS(cleaneddata[[#This Row],[Region]]="Central","Chris",cleaneddata[[#This Row],[Region]]="East","Erin",cleaneddata[[#This Row],[Region]]="South","Sam",cleaneddata[[#This Row],[Region]]="West","William")</f>
        <v>Erin</v>
      </c>
    </row>
    <row r="1395" spans="1:26" x14ac:dyDescent="0.25">
      <c r="A1395">
        <v>2187</v>
      </c>
      <c r="B1395" t="s">
        <v>2451</v>
      </c>
      <c r="C1395" t="s">
        <v>39</v>
      </c>
      <c r="D1395">
        <v>0.09</v>
      </c>
      <c r="E1395">
        <v>16.98</v>
      </c>
      <c r="F1395">
        <v>12.39</v>
      </c>
      <c r="G1395" t="s">
        <v>40</v>
      </c>
      <c r="H1395" t="s">
        <v>96</v>
      </c>
      <c r="I1395" t="s">
        <v>50</v>
      </c>
      <c r="J1395" t="s">
        <v>347</v>
      </c>
      <c r="K1395" t="s">
        <v>75</v>
      </c>
      <c r="L1395" t="s">
        <v>2452</v>
      </c>
      <c r="M1395">
        <v>0.35</v>
      </c>
      <c r="N1395" t="s">
        <v>34</v>
      </c>
      <c r="O1395" t="s">
        <v>54</v>
      </c>
      <c r="P1395" t="s">
        <v>82</v>
      </c>
      <c r="Q1395" t="s">
        <v>2453</v>
      </c>
      <c r="R1395">
        <v>64055</v>
      </c>
      <c r="S1395" s="1">
        <v>42132</v>
      </c>
      <c r="T1395" s="1">
        <v>42134</v>
      </c>
      <c r="U1395">
        <v>-48.57</v>
      </c>
      <c r="V1395">
        <v>5</v>
      </c>
      <c r="W1395">
        <v>86.8</v>
      </c>
      <c r="X1395">
        <v>89440</v>
      </c>
      <c r="Y1395">
        <f>cleaneddata[[#This Row],[Unit Price]]-cleaneddata[[#This Row],[Discount]]</f>
        <v>16.89</v>
      </c>
      <c r="Z1395" t="str">
        <f>_xlfn.IFS(cleaneddata[[#This Row],[Region]]="Central","Chris",cleaneddata[[#This Row],[Region]]="East","Erin",cleaneddata[[#This Row],[Region]]="South","Sam",cleaneddata[[#This Row],[Region]]="West","William")</f>
        <v>Chris</v>
      </c>
    </row>
    <row r="1396" spans="1:26" x14ac:dyDescent="0.25">
      <c r="A1396">
        <v>2189</v>
      </c>
      <c r="B1396" t="s">
        <v>2454</v>
      </c>
      <c r="C1396" t="s">
        <v>39</v>
      </c>
      <c r="D1396">
        <v>0.09</v>
      </c>
      <c r="E1396">
        <v>16.98</v>
      </c>
      <c r="F1396">
        <v>12.39</v>
      </c>
      <c r="G1396" t="s">
        <v>40</v>
      </c>
      <c r="H1396" t="s">
        <v>96</v>
      </c>
      <c r="I1396" t="s">
        <v>50</v>
      </c>
      <c r="J1396" t="s">
        <v>347</v>
      </c>
      <c r="K1396" t="s">
        <v>75</v>
      </c>
      <c r="L1396" t="s">
        <v>2452</v>
      </c>
      <c r="M1396">
        <v>0.35</v>
      </c>
      <c r="N1396" t="s">
        <v>34</v>
      </c>
      <c r="O1396" t="s">
        <v>113</v>
      </c>
      <c r="P1396" t="s">
        <v>114</v>
      </c>
      <c r="Q1396" t="s">
        <v>115</v>
      </c>
      <c r="R1396">
        <v>10177</v>
      </c>
      <c r="S1396" s="1">
        <v>42132</v>
      </c>
      <c r="T1396" s="1">
        <v>42134</v>
      </c>
      <c r="U1396">
        <v>-48.57</v>
      </c>
      <c r="V1396">
        <v>22</v>
      </c>
      <c r="W1396">
        <v>381.91</v>
      </c>
      <c r="X1396">
        <v>7364</v>
      </c>
      <c r="Y1396">
        <f>cleaneddata[[#This Row],[Unit Price]]-cleaneddata[[#This Row],[Discount]]</f>
        <v>16.89</v>
      </c>
      <c r="Z1396" t="str">
        <f>_xlfn.IFS(cleaneddata[[#This Row],[Region]]="Central","Chris",cleaneddata[[#This Row],[Region]]="East","Erin",cleaneddata[[#This Row],[Region]]="South","Sam",cleaneddata[[#This Row],[Region]]="West","William")</f>
        <v>Erin</v>
      </c>
    </row>
    <row r="1397" spans="1:26" x14ac:dyDescent="0.25">
      <c r="A1397">
        <v>2063</v>
      </c>
      <c r="B1397" t="s">
        <v>2455</v>
      </c>
      <c r="C1397" t="s">
        <v>49</v>
      </c>
      <c r="D1397">
        <v>0.06</v>
      </c>
      <c r="E1397">
        <v>300.97000000000003</v>
      </c>
      <c r="F1397">
        <v>7.18</v>
      </c>
      <c r="G1397" t="s">
        <v>40</v>
      </c>
      <c r="H1397" t="s">
        <v>96</v>
      </c>
      <c r="I1397" t="s">
        <v>42</v>
      </c>
      <c r="J1397" t="s">
        <v>43</v>
      </c>
      <c r="K1397" t="s">
        <v>75</v>
      </c>
      <c r="L1397" t="s">
        <v>2211</v>
      </c>
      <c r="M1397">
        <v>0.48</v>
      </c>
      <c r="N1397" t="s">
        <v>34</v>
      </c>
      <c r="O1397" t="s">
        <v>35</v>
      </c>
      <c r="P1397" t="s">
        <v>244</v>
      </c>
      <c r="Q1397" t="s">
        <v>2456</v>
      </c>
      <c r="R1397">
        <v>23602</v>
      </c>
      <c r="S1397" s="1">
        <v>42132</v>
      </c>
      <c r="T1397" s="1">
        <v>42132</v>
      </c>
      <c r="U1397">
        <v>-729.98800000000006</v>
      </c>
      <c r="V1397">
        <v>1</v>
      </c>
      <c r="W1397">
        <v>291.39999999999998</v>
      </c>
      <c r="X1397">
        <v>87147</v>
      </c>
      <c r="Y1397">
        <f>cleaneddata[[#This Row],[Unit Price]]-cleaneddata[[#This Row],[Discount]]</f>
        <v>300.91000000000003</v>
      </c>
      <c r="Z1397" t="str">
        <f>_xlfn.IFS(cleaneddata[[#This Row],[Region]]="Central","Chris",cleaneddata[[#This Row],[Region]]="East","Erin",cleaneddata[[#This Row],[Region]]="South","Sam",cleaneddata[[#This Row],[Region]]="West","William")</f>
        <v>Sam</v>
      </c>
    </row>
    <row r="1398" spans="1:26" x14ac:dyDescent="0.25">
      <c r="A1398">
        <v>2880</v>
      </c>
      <c r="B1398" t="s">
        <v>1905</v>
      </c>
      <c r="C1398" t="s">
        <v>49</v>
      </c>
      <c r="D1398">
        <v>0.09</v>
      </c>
      <c r="E1398">
        <v>243.98</v>
      </c>
      <c r="F1398">
        <v>43.32</v>
      </c>
      <c r="G1398" t="s">
        <v>28</v>
      </c>
      <c r="H1398" t="s">
        <v>29</v>
      </c>
      <c r="I1398" t="s">
        <v>30</v>
      </c>
      <c r="J1398" t="s">
        <v>111</v>
      </c>
      <c r="K1398" t="s">
        <v>59</v>
      </c>
      <c r="L1398" t="s">
        <v>237</v>
      </c>
      <c r="M1398">
        <v>0.55000000000000004</v>
      </c>
      <c r="N1398" t="s">
        <v>34</v>
      </c>
      <c r="O1398" t="s">
        <v>35</v>
      </c>
      <c r="P1398" t="s">
        <v>125</v>
      </c>
      <c r="Q1398" t="s">
        <v>1906</v>
      </c>
      <c r="R1398">
        <v>33160</v>
      </c>
      <c r="S1398" s="1">
        <v>42132</v>
      </c>
      <c r="T1398" s="1">
        <v>42137</v>
      </c>
      <c r="U1398">
        <v>1059.288</v>
      </c>
      <c r="V1398">
        <v>25</v>
      </c>
      <c r="W1398">
        <v>5587.89</v>
      </c>
      <c r="X1398">
        <v>88627</v>
      </c>
      <c r="Y1398">
        <f>cleaneddata[[#This Row],[Unit Price]]-cleaneddata[[#This Row],[Discount]]</f>
        <v>243.89</v>
      </c>
      <c r="Z1398" t="str">
        <f>_xlfn.IFS(cleaneddata[[#This Row],[Region]]="Central","Chris",cleaneddata[[#This Row],[Region]]="East","Erin",cleaneddata[[#This Row],[Region]]="South","Sam",cleaneddata[[#This Row],[Region]]="West","William")</f>
        <v>Sam</v>
      </c>
    </row>
    <row r="1399" spans="1:26" x14ac:dyDescent="0.25">
      <c r="A1399">
        <v>2991</v>
      </c>
      <c r="B1399" t="s">
        <v>2457</v>
      </c>
      <c r="C1399" t="s">
        <v>49</v>
      </c>
      <c r="D1399">
        <v>0.05</v>
      </c>
      <c r="E1399">
        <v>70.97</v>
      </c>
      <c r="F1399">
        <v>3.5</v>
      </c>
      <c r="G1399" t="s">
        <v>40</v>
      </c>
      <c r="H1399" t="s">
        <v>73</v>
      </c>
      <c r="I1399" t="s">
        <v>50</v>
      </c>
      <c r="J1399" t="s">
        <v>97</v>
      </c>
      <c r="K1399" t="s">
        <v>75</v>
      </c>
      <c r="L1399" t="s">
        <v>2179</v>
      </c>
      <c r="M1399">
        <v>0.59</v>
      </c>
      <c r="N1399" t="s">
        <v>34</v>
      </c>
      <c r="O1399" t="s">
        <v>54</v>
      </c>
      <c r="P1399" t="s">
        <v>359</v>
      </c>
      <c r="Q1399" t="s">
        <v>2458</v>
      </c>
      <c r="R1399">
        <v>53402</v>
      </c>
      <c r="S1399" s="1">
        <v>42132</v>
      </c>
      <c r="T1399" s="1">
        <v>42137</v>
      </c>
      <c r="U1399">
        <v>18.218</v>
      </c>
      <c r="V1399">
        <v>2</v>
      </c>
      <c r="W1399">
        <v>141.59</v>
      </c>
      <c r="X1399">
        <v>91466</v>
      </c>
      <c r="Y1399">
        <f>cleaneddata[[#This Row],[Unit Price]]-cleaneddata[[#This Row],[Discount]]</f>
        <v>70.92</v>
      </c>
      <c r="Z1399" t="str">
        <f>_xlfn.IFS(cleaneddata[[#This Row],[Region]]="Central","Chris",cleaneddata[[#This Row],[Region]]="East","Erin",cleaneddata[[#This Row],[Region]]="South","Sam",cleaneddata[[#This Row],[Region]]="West","William")</f>
        <v>Chris</v>
      </c>
    </row>
    <row r="1400" spans="1:26" x14ac:dyDescent="0.25">
      <c r="A1400">
        <v>2992</v>
      </c>
      <c r="B1400" t="s">
        <v>2459</v>
      </c>
      <c r="C1400" t="s">
        <v>49</v>
      </c>
      <c r="D1400">
        <v>0</v>
      </c>
      <c r="E1400">
        <v>5.28</v>
      </c>
      <c r="F1400">
        <v>6.26</v>
      </c>
      <c r="G1400" t="s">
        <v>40</v>
      </c>
      <c r="H1400" t="s">
        <v>73</v>
      </c>
      <c r="I1400" t="s">
        <v>50</v>
      </c>
      <c r="J1400" t="s">
        <v>90</v>
      </c>
      <c r="K1400" t="s">
        <v>75</v>
      </c>
      <c r="L1400" t="s">
        <v>2460</v>
      </c>
      <c r="M1400">
        <v>0.4</v>
      </c>
      <c r="N1400" t="s">
        <v>34</v>
      </c>
      <c r="O1400" t="s">
        <v>54</v>
      </c>
      <c r="P1400" t="s">
        <v>359</v>
      </c>
      <c r="Q1400" t="s">
        <v>2461</v>
      </c>
      <c r="R1400">
        <v>53081</v>
      </c>
      <c r="S1400" s="1">
        <v>42132</v>
      </c>
      <c r="T1400" s="1">
        <v>42139</v>
      </c>
      <c r="U1400">
        <v>25.058</v>
      </c>
      <c r="V1400">
        <v>36</v>
      </c>
      <c r="W1400">
        <v>203.05</v>
      </c>
      <c r="X1400">
        <v>91466</v>
      </c>
      <c r="Y1400">
        <f>cleaneddata[[#This Row],[Unit Price]]-cleaneddata[[#This Row],[Discount]]</f>
        <v>5.28</v>
      </c>
      <c r="Z1400" t="str">
        <f>_xlfn.IFS(cleaneddata[[#This Row],[Region]]="Central","Chris",cleaneddata[[#This Row],[Region]]="East","Erin",cleaneddata[[#This Row],[Region]]="South","Sam",cleaneddata[[#This Row],[Region]]="West","William")</f>
        <v>Chris</v>
      </c>
    </row>
    <row r="1401" spans="1:26" x14ac:dyDescent="0.25">
      <c r="A1401">
        <v>453</v>
      </c>
      <c r="B1401" t="s">
        <v>2462</v>
      </c>
      <c r="C1401" t="s">
        <v>72</v>
      </c>
      <c r="D1401">
        <v>0.03</v>
      </c>
      <c r="E1401">
        <v>29.34</v>
      </c>
      <c r="F1401">
        <v>7.87</v>
      </c>
      <c r="G1401" t="s">
        <v>40</v>
      </c>
      <c r="H1401" t="s">
        <v>96</v>
      </c>
      <c r="I1401" t="s">
        <v>30</v>
      </c>
      <c r="J1401" t="s">
        <v>128</v>
      </c>
      <c r="K1401" t="s">
        <v>75</v>
      </c>
      <c r="L1401" t="s">
        <v>1662</v>
      </c>
      <c r="M1401">
        <v>0.54</v>
      </c>
      <c r="N1401" t="s">
        <v>34</v>
      </c>
      <c r="O1401" t="s">
        <v>61</v>
      </c>
      <c r="P1401" t="s">
        <v>92</v>
      </c>
      <c r="Q1401" t="s">
        <v>2463</v>
      </c>
      <c r="R1401">
        <v>95032</v>
      </c>
      <c r="S1401" s="1">
        <v>42132</v>
      </c>
      <c r="T1401" s="1">
        <v>42134</v>
      </c>
      <c r="U1401">
        <v>-41.32</v>
      </c>
      <c r="V1401">
        <v>1</v>
      </c>
      <c r="W1401">
        <v>32.4</v>
      </c>
      <c r="X1401">
        <v>86011</v>
      </c>
      <c r="Y1401">
        <f>cleaneddata[[#This Row],[Unit Price]]-cleaneddata[[#This Row],[Discount]]</f>
        <v>29.31</v>
      </c>
      <c r="Z1401" t="str">
        <f>_xlfn.IFS(cleaneddata[[#This Row],[Region]]="Central","Chris",cleaneddata[[#This Row],[Region]]="East","Erin",cleaneddata[[#This Row],[Region]]="South","Sam",cleaneddata[[#This Row],[Region]]="West","William")</f>
        <v>William</v>
      </c>
    </row>
    <row r="1402" spans="1:26" x14ac:dyDescent="0.25">
      <c r="A1402">
        <v>1028</v>
      </c>
      <c r="B1402" t="s">
        <v>1914</v>
      </c>
      <c r="C1402" t="s">
        <v>72</v>
      </c>
      <c r="D1402">
        <v>0.05</v>
      </c>
      <c r="E1402">
        <v>83.1</v>
      </c>
      <c r="F1402">
        <v>6.13</v>
      </c>
      <c r="G1402" t="s">
        <v>89</v>
      </c>
      <c r="H1402" t="s">
        <v>29</v>
      </c>
      <c r="I1402" t="s">
        <v>42</v>
      </c>
      <c r="J1402" t="s">
        <v>43</v>
      </c>
      <c r="K1402" t="s">
        <v>75</v>
      </c>
      <c r="L1402" t="s">
        <v>2464</v>
      </c>
      <c r="M1402">
        <v>0.45</v>
      </c>
      <c r="N1402" t="s">
        <v>34</v>
      </c>
      <c r="O1402" t="s">
        <v>113</v>
      </c>
      <c r="P1402" t="s">
        <v>114</v>
      </c>
      <c r="Q1402" t="s">
        <v>1916</v>
      </c>
      <c r="R1402">
        <v>11725</v>
      </c>
      <c r="S1402" s="1">
        <v>42132</v>
      </c>
      <c r="T1402" s="1">
        <v>42133</v>
      </c>
      <c r="U1402">
        <v>1152.5277000000001</v>
      </c>
      <c r="V1402">
        <v>20</v>
      </c>
      <c r="W1402">
        <v>1670.33</v>
      </c>
      <c r="X1402">
        <v>89007</v>
      </c>
      <c r="Y1402">
        <f>cleaneddata[[#This Row],[Unit Price]]-cleaneddata[[#This Row],[Discount]]</f>
        <v>83.05</v>
      </c>
      <c r="Z1402" t="str">
        <f>_xlfn.IFS(cleaneddata[[#This Row],[Region]]="Central","Chris",cleaneddata[[#This Row],[Region]]="East","Erin",cleaneddata[[#This Row],[Region]]="South","Sam",cleaneddata[[#This Row],[Region]]="West","William")</f>
        <v>Erin</v>
      </c>
    </row>
    <row r="1403" spans="1:26" x14ac:dyDescent="0.25">
      <c r="A1403">
        <v>1080</v>
      </c>
      <c r="B1403" t="s">
        <v>2465</v>
      </c>
      <c r="C1403" t="s">
        <v>72</v>
      </c>
      <c r="D1403">
        <v>0.08</v>
      </c>
      <c r="E1403">
        <v>13.9</v>
      </c>
      <c r="F1403">
        <v>7.59</v>
      </c>
      <c r="G1403" t="s">
        <v>40</v>
      </c>
      <c r="H1403" t="s">
        <v>96</v>
      </c>
      <c r="I1403" t="s">
        <v>50</v>
      </c>
      <c r="J1403" t="s">
        <v>570</v>
      </c>
      <c r="K1403" t="s">
        <v>44</v>
      </c>
      <c r="L1403" t="s">
        <v>2466</v>
      </c>
      <c r="M1403">
        <v>0.56000000000000005</v>
      </c>
      <c r="N1403" t="s">
        <v>34</v>
      </c>
      <c r="O1403" t="s">
        <v>54</v>
      </c>
      <c r="P1403" t="s">
        <v>105</v>
      </c>
      <c r="Q1403" t="s">
        <v>2467</v>
      </c>
      <c r="R1403">
        <v>60174</v>
      </c>
      <c r="S1403" s="1">
        <v>42132</v>
      </c>
      <c r="T1403" s="1">
        <v>42133</v>
      </c>
      <c r="U1403">
        <v>9.8620000000000001</v>
      </c>
      <c r="V1403">
        <v>14</v>
      </c>
      <c r="W1403">
        <v>196.41</v>
      </c>
      <c r="X1403">
        <v>88461</v>
      </c>
      <c r="Y1403">
        <f>cleaneddata[[#This Row],[Unit Price]]-cleaneddata[[#This Row],[Discount]]</f>
        <v>13.82</v>
      </c>
      <c r="Z1403" t="str">
        <f>_xlfn.IFS(cleaneddata[[#This Row],[Region]]="Central","Chris",cleaneddata[[#This Row],[Region]]="East","Erin",cleaneddata[[#This Row],[Region]]="South","Sam",cleaneddata[[#This Row],[Region]]="West","William")</f>
        <v>Chris</v>
      </c>
    </row>
    <row r="1404" spans="1:26" x14ac:dyDescent="0.25">
      <c r="A1404">
        <v>2882</v>
      </c>
      <c r="B1404" t="s">
        <v>673</v>
      </c>
      <c r="C1404" t="s">
        <v>27</v>
      </c>
      <c r="D1404">
        <v>0.05</v>
      </c>
      <c r="E1404">
        <v>6.48</v>
      </c>
      <c r="F1404">
        <v>8.73</v>
      </c>
      <c r="G1404" t="s">
        <v>40</v>
      </c>
      <c r="H1404" t="s">
        <v>41</v>
      </c>
      <c r="I1404" t="s">
        <v>50</v>
      </c>
      <c r="J1404" t="s">
        <v>90</v>
      </c>
      <c r="K1404" t="s">
        <v>75</v>
      </c>
      <c r="L1404" t="s">
        <v>160</v>
      </c>
      <c r="M1404">
        <v>0.37</v>
      </c>
      <c r="N1404" t="s">
        <v>34</v>
      </c>
      <c r="O1404" t="s">
        <v>35</v>
      </c>
      <c r="P1404" t="s">
        <v>99</v>
      </c>
      <c r="Q1404" t="s">
        <v>675</v>
      </c>
      <c r="R1404">
        <v>28206</v>
      </c>
      <c r="S1404" s="1">
        <v>42133</v>
      </c>
      <c r="T1404" s="1">
        <v>42133</v>
      </c>
      <c r="U1404">
        <v>-160.38470000000001</v>
      </c>
      <c r="V1404">
        <v>35</v>
      </c>
      <c r="W1404">
        <v>232.5</v>
      </c>
      <c r="X1404">
        <v>4839</v>
      </c>
      <c r="Y1404">
        <f>cleaneddata[[#This Row],[Unit Price]]-cleaneddata[[#This Row],[Discount]]</f>
        <v>6.4300000000000006</v>
      </c>
      <c r="Z1404" t="str">
        <f>_xlfn.IFS(cleaneddata[[#This Row],[Region]]="Central","Chris",cleaneddata[[#This Row],[Region]]="East","Erin",cleaneddata[[#This Row],[Region]]="South","Sam",cleaneddata[[#This Row],[Region]]="West","William")</f>
        <v>Sam</v>
      </c>
    </row>
    <row r="1405" spans="1:26" x14ac:dyDescent="0.25">
      <c r="A1405">
        <v>2883</v>
      </c>
      <c r="B1405" t="s">
        <v>2468</v>
      </c>
      <c r="C1405" t="s">
        <v>27</v>
      </c>
      <c r="D1405">
        <v>0.05</v>
      </c>
      <c r="E1405">
        <v>6.48</v>
      </c>
      <c r="F1405">
        <v>8.73</v>
      </c>
      <c r="G1405" t="s">
        <v>40</v>
      </c>
      <c r="H1405" t="s">
        <v>41</v>
      </c>
      <c r="I1405" t="s">
        <v>50</v>
      </c>
      <c r="J1405" t="s">
        <v>90</v>
      </c>
      <c r="K1405" t="s">
        <v>75</v>
      </c>
      <c r="L1405" t="s">
        <v>160</v>
      </c>
      <c r="M1405">
        <v>0.37</v>
      </c>
      <c r="N1405" t="s">
        <v>34</v>
      </c>
      <c r="O1405" t="s">
        <v>113</v>
      </c>
      <c r="P1405" t="s">
        <v>319</v>
      </c>
      <c r="Q1405" t="s">
        <v>1477</v>
      </c>
      <c r="R1405">
        <v>44070</v>
      </c>
      <c r="S1405" s="1">
        <v>42133</v>
      </c>
      <c r="T1405" s="1">
        <v>42133</v>
      </c>
      <c r="U1405">
        <v>-120.59</v>
      </c>
      <c r="V1405">
        <v>9</v>
      </c>
      <c r="W1405">
        <v>59.79</v>
      </c>
      <c r="X1405">
        <v>87632</v>
      </c>
      <c r="Y1405">
        <f>cleaneddata[[#This Row],[Unit Price]]-cleaneddata[[#This Row],[Discount]]</f>
        <v>6.4300000000000006</v>
      </c>
      <c r="Z1405" t="str">
        <f>_xlfn.IFS(cleaneddata[[#This Row],[Region]]="Central","Chris",cleaneddata[[#This Row],[Region]]="East","Erin",cleaneddata[[#This Row],[Region]]="South","Sam",cleaneddata[[#This Row],[Region]]="West","William")</f>
        <v>Erin</v>
      </c>
    </row>
    <row r="1406" spans="1:26" x14ac:dyDescent="0.25">
      <c r="A1406">
        <v>62</v>
      </c>
      <c r="B1406" t="s">
        <v>2469</v>
      </c>
      <c r="C1406" t="s">
        <v>39</v>
      </c>
      <c r="D1406">
        <v>0.02</v>
      </c>
      <c r="E1406">
        <v>5.98</v>
      </c>
      <c r="F1406">
        <v>5.15</v>
      </c>
      <c r="G1406" t="s">
        <v>40</v>
      </c>
      <c r="H1406" t="s">
        <v>96</v>
      </c>
      <c r="I1406" t="s">
        <v>50</v>
      </c>
      <c r="J1406" t="s">
        <v>90</v>
      </c>
      <c r="K1406" t="s">
        <v>75</v>
      </c>
      <c r="L1406" t="s">
        <v>2470</v>
      </c>
      <c r="M1406">
        <v>0.36</v>
      </c>
      <c r="N1406" t="s">
        <v>34</v>
      </c>
      <c r="O1406" t="s">
        <v>54</v>
      </c>
      <c r="P1406" t="s">
        <v>189</v>
      </c>
      <c r="Q1406" t="s">
        <v>2471</v>
      </c>
      <c r="R1406">
        <v>78664</v>
      </c>
      <c r="S1406" s="1">
        <v>42133</v>
      </c>
      <c r="T1406" s="1">
        <v>42135</v>
      </c>
      <c r="U1406">
        <v>2.14</v>
      </c>
      <c r="V1406">
        <v>3</v>
      </c>
      <c r="W1406">
        <v>22.85</v>
      </c>
      <c r="X1406">
        <v>87407</v>
      </c>
      <c r="Y1406">
        <f>cleaneddata[[#This Row],[Unit Price]]-cleaneddata[[#This Row],[Discount]]</f>
        <v>5.9600000000000009</v>
      </c>
      <c r="Z1406" t="str">
        <f>_xlfn.IFS(cleaneddata[[#This Row],[Region]]="Central","Chris",cleaneddata[[#This Row],[Region]]="East","Erin",cleaneddata[[#This Row],[Region]]="South","Sam",cleaneddata[[#This Row],[Region]]="West","William")</f>
        <v>Chris</v>
      </c>
    </row>
    <row r="1407" spans="1:26" x14ac:dyDescent="0.25">
      <c r="A1407">
        <v>1650</v>
      </c>
      <c r="B1407" t="s">
        <v>2472</v>
      </c>
      <c r="C1407" t="s">
        <v>39</v>
      </c>
      <c r="D1407">
        <v>0.05</v>
      </c>
      <c r="E1407">
        <v>6.48</v>
      </c>
      <c r="F1407">
        <v>2.74</v>
      </c>
      <c r="G1407" t="s">
        <v>40</v>
      </c>
      <c r="H1407" t="s">
        <v>96</v>
      </c>
      <c r="I1407" t="s">
        <v>42</v>
      </c>
      <c r="J1407" t="s">
        <v>43</v>
      </c>
      <c r="K1407" t="s">
        <v>44</v>
      </c>
      <c r="L1407" t="s">
        <v>2473</v>
      </c>
      <c r="M1407">
        <v>0.71</v>
      </c>
      <c r="N1407" t="s">
        <v>34</v>
      </c>
      <c r="O1407" t="s">
        <v>35</v>
      </c>
      <c r="P1407" t="s">
        <v>99</v>
      </c>
      <c r="Q1407" t="s">
        <v>2474</v>
      </c>
      <c r="R1407">
        <v>27203</v>
      </c>
      <c r="S1407" s="1">
        <v>42133</v>
      </c>
      <c r="T1407" s="1">
        <v>42133</v>
      </c>
      <c r="U1407">
        <v>15.096</v>
      </c>
      <c r="V1407">
        <v>15</v>
      </c>
      <c r="W1407">
        <v>94.27</v>
      </c>
      <c r="X1407">
        <v>91042</v>
      </c>
      <c r="Y1407">
        <f>cleaneddata[[#This Row],[Unit Price]]-cleaneddata[[#This Row],[Discount]]</f>
        <v>6.4300000000000006</v>
      </c>
      <c r="Z1407" t="str">
        <f>_xlfn.IFS(cleaneddata[[#This Row],[Region]]="Central","Chris",cleaneddata[[#This Row],[Region]]="East","Erin",cleaneddata[[#This Row],[Region]]="South","Sam",cleaneddata[[#This Row],[Region]]="West","William")</f>
        <v>Sam</v>
      </c>
    </row>
    <row r="1408" spans="1:26" x14ac:dyDescent="0.25">
      <c r="A1408">
        <v>1650</v>
      </c>
      <c r="B1408" t="s">
        <v>2472</v>
      </c>
      <c r="C1408" t="s">
        <v>39</v>
      </c>
      <c r="D1408">
        <v>0.09</v>
      </c>
      <c r="E1408">
        <v>12.53</v>
      </c>
      <c r="F1408">
        <v>0.5</v>
      </c>
      <c r="G1408" t="s">
        <v>40</v>
      </c>
      <c r="H1408" t="s">
        <v>96</v>
      </c>
      <c r="I1408" t="s">
        <v>50</v>
      </c>
      <c r="J1408" t="s">
        <v>154</v>
      </c>
      <c r="K1408" t="s">
        <v>75</v>
      </c>
      <c r="L1408" t="s">
        <v>2069</v>
      </c>
      <c r="M1408">
        <v>0.38</v>
      </c>
      <c r="N1408" t="s">
        <v>34</v>
      </c>
      <c r="O1408" t="s">
        <v>35</v>
      </c>
      <c r="P1408" t="s">
        <v>99</v>
      </c>
      <c r="Q1408" t="s">
        <v>2474</v>
      </c>
      <c r="R1408">
        <v>27203</v>
      </c>
      <c r="S1408" s="1">
        <v>42133</v>
      </c>
      <c r="T1408" s="1">
        <v>42134</v>
      </c>
      <c r="U1408">
        <v>14.9124</v>
      </c>
      <c r="V1408">
        <v>7</v>
      </c>
      <c r="W1408">
        <v>82.21</v>
      </c>
      <c r="X1408">
        <v>91042</v>
      </c>
      <c r="Y1408">
        <f>cleaneddata[[#This Row],[Unit Price]]-cleaneddata[[#This Row],[Discount]]</f>
        <v>12.44</v>
      </c>
      <c r="Z1408" t="str">
        <f>_xlfn.IFS(cleaneddata[[#This Row],[Region]]="Central","Chris",cleaneddata[[#This Row],[Region]]="East","Erin",cleaneddata[[#This Row],[Region]]="South","Sam",cleaneddata[[#This Row],[Region]]="West","William")</f>
        <v>Sam</v>
      </c>
    </row>
    <row r="1409" spans="1:26" x14ac:dyDescent="0.25">
      <c r="A1409">
        <v>1650</v>
      </c>
      <c r="B1409" t="s">
        <v>2472</v>
      </c>
      <c r="C1409" t="s">
        <v>39</v>
      </c>
      <c r="D1409">
        <v>0.08</v>
      </c>
      <c r="E1409">
        <v>65.989999999999995</v>
      </c>
      <c r="F1409">
        <v>8.99</v>
      </c>
      <c r="G1409" t="s">
        <v>89</v>
      </c>
      <c r="H1409" t="s">
        <v>96</v>
      </c>
      <c r="I1409" t="s">
        <v>42</v>
      </c>
      <c r="J1409" t="s">
        <v>137</v>
      </c>
      <c r="K1409" t="s">
        <v>75</v>
      </c>
      <c r="L1409" t="s">
        <v>1614</v>
      </c>
      <c r="M1409">
        <v>0.55000000000000004</v>
      </c>
      <c r="N1409" t="s">
        <v>34</v>
      </c>
      <c r="O1409" t="s">
        <v>35</v>
      </c>
      <c r="P1409" t="s">
        <v>99</v>
      </c>
      <c r="Q1409" t="s">
        <v>2474</v>
      </c>
      <c r="R1409">
        <v>27203</v>
      </c>
      <c r="S1409" s="1">
        <v>42133</v>
      </c>
      <c r="T1409" s="1">
        <v>42135</v>
      </c>
      <c r="U1409">
        <v>-135.226</v>
      </c>
      <c r="V1409">
        <v>8</v>
      </c>
      <c r="W1409">
        <v>417.47</v>
      </c>
      <c r="X1409">
        <v>91042</v>
      </c>
      <c r="Y1409">
        <f>cleaneddata[[#This Row],[Unit Price]]-cleaneddata[[#This Row],[Discount]]</f>
        <v>65.91</v>
      </c>
      <c r="Z1409" t="str">
        <f>_xlfn.IFS(cleaneddata[[#This Row],[Region]]="Central","Chris",cleaneddata[[#This Row],[Region]]="East","Erin",cleaneddata[[#This Row],[Region]]="South","Sam",cleaneddata[[#This Row],[Region]]="West","William")</f>
        <v>Sam</v>
      </c>
    </row>
    <row r="1410" spans="1:26" x14ac:dyDescent="0.25">
      <c r="A1410">
        <v>43</v>
      </c>
      <c r="B1410" t="s">
        <v>2475</v>
      </c>
      <c r="C1410" t="s">
        <v>39</v>
      </c>
      <c r="D1410">
        <v>0</v>
      </c>
      <c r="E1410">
        <v>99.99</v>
      </c>
      <c r="F1410">
        <v>19.989999999999998</v>
      </c>
      <c r="G1410" t="s">
        <v>40</v>
      </c>
      <c r="H1410" t="s">
        <v>41</v>
      </c>
      <c r="I1410" t="s">
        <v>42</v>
      </c>
      <c r="J1410" t="s">
        <v>58</v>
      </c>
      <c r="K1410" t="s">
        <v>75</v>
      </c>
      <c r="L1410" t="s">
        <v>1564</v>
      </c>
      <c r="M1410">
        <v>0.52</v>
      </c>
      <c r="N1410" t="s">
        <v>34</v>
      </c>
      <c r="O1410" t="s">
        <v>61</v>
      </c>
      <c r="P1410" t="s">
        <v>68</v>
      </c>
      <c r="Q1410" t="s">
        <v>844</v>
      </c>
      <c r="R1410">
        <v>98052</v>
      </c>
      <c r="S1410" s="1">
        <v>42134</v>
      </c>
      <c r="T1410" s="1">
        <v>42135</v>
      </c>
      <c r="U1410">
        <v>25.913820000000001</v>
      </c>
      <c r="V1410">
        <v>6</v>
      </c>
      <c r="W1410">
        <v>647.07000000000005</v>
      </c>
      <c r="X1410">
        <v>91454</v>
      </c>
      <c r="Y1410">
        <f>cleaneddata[[#This Row],[Unit Price]]-cleaneddata[[#This Row],[Discount]]</f>
        <v>99.99</v>
      </c>
      <c r="Z1410" t="str">
        <f>_xlfn.IFS(cleaneddata[[#This Row],[Region]]="Central","Chris",cleaneddata[[#This Row],[Region]]="East","Erin",cleaneddata[[#This Row],[Region]]="South","Sam",cleaneddata[[#This Row],[Region]]="West","William")</f>
        <v>William</v>
      </c>
    </row>
    <row r="1411" spans="1:26" x14ac:dyDescent="0.25">
      <c r="A1411">
        <v>1778</v>
      </c>
      <c r="B1411" t="s">
        <v>2476</v>
      </c>
      <c r="C1411" t="s">
        <v>39</v>
      </c>
      <c r="D1411">
        <v>0.06</v>
      </c>
      <c r="E1411">
        <v>13.99</v>
      </c>
      <c r="F1411">
        <v>7.51</v>
      </c>
      <c r="G1411" t="s">
        <v>40</v>
      </c>
      <c r="H1411" t="s">
        <v>41</v>
      </c>
      <c r="I1411" t="s">
        <v>42</v>
      </c>
      <c r="J1411" t="s">
        <v>58</v>
      </c>
      <c r="K1411" t="s">
        <v>146</v>
      </c>
      <c r="L1411" t="s">
        <v>1078</v>
      </c>
      <c r="M1411">
        <v>0.39</v>
      </c>
      <c r="N1411" t="s">
        <v>34</v>
      </c>
      <c r="O1411" t="s">
        <v>54</v>
      </c>
      <c r="P1411" t="s">
        <v>55</v>
      </c>
      <c r="Q1411" t="s">
        <v>2477</v>
      </c>
      <c r="R1411">
        <v>47906</v>
      </c>
      <c r="S1411" s="1">
        <v>42134</v>
      </c>
      <c r="T1411" s="1">
        <v>42136</v>
      </c>
      <c r="U1411">
        <v>6.4832400000000003</v>
      </c>
      <c r="V1411">
        <v>21</v>
      </c>
      <c r="W1411">
        <v>287.99</v>
      </c>
      <c r="X1411">
        <v>89943</v>
      </c>
      <c r="Y1411">
        <f>cleaneddata[[#This Row],[Unit Price]]-cleaneddata[[#This Row],[Discount]]</f>
        <v>13.93</v>
      </c>
      <c r="Z1411" t="str">
        <f>_xlfn.IFS(cleaneddata[[#This Row],[Region]]="Central","Chris",cleaneddata[[#This Row],[Region]]="East","Erin",cleaneddata[[#This Row],[Region]]="South","Sam",cleaneddata[[#This Row],[Region]]="West","William")</f>
        <v>Chris</v>
      </c>
    </row>
    <row r="1412" spans="1:26" x14ac:dyDescent="0.25">
      <c r="A1412">
        <v>1778</v>
      </c>
      <c r="B1412" t="s">
        <v>2476</v>
      </c>
      <c r="C1412" t="s">
        <v>39</v>
      </c>
      <c r="D1412">
        <v>0.06</v>
      </c>
      <c r="E1412">
        <v>15.04</v>
      </c>
      <c r="F1412">
        <v>1.97</v>
      </c>
      <c r="G1412" t="s">
        <v>40</v>
      </c>
      <c r="H1412" t="s">
        <v>41</v>
      </c>
      <c r="I1412" t="s">
        <v>50</v>
      </c>
      <c r="J1412" t="s">
        <v>90</v>
      </c>
      <c r="K1412" t="s">
        <v>52</v>
      </c>
      <c r="L1412" t="s">
        <v>94</v>
      </c>
      <c r="M1412">
        <v>0.39</v>
      </c>
      <c r="N1412" t="s">
        <v>34</v>
      </c>
      <c r="O1412" t="s">
        <v>54</v>
      </c>
      <c r="P1412" t="s">
        <v>55</v>
      </c>
      <c r="Q1412" t="s">
        <v>2477</v>
      </c>
      <c r="R1412">
        <v>47906</v>
      </c>
      <c r="S1412" s="1">
        <v>42134</v>
      </c>
      <c r="T1412" s="1">
        <v>42134</v>
      </c>
      <c r="U1412">
        <v>2.3319999999999999</v>
      </c>
      <c r="V1412">
        <v>3</v>
      </c>
      <c r="W1412">
        <v>46.86</v>
      </c>
      <c r="X1412">
        <v>89943</v>
      </c>
      <c r="Y1412">
        <f>cleaneddata[[#This Row],[Unit Price]]-cleaneddata[[#This Row],[Discount]]</f>
        <v>14.979999999999999</v>
      </c>
      <c r="Z1412" t="str">
        <f>_xlfn.IFS(cleaneddata[[#This Row],[Region]]="Central","Chris",cleaneddata[[#This Row],[Region]]="East","Erin",cleaneddata[[#This Row],[Region]]="South","Sam",cleaneddata[[#This Row],[Region]]="West","William")</f>
        <v>Chris</v>
      </c>
    </row>
    <row r="1413" spans="1:26" x14ac:dyDescent="0.25">
      <c r="A1413">
        <v>3283</v>
      </c>
      <c r="B1413" t="s">
        <v>2246</v>
      </c>
      <c r="C1413" t="s">
        <v>39</v>
      </c>
      <c r="D1413">
        <v>0.03</v>
      </c>
      <c r="E1413">
        <v>17.48</v>
      </c>
      <c r="F1413">
        <v>1.99</v>
      </c>
      <c r="G1413" t="s">
        <v>40</v>
      </c>
      <c r="H1413" t="s">
        <v>96</v>
      </c>
      <c r="I1413" t="s">
        <v>42</v>
      </c>
      <c r="J1413" t="s">
        <v>43</v>
      </c>
      <c r="K1413" t="s">
        <v>44</v>
      </c>
      <c r="L1413" t="s">
        <v>124</v>
      </c>
      <c r="M1413">
        <v>0.45</v>
      </c>
      <c r="N1413" t="s">
        <v>34</v>
      </c>
      <c r="O1413" t="s">
        <v>35</v>
      </c>
      <c r="P1413" t="s">
        <v>125</v>
      </c>
      <c r="Q1413" t="s">
        <v>2247</v>
      </c>
      <c r="R1413">
        <v>33156</v>
      </c>
      <c r="S1413" s="1">
        <v>42134</v>
      </c>
      <c r="T1413" s="1">
        <v>42135</v>
      </c>
      <c r="U1413">
        <v>710.80740000000003</v>
      </c>
      <c r="V1413">
        <v>31</v>
      </c>
      <c r="W1413">
        <v>537.79999999999995</v>
      </c>
      <c r="X1413">
        <v>90753</v>
      </c>
      <c r="Y1413">
        <f>cleaneddata[[#This Row],[Unit Price]]-cleaneddata[[#This Row],[Discount]]</f>
        <v>17.45</v>
      </c>
      <c r="Z1413" t="str">
        <f>_xlfn.IFS(cleaneddata[[#This Row],[Region]]="Central","Chris",cleaneddata[[#This Row],[Region]]="East","Erin",cleaneddata[[#This Row],[Region]]="South","Sam",cleaneddata[[#This Row],[Region]]="West","William")</f>
        <v>Sam</v>
      </c>
    </row>
    <row r="1414" spans="1:26" x14ac:dyDescent="0.25">
      <c r="A1414">
        <v>995</v>
      </c>
      <c r="B1414" t="s">
        <v>2478</v>
      </c>
      <c r="C1414" t="s">
        <v>49</v>
      </c>
      <c r="D1414">
        <v>0.09</v>
      </c>
      <c r="E1414">
        <v>7.64</v>
      </c>
      <c r="F1414">
        <v>5.83</v>
      </c>
      <c r="G1414" t="s">
        <v>40</v>
      </c>
      <c r="H1414" t="s">
        <v>29</v>
      </c>
      <c r="I1414" t="s">
        <v>50</v>
      </c>
      <c r="J1414" t="s">
        <v>90</v>
      </c>
      <c r="K1414" t="s">
        <v>52</v>
      </c>
      <c r="L1414" t="s">
        <v>234</v>
      </c>
      <c r="M1414">
        <v>0.36</v>
      </c>
      <c r="N1414" t="s">
        <v>34</v>
      </c>
      <c r="O1414" t="s">
        <v>113</v>
      </c>
      <c r="P1414" t="s">
        <v>333</v>
      </c>
      <c r="Q1414" t="s">
        <v>2479</v>
      </c>
      <c r="R1414">
        <v>4070</v>
      </c>
      <c r="S1414" s="1">
        <v>42134</v>
      </c>
      <c r="T1414" s="1">
        <v>42139</v>
      </c>
      <c r="U1414">
        <v>4.032</v>
      </c>
      <c r="V1414">
        <v>9</v>
      </c>
      <c r="W1414">
        <v>72.83</v>
      </c>
      <c r="X1414">
        <v>89434</v>
      </c>
      <c r="Y1414">
        <f>cleaneddata[[#This Row],[Unit Price]]-cleaneddata[[#This Row],[Discount]]</f>
        <v>7.55</v>
      </c>
      <c r="Z1414" t="str">
        <f>_xlfn.IFS(cleaneddata[[#This Row],[Region]]="Central","Chris",cleaneddata[[#This Row],[Region]]="East","Erin",cleaneddata[[#This Row],[Region]]="South","Sam",cleaneddata[[#This Row],[Region]]="West","William")</f>
        <v>Erin</v>
      </c>
    </row>
    <row r="1415" spans="1:26" x14ac:dyDescent="0.25">
      <c r="A1415">
        <v>2820</v>
      </c>
      <c r="B1415" t="s">
        <v>497</v>
      </c>
      <c r="C1415" t="s">
        <v>49</v>
      </c>
      <c r="D1415">
        <v>0.08</v>
      </c>
      <c r="E1415">
        <v>6.48</v>
      </c>
      <c r="F1415">
        <v>2.74</v>
      </c>
      <c r="G1415" t="s">
        <v>40</v>
      </c>
      <c r="H1415" t="s">
        <v>73</v>
      </c>
      <c r="I1415" t="s">
        <v>42</v>
      </c>
      <c r="J1415" t="s">
        <v>43</v>
      </c>
      <c r="K1415" t="s">
        <v>44</v>
      </c>
      <c r="L1415" t="s">
        <v>2473</v>
      </c>
      <c r="M1415">
        <v>0.71</v>
      </c>
      <c r="N1415" t="s">
        <v>34</v>
      </c>
      <c r="O1415" t="s">
        <v>54</v>
      </c>
      <c r="P1415" t="s">
        <v>82</v>
      </c>
      <c r="Q1415" t="s">
        <v>499</v>
      </c>
      <c r="R1415">
        <v>63129</v>
      </c>
      <c r="S1415" s="1">
        <v>42134</v>
      </c>
      <c r="T1415" s="1">
        <v>42136</v>
      </c>
      <c r="U1415">
        <v>-82.64</v>
      </c>
      <c r="V1415">
        <v>18</v>
      </c>
      <c r="W1415">
        <v>113.68</v>
      </c>
      <c r="X1415">
        <v>87899</v>
      </c>
      <c r="Y1415">
        <f>cleaneddata[[#This Row],[Unit Price]]-cleaneddata[[#This Row],[Discount]]</f>
        <v>6.4</v>
      </c>
      <c r="Z1415" t="str">
        <f>_xlfn.IFS(cleaneddata[[#This Row],[Region]]="Central","Chris",cleaneddata[[#This Row],[Region]]="East","Erin",cleaneddata[[#This Row],[Region]]="South","Sam",cleaneddata[[#This Row],[Region]]="West","William")</f>
        <v>Chris</v>
      </c>
    </row>
    <row r="1416" spans="1:26" x14ac:dyDescent="0.25">
      <c r="A1416">
        <v>1709</v>
      </c>
      <c r="B1416" t="s">
        <v>686</v>
      </c>
      <c r="C1416" t="s">
        <v>118</v>
      </c>
      <c r="D1416">
        <v>0.04</v>
      </c>
      <c r="E1416">
        <v>95.43</v>
      </c>
      <c r="F1416">
        <v>19.989999999999998</v>
      </c>
      <c r="G1416" t="s">
        <v>40</v>
      </c>
      <c r="H1416" t="s">
        <v>29</v>
      </c>
      <c r="I1416" t="s">
        <v>50</v>
      </c>
      <c r="J1416" t="s">
        <v>80</v>
      </c>
      <c r="K1416" t="s">
        <v>75</v>
      </c>
      <c r="L1416" t="s">
        <v>1439</v>
      </c>
      <c r="M1416">
        <v>0.79</v>
      </c>
      <c r="N1416" t="s">
        <v>34</v>
      </c>
      <c r="O1416" t="s">
        <v>113</v>
      </c>
      <c r="P1416" t="s">
        <v>322</v>
      </c>
      <c r="Q1416" t="s">
        <v>688</v>
      </c>
      <c r="R1416">
        <v>19464</v>
      </c>
      <c r="S1416" s="1">
        <v>42134</v>
      </c>
      <c r="T1416" s="1">
        <v>42136</v>
      </c>
      <c r="U1416">
        <v>13.536</v>
      </c>
      <c r="V1416">
        <v>33</v>
      </c>
      <c r="W1416">
        <v>3251.76</v>
      </c>
      <c r="X1416">
        <v>88783</v>
      </c>
      <c r="Y1416">
        <f>cleaneddata[[#This Row],[Unit Price]]-cleaneddata[[#This Row],[Discount]]</f>
        <v>95.39</v>
      </c>
      <c r="Z1416" t="str">
        <f>_xlfn.IFS(cleaneddata[[#This Row],[Region]]="Central","Chris",cleaneddata[[#This Row],[Region]]="East","Erin",cleaneddata[[#This Row],[Region]]="South","Sam",cleaneddata[[#This Row],[Region]]="West","William")</f>
        <v>Erin</v>
      </c>
    </row>
    <row r="1417" spans="1:26" x14ac:dyDescent="0.25">
      <c r="A1417">
        <v>1595</v>
      </c>
      <c r="B1417" t="s">
        <v>2480</v>
      </c>
      <c r="C1417" t="s">
        <v>39</v>
      </c>
      <c r="D1417">
        <v>0.01</v>
      </c>
      <c r="E1417">
        <v>500.98</v>
      </c>
      <c r="F1417">
        <v>26</v>
      </c>
      <c r="G1417" t="s">
        <v>28</v>
      </c>
      <c r="H1417" t="s">
        <v>96</v>
      </c>
      <c r="I1417" t="s">
        <v>30</v>
      </c>
      <c r="J1417" t="s">
        <v>111</v>
      </c>
      <c r="K1417" t="s">
        <v>59</v>
      </c>
      <c r="L1417" t="s">
        <v>2298</v>
      </c>
      <c r="M1417">
        <v>0.6</v>
      </c>
      <c r="N1417" t="s">
        <v>34</v>
      </c>
      <c r="O1417" t="s">
        <v>113</v>
      </c>
      <c r="P1417" t="s">
        <v>905</v>
      </c>
      <c r="Q1417" t="s">
        <v>2481</v>
      </c>
      <c r="R1417">
        <v>25705</v>
      </c>
      <c r="S1417" s="1">
        <v>42135</v>
      </c>
      <c r="T1417" s="1">
        <v>42136</v>
      </c>
      <c r="U1417">
        <v>5078.5379999999996</v>
      </c>
      <c r="V1417">
        <v>14</v>
      </c>
      <c r="W1417">
        <v>7360.2</v>
      </c>
      <c r="X1417">
        <v>90796</v>
      </c>
      <c r="Y1417">
        <f>cleaneddata[[#This Row],[Unit Price]]-cleaneddata[[#This Row],[Discount]]</f>
        <v>500.97</v>
      </c>
      <c r="Z1417" t="str">
        <f>_xlfn.IFS(cleaneddata[[#This Row],[Region]]="Central","Chris",cleaneddata[[#This Row],[Region]]="East","Erin",cleaneddata[[#This Row],[Region]]="South","Sam",cleaneddata[[#This Row],[Region]]="West","William")</f>
        <v>Erin</v>
      </c>
    </row>
    <row r="1418" spans="1:26" x14ac:dyDescent="0.25">
      <c r="A1418">
        <v>1595</v>
      </c>
      <c r="B1418" t="s">
        <v>2480</v>
      </c>
      <c r="C1418" t="s">
        <v>39</v>
      </c>
      <c r="D1418">
        <v>0.08</v>
      </c>
      <c r="E1418">
        <v>9.77</v>
      </c>
      <c r="F1418">
        <v>6.02</v>
      </c>
      <c r="G1418" t="s">
        <v>40</v>
      </c>
      <c r="H1418" t="s">
        <v>96</v>
      </c>
      <c r="I1418" t="s">
        <v>30</v>
      </c>
      <c r="J1418" t="s">
        <v>128</v>
      </c>
      <c r="K1418" t="s">
        <v>146</v>
      </c>
      <c r="L1418" t="s">
        <v>2121</v>
      </c>
      <c r="M1418">
        <v>0.48</v>
      </c>
      <c r="N1418" t="s">
        <v>34</v>
      </c>
      <c r="O1418" t="s">
        <v>113</v>
      </c>
      <c r="P1418" t="s">
        <v>905</v>
      </c>
      <c r="Q1418" t="s">
        <v>2481</v>
      </c>
      <c r="R1418">
        <v>25705</v>
      </c>
      <c r="S1418" s="1">
        <v>42135</v>
      </c>
      <c r="T1418" s="1">
        <v>42136</v>
      </c>
      <c r="U1418">
        <v>23.276</v>
      </c>
      <c r="V1418">
        <v>9</v>
      </c>
      <c r="W1418">
        <v>89.06</v>
      </c>
      <c r="X1418">
        <v>90796</v>
      </c>
      <c r="Y1418">
        <f>cleaneddata[[#This Row],[Unit Price]]-cleaneddata[[#This Row],[Discount]]</f>
        <v>9.69</v>
      </c>
      <c r="Z1418" t="str">
        <f>_xlfn.IFS(cleaneddata[[#This Row],[Region]]="Central","Chris",cleaneddata[[#This Row],[Region]]="East","Erin",cleaneddata[[#This Row],[Region]]="South","Sam",cleaneddata[[#This Row],[Region]]="West","William")</f>
        <v>Erin</v>
      </c>
    </row>
    <row r="1419" spans="1:26" x14ac:dyDescent="0.25">
      <c r="A1419">
        <v>1595</v>
      </c>
      <c r="B1419" t="s">
        <v>2480</v>
      </c>
      <c r="C1419" t="s">
        <v>39</v>
      </c>
      <c r="D1419">
        <v>0.09</v>
      </c>
      <c r="E1419">
        <v>3.28</v>
      </c>
      <c r="F1419">
        <v>0.98</v>
      </c>
      <c r="G1419" t="s">
        <v>40</v>
      </c>
      <c r="H1419" t="s">
        <v>96</v>
      </c>
      <c r="I1419" t="s">
        <v>50</v>
      </c>
      <c r="J1419" t="s">
        <v>51</v>
      </c>
      <c r="K1419" t="s">
        <v>52</v>
      </c>
      <c r="L1419" t="s">
        <v>2482</v>
      </c>
      <c r="M1419">
        <v>0.59</v>
      </c>
      <c r="N1419" t="s">
        <v>34</v>
      </c>
      <c r="O1419" t="s">
        <v>113</v>
      </c>
      <c r="P1419" t="s">
        <v>905</v>
      </c>
      <c r="Q1419" t="s">
        <v>2481</v>
      </c>
      <c r="R1419">
        <v>25705</v>
      </c>
      <c r="S1419" s="1">
        <v>42135</v>
      </c>
      <c r="T1419" s="1">
        <v>42137</v>
      </c>
      <c r="U1419">
        <v>17.754000000000001</v>
      </c>
      <c r="V1419">
        <v>42</v>
      </c>
      <c r="W1419">
        <v>134.97</v>
      </c>
      <c r="X1419">
        <v>90796</v>
      </c>
      <c r="Y1419">
        <f>cleaneddata[[#This Row],[Unit Price]]-cleaneddata[[#This Row],[Discount]]</f>
        <v>3.19</v>
      </c>
      <c r="Z1419" t="str">
        <f>_xlfn.IFS(cleaneddata[[#This Row],[Region]]="Central","Chris",cleaneddata[[#This Row],[Region]]="East","Erin",cleaneddata[[#This Row],[Region]]="South","Sam",cleaneddata[[#This Row],[Region]]="West","William")</f>
        <v>Erin</v>
      </c>
    </row>
    <row r="1420" spans="1:26" x14ac:dyDescent="0.25">
      <c r="A1420">
        <v>1609</v>
      </c>
      <c r="B1420" t="s">
        <v>2483</v>
      </c>
      <c r="C1420" t="s">
        <v>39</v>
      </c>
      <c r="D1420">
        <v>0.03</v>
      </c>
      <c r="E1420">
        <v>2.16</v>
      </c>
      <c r="F1420">
        <v>6.05</v>
      </c>
      <c r="G1420" t="s">
        <v>40</v>
      </c>
      <c r="H1420" t="s">
        <v>41</v>
      </c>
      <c r="I1420" t="s">
        <v>50</v>
      </c>
      <c r="J1420" t="s">
        <v>74</v>
      </c>
      <c r="K1420" t="s">
        <v>75</v>
      </c>
      <c r="L1420" t="s">
        <v>898</v>
      </c>
      <c r="M1420">
        <v>0.37</v>
      </c>
      <c r="N1420" t="s">
        <v>34</v>
      </c>
      <c r="O1420" t="s">
        <v>61</v>
      </c>
      <c r="P1420" t="s">
        <v>92</v>
      </c>
      <c r="Q1420" t="s">
        <v>2484</v>
      </c>
      <c r="R1420">
        <v>95823</v>
      </c>
      <c r="S1420" s="1">
        <v>42135</v>
      </c>
      <c r="T1420" s="1">
        <v>42136</v>
      </c>
      <c r="U1420">
        <v>-90.585499999999996</v>
      </c>
      <c r="V1420">
        <v>7</v>
      </c>
      <c r="W1420">
        <v>17.309999999999999</v>
      </c>
      <c r="X1420">
        <v>87824</v>
      </c>
      <c r="Y1420">
        <f>cleaneddata[[#This Row],[Unit Price]]-cleaneddata[[#This Row],[Discount]]</f>
        <v>2.1300000000000003</v>
      </c>
      <c r="Z1420" t="str">
        <f>_xlfn.IFS(cleaneddata[[#This Row],[Region]]="Central","Chris",cleaneddata[[#This Row],[Region]]="East","Erin",cleaneddata[[#This Row],[Region]]="South","Sam",cleaneddata[[#This Row],[Region]]="West","William")</f>
        <v>William</v>
      </c>
    </row>
    <row r="1421" spans="1:26" x14ac:dyDescent="0.25">
      <c r="A1421">
        <v>1609</v>
      </c>
      <c r="B1421" t="s">
        <v>2483</v>
      </c>
      <c r="C1421" t="s">
        <v>39</v>
      </c>
      <c r="D1421">
        <v>0.03</v>
      </c>
      <c r="E1421">
        <v>9.7100000000000009</v>
      </c>
      <c r="F1421">
        <v>9.4499999999999993</v>
      </c>
      <c r="G1421" t="s">
        <v>40</v>
      </c>
      <c r="H1421" t="s">
        <v>41</v>
      </c>
      <c r="I1421" t="s">
        <v>50</v>
      </c>
      <c r="J1421" t="s">
        <v>80</v>
      </c>
      <c r="K1421" t="s">
        <v>75</v>
      </c>
      <c r="L1421" t="s">
        <v>1205</v>
      </c>
      <c r="M1421">
        <v>0.6</v>
      </c>
      <c r="N1421" t="s">
        <v>34</v>
      </c>
      <c r="O1421" t="s">
        <v>61</v>
      </c>
      <c r="P1421" t="s">
        <v>92</v>
      </c>
      <c r="Q1421" t="s">
        <v>2484</v>
      </c>
      <c r="R1421">
        <v>95823</v>
      </c>
      <c r="S1421" s="1">
        <v>42135</v>
      </c>
      <c r="T1421" s="1">
        <v>42135</v>
      </c>
      <c r="U1421">
        <v>-36.9</v>
      </c>
      <c r="V1421">
        <v>2</v>
      </c>
      <c r="W1421">
        <v>23.56</v>
      </c>
      <c r="X1421">
        <v>87824</v>
      </c>
      <c r="Y1421">
        <f>cleaneddata[[#This Row],[Unit Price]]-cleaneddata[[#This Row],[Discount]]</f>
        <v>9.6800000000000015</v>
      </c>
      <c r="Z1421" t="str">
        <f>_xlfn.IFS(cleaneddata[[#This Row],[Region]]="Central","Chris",cleaneddata[[#This Row],[Region]]="East","Erin",cleaneddata[[#This Row],[Region]]="South","Sam",cleaneddata[[#This Row],[Region]]="West","William")</f>
        <v>William</v>
      </c>
    </row>
    <row r="1422" spans="1:26" x14ac:dyDescent="0.25">
      <c r="A1422">
        <v>2464</v>
      </c>
      <c r="B1422" t="s">
        <v>657</v>
      </c>
      <c r="C1422" t="s">
        <v>39</v>
      </c>
      <c r="D1422">
        <v>0.09</v>
      </c>
      <c r="E1422">
        <v>1.74</v>
      </c>
      <c r="F1422">
        <v>4.08</v>
      </c>
      <c r="G1422" t="s">
        <v>89</v>
      </c>
      <c r="H1422" t="s">
        <v>41</v>
      </c>
      <c r="I1422" t="s">
        <v>30</v>
      </c>
      <c r="J1422" t="s">
        <v>128</v>
      </c>
      <c r="K1422" t="s">
        <v>44</v>
      </c>
      <c r="L1422" t="s">
        <v>772</v>
      </c>
      <c r="M1422">
        <v>0.53</v>
      </c>
      <c r="N1422" t="s">
        <v>34</v>
      </c>
      <c r="O1422" t="s">
        <v>35</v>
      </c>
      <c r="P1422" t="s">
        <v>170</v>
      </c>
      <c r="Q1422" t="s">
        <v>659</v>
      </c>
      <c r="R1422">
        <v>71111</v>
      </c>
      <c r="S1422" s="1">
        <v>42135</v>
      </c>
      <c r="T1422" s="1">
        <v>42137</v>
      </c>
      <c r="U1422">
        <v>608.26199999999994</v>
      </c>
      <c r="V1422">
        <v>4</v>
      </c>
      <c r="W1422">
        <v>10.41</v>
      </c>
      <c r="X1422">
        <v>88713</v>
      </c>
      <c r="Y1422">
        <f>cleaneddata[[#This Row],[Unit Price]]-cleaneddata[[#This Row],[Discount]]</f>
        <v>1.65</v>
      </c>
      <c r="Z1422" t="str">
        <f>_xlfn.IFS(cleaneddata[[#This Row],[Region]]="Central","Chris",cleaneddata[[#This Row],[Region]]="East","Erin",cleaneddata[[#This Row],[Region]]="South","Sam",cleaneddata[[#This Row],[Region]]="West","William")</f>
        <v>Sam</v>
      </c>
    </row>
    <row r="1423" spans="1:26" x14ac:dyDescent="0.25">
      <c r="A1423">
        <v>2464</v>
      </c>
      <c r="B1423" t="s">
        <v>657</v>
      </c>
      <c r="C1423" t="s">
        <v>39</v>
      </c>
      <c r="D1423">
        <v>0.08</v>
      </c>
      <c r="E1423">
        <v>227.55</v>
      </c>
      <c r="F1423">
        <v>32.479999999999997</v>
      </c>
      <c r="G1423" t="s">
        <v>28</v>
      </c>
      <c r="H1423" t="s">
        <v>41</v>
      </c>
      <c r="I1423" t="s">
        <v>30</v>
      </c>
      <c r="J1423" t="s">
        <v>31</v>
      </c>
      <c r="K1423" t="s">
        <v>32</v>
      </c>
      <c r="L1423" t="s">
        <v>2485</v>
      </c>
      <c r="M1423">
        <v>0.68</v>
      </c>
      <c r="N1423" t="s">
        <v>34</v>
      </c>
      <c r="O1423" t="s">
        <v>35</v>
      </c>
      <c r="P1423" t="s">
        <v>170</v>
      </c>
      <c r="Q1423" t="s">
        <v>659</v>
      </c>
      <c r="R1423">
        <v>71111</v>
      </c>
      <c r="S1423" s="1">
        <v>42135</v>
      </c>
      <c r="T1423" s="1">
        <v>42135</v>
      </c>
      <c r="U1423">
        <v>-570.16959999999995</v>
      </c>
      <c r="V1423">
        <v>16</v>
      </c>
      <c r="W1423">
        <v>2849.64</v>
      </c>
      <c r="X1423">
        <v>88713</v>
      </c>
      <c r="Y1423">
        <f>cleaneddata[[#This Row],[Unit Price]]-cleaneddata[[#This Row],[Discount]]</f>
        <v>227.47</v>
      </c>
      <c r="Z1423" t="str">
        <f>_xlfn.IFS(cleaneddata[[#This Row],[Region]]="Central","Chris",cleaneddata[[#This Row],[Region]]="East","Erin",cleaneddata[[#This Row],[Region]]="South","Sam",cleaneddata[[#This Row],[Region]]="West","William")</f>
        <v>Sam</v>
      </c>
    </row>
    <row r="1424" spans="1:26" x14ac:dyDescent="0.25">
      <c r="A1424">
        <v>1693</v>
      </c>
      <c r="B1424" t="s">
        <v>740</v>
      </c>
      <c r="C1424" t="s">
        <v>49</v>
      </c>
      <c r="D1424">
        <v>0.01</v>
      </c>
      <c r="E1424">
        <v>15.67</v>
      </c>
      <c r="F1424">
        <v>1.39</v>
      </c>
      <c r="G1424" t="s">
        <v>89</v>
      </c>
      <c r="H1424" t="s">
        <v>41</v>
      </c>
      <c r="I1424" t="s">
        <v>50</v>
      </c>
      <c r="J1424" t="s">
        <v>347</v>
      </c>
      <c r="K1424" t="s">
        <v>75</v>
      </c>
      <c r="L1424" t="s">
        <v>2486</v>
      </c>
      <c r="M1424">
        <v>0.38</v>
      </c>
      <c r="N1424" t="s">
        <v>34</v>
      </c>
      <c r="O1424" t="s">
        <v>35</v>
      </c>
      <c r="P1424" t="s">
        <v>244</v>
      </c>
      <c r="Q1424" t="s">
        <v>742</v>
      </c>
      <c r="R1424">
        <v>20190</v>
      </c>
      <c r="S1424" s="1">
        <v>42135</v>
      </c>
      <c r="T1424" s="1">
        <v>42135</v>
      </c>
      <c r="U1424">
        <v>-273.98</v>
      </c>
      <c r="V1424">
        <v>11</v>
      </c>
      <c r="W1424">
        <v>188.09</v>
      </c>
      <c r="X1424">
        <v>90190</v>
      </c>
      <c r="Y1424">
        <f>cleaneddata[[#This Row],[Unit Price]]-cleaneddata[[#This Row],[Discount]]</f>
        <v>15.66</v>
      </c>
      <c r="Z1424" t="str">
        <f>_xlfn.IFS(cleaneddata[[#This Row],[Region]]="Central","Chris",cleaneddata[[#This Row],[Region]]="East","Erin",cleaneddata[[#This Row],[Region]]="South","Sam",cleaneddata[[#This Row],[Region]]="West","William")</f>
        <v>Sam</v>
      </c>
    </row>
    <row r="1425" spans="1:26" x14ac:dyDescent="0.25">
      <c r="A1425">
        <v>2935</v>
      </c>
      <c r="B1425" t="s">
        <v>2487</v>
      </c>
      <c r="C1425" t="s">
        <v>49</v>
      </c>
      <c r="D1425">
        <v>0.02</v>
      </c>
      <c r="E1425">
        <v>3.8</v>
      </c>
      <c r="F1425">
        <v>1.49</v>
      </c>
      <c r="G1425" t="s">
        <v>40</v>
      </c>
      <c r="H1425" t="s">
        <v>29</v>
      </c>
      <c r="I1425" t="s">
        <v>50</v>
      </c>
      <c r="J1425" t="s">
        <v>74</v>
      </c>
      <c r="K1425" t="s">
        <v>75</v>
      </c>
      <c r="L1425" t="s">
        <v>1194</v>
      </c>
      <c r="M1425">
        <v>0.38</v>
      </c>
      <c r="N1425" t="s">
        <v>34</v>
      </c>
      <c r="O1425" t="s">
        <v>113</v>
      </c>
      <c r="P1425" t="s">
        <v>405</v>
      </c>
      <c r="Q1425" t="s">
        <v>790</v>
      </c>
      <c r="R1425">
        <v>2215</v>
      </c>
      <c r="S1425" s="1">
        <v>42135</v>
      </c>
      <c r="T1425" s="1">
        <v>42139</v>
      </c>
      <c r="U1425">
        <v>7.31</v>
      </c>
      <c r="V1425">
        <v>5</v>
      </c>
      <c r="W1425">
        <v>20.46</v>
      </c>
      <c r="X1425">
        <v>87617</v>
      </c>
      <c r="Y1425">
        <f>cleaneddata[[#This Row],[Unit Price]]-cleaneddata[[#This Row],[Discount]]</f>
        <v>3.78</v>
      </c>
      <c r="Z1425" t="str">
        <f>_xlfn.IFS(cleaneddata[[#This Row],[Region]]="Central","Chris",cleaneddata[[#This Row],[Region]]="East","Erin",cleaneddata[[#This Row],[Region]]="South","Sam",cleaneddata[[#This Row],[Region]]="West","William")</f>
        <v>Erin</v>
      </c>
    </row>
    <row r="1426" spans="1:26" x14ac:dyDescent="0.25">
      <c r="A1426">
        <v>1671</v>
      </c>
      <c r="B1426" t="s">
        <v>1068</v>
      </c>
      <c r="C1426" t="s">
        <v>27</v>
      </c>
      <c r="D1426">
        <v>0.03</v>
      </c>
      <c r="E1426">
        <v>223.98</v>
      </c>
      <c r="F1426">
        <v>15.01</v>
      </c>
      <c r="G1426" t="s">
        <v>40</v>
      </c>
      <c r="H1426" t="s">
        <v>29</v>
      </c>
      <c r="I1426" t="s">
        <v>50</v>
      </c>
      <c r="J1426" t="s">
        <v>74</v>
      </c>
      <c r="K1426" t="s">
        <v>75</v>
      </c>
      <c r="L1426" t="s">
        <v>2488</v>
      </c>
      <c r="M1426">
        <v>0.38</v>
      </c>
      <c r="N1426" t="s">
        <v>34</v>
      </c>
      <c r="O1426" t="s">
        <v>35</v>
      </c>
      <c r="P1426" t="s">
        <v>244</v>
      </c>
      <c r="Q1426" t="s">
        <v>1069</v>
      </c>
      <c r="R1426">
        <v>22015</v>
      </c>
      <c r="S1426" s="1">
        <v>42136</v>
      </c>
      <c r="T1426" s="1">
        <v>42137</v>
      </c>
      <c r="U1426">
        <v>0.69599999999999995</v>
      </c>
      <c r="V1426">
        <v>21</v>
      </c>
      <c r="W1426">
        <v>4881.84</v>
      </c>
      <c r="X1426">
        <v>86725</v>
      </c>
      <c r="Y1426">
        <f>cleaneddata[[#This Row],[Unit Price]]-cleaneddata[[#This Row],[Discount]]</f>
        <v>223.95</v>
      </c>
      <c r="Z1426" t="str">
        <f>_xlfn.IFS(cleaneddata[[#This Row],[Region]]="Central","Chris",cleaneddata[[#This Row],[Region]]="East","Erin",cleaneddata[[#This Row],[Region]]="South","Sam",cleaneddata[[#This Row],[Region]]="West","William")</f>
        <v>Sam</v>
      </c>
    </row>
    <row r="1427" spans="1:26" x14ac:dyDescent="0.25">
      <c r="A1427">
        <v>14</v>
      </c>
      <c r="B1427" t="s">
        <v>2489</v>
      </c>
      <c r="C1427" t="s">
        <v>118</v>
      </c>
      <c r="D1427">
        <v>0.09</v>
      </c>
      <c r="E1427">
        <v>78.69</v>
      </c>
      <c r="F1427">
        <v>19.989999999999998</v>
      </c>
      <c r="G1427" t="s">
        <v>40</v>
      </c>
      <c r="H1427" t="s">
        <v>29</v>
      </c>
      <c r="I1427" t="s">
        <v>30</v>
      </c>
      <c r="J1427" t="s">
        <v>128</v>
      </c>
      <c r="K1427" t="s">
        <v>75</v>
      </c>
      <c r="L1427" t="s">
        <v>1215</v>
      </c>
      <c r="M1427">
        <v>0.43</v>
      </c>
      <c r="N1427" t="s">
        <v>34</v>
      </c>
      <c r="O1427" t="s">
        <v>54</v>
      </c>
      <c r="P1427" t="s">
        <v>86</v>
      </c>
      <c r="Q1427" t="s">
        <v>87</v>
      </c>
      <c r="R1427">
        <v>55372</v>
      </c>
      <c r="S1427" s="1">
        <v>42136</v>
      </c>
      <c r="T1427" s="1">
        <v>42138</v>
      </c>
      <c r="U1427">
        <v>803.47050000000002</v>
      </c>
      <c r="V1427">
        <v>16</v>
      </c>
      <c r="W1427">
        <v>1164.45</v>
      </c>
      <c r="X1427">
        <v>86838</v>
      </c>
      <c r="Y1427">
        <f>cleaneddata[[#This Row],[Unit Price]]-cleaneddata[[#This Row],[Discount]]</f>
        <v>78.599999999999994</v>
      </c>
      <c r="Z1427" t="str">
        <f>_xlfn.IFS(cleaneddata[[#This Row],[Region]]="Central","Chris",cleaneddata[[#This Row],[Region]]="East","Erin",cleaneddata[[#This Row],[Region]]="South","Sam",cleaneddata[[#This Row],[Region]]="West","William")</f>
        <v>Chris</v>
      </c>
    </row>
    <row r="1428" spans="1:26" x14ac:dyDescent="0.25">
      <c r="A1428">
        <v>14</v>
      </c>
      <c r="B1428" t="s">
        <v>2489</v>
      </c>
      <c r="C1428" t="s">
        <v>118</v>
      </c>
      <c r="D1428">
        <v>0.08</v>
      </c>
      <c r="E1428">
        <v>3.28</v>
      </c>
      <c r="F1428">
        <v>2.31</v>
      </c>
      <c r="G1428" t="s">
        <v>40</v>
      </c>
      <c r="H1428" t="s">
        <v>29</v>
      </c>
      <c r="I1428" t="s">
        <v>50</v>
      </c>
      <c r="J1428" t="s">
        <v>51</v>
      </c>
      <c r="K1428" t="s">
        <v>52</v>
      </c>
      <c r="L1428" t="s">
        <v>2490</v>
      </c>
      <c r="M1428">
        <v>0.56000000000000005</v>
      </c>
      <c r="N1428" t="s">
        <v>34</v>
      </c>
      <c r="O1428" t="s">
        <v>54</v>
      </c>
      <c r="P1428" t="s">
        <v>86</v>
      </c>
      <c r="Q1428" t="s">
        <v>87</v>
      </c>
      <c r="R1428">
        <v>55372</v>
      </c>
      <c r="S1428" s="1">
        <v>42136</v>
      </c>
      <c r="T1428" s="1">
        <v>42137</v>
      </c>
      <c r="U1428">
        <v>-24.03</v>
      </c>
      <c r="V1428">
        <v>7</v>
      </c>
      <c r="W1428">
        <v>22.23</v>
      </c>
      <c r="X1428">
        <v>86838</v>
      </c>
      <c r="Y1428">
        <f>cleaneddata[[#This Row],[Unit Price]]-cleaneddata[[#This Row],[Discount]]</f>
        <v>3.1999999999999997</v>
      </c>
      <c r="Z1428" t="str">
        <f>_xlfn.IFS(cleaneddata[[#This Row],[Region]]="Central","Chris",cleaneddata[[#This Row],[Region]]="East","Erin",cleaneddata[[#This Row],[Region]]="South","Sam",cleaneddata[[#This Row],[Region]]="West","William")</f>
        <v>Chris</v>
      </c>
    </row>
    <row r="1429" spans="1:26" x14ac:dyDescent="0.25">
      <c r="A1429">
        <v>14</v>
      </c>
      <c r="B1429" t="s">
        <v>2489</v>
      </c>
      <c r="C1429" t="s">
        <v>118</v>
      </c>
      <c r="D1429">
        <v>0.05</v>
      </c>
      <c r="E1429">
        <v>3.28</v>
      </c>
      <c r="F1429">
        <v>4.2</v>
      </c>
      <c r="G1429" t="s">
        <v>40</v>
      </c>
      <c r="H1429" t="s">
        <v>29</v>
      </c>
      <c r="I1429" t="s">
        <v>50</v>
      </c>
      <c r="J1429" t="s">
        <v>51</v>
      </c>
      <c r="K1429" t="s">
        <v>52</v>
      </c>
      <c r="L1429" t="s">
        <v>2491</v>
      </c>
      <c r="M1429">
        <v>0.56000000000000005</v>
      </c>
      <c r="N1429" t="s">
        <v>34</v>
      </c>
      <c r="O1429" t="s">
        <v>54</v>
      </c>
      <c r="P1429" t="s">
        <v>86</v>
      </c>
      <c r="Q1429" t="s">
        <v>87</v>
      </c>
      <c r="R1429">
        <v>55372</v>
      </c>
      <c r="S1429" s="1">
        <v>42136</v>
      </c>
      <c r="T1429" s="1">
        <v>42137</v>
      </c>
      <c r="U1429">
        <v>-37.03</v>
      </c>
      <c r="V1429">
        <v>4</v>
      </c>
      <c r="W1429">
        <v>13.99</v>
      </c>
      <c r="X1429">
        <v>86838</v>
      </c>
      <c r="Y1429">
        <f>cleaneddata[[#This Row],[Unit Price]]-cleaneddata[[#This Row],[Discount]]</f>
        <v>3.23</v>
      </c>
      <c r="Z1429" t="str">
        <f>_xlfn.IFS(cleaneddata[[#This Row],[Region]]="Central","Chris",cleaneddata[[#This Row],[Region]]="East","Erin",cleaneddata[[#This Row],[Region]]="South","Sam",cleaneddata[[#This Row],[Region]]="West","William")</f>
        <v>Chris</v>
      </c>
    </row>
    <row r="1430" spans="1:26" x14ac:dyDescent="0.25">
      <c r="A1430">
        <v>14</v>
      </c>
      <c r="B1430" t="s">
        <v>2489</v>
      </c>
      <c r="C1430" t="s">
        <v>118</v>
      </c>
      <c r="D1430">
        <v>0.05</v>
      </c>
      <c r="E1430">
        <v>3.58</v>
      </c>
      <c r="F1430">
        <v>1.63</v>
      </c>
      <c r="G1430" t="s">
        <v>40</v>
      </c>
      <c r="H1430" t="s">
        <v>29</v>
      </c>
      <c r="I1430" t="s">
        <v>50</v>
      </c>
      <c r="J1430" t="s">
        <v>178</v>
      </c>
      <c r="K1430" t="s">
        <v>52</v>
      </c>
      <c r="L1430" t="s">
        <v>2223</v>
      </c>
      <c r="M1430">
        <v>0.36</v>
      </c>
      <c r="N1430" t="s">
        <v>34</v>
      </c>
      <c r="O1430" t="s">
        <v>54</v>
      </c>
      <c r="P1430" t="s">
        <v>86</v>
      </c>
      <c r="Q1430" t="s">
        <v>87</v>
      </c>
      <c r="R1430">
        <v>55372</v>
      </c>
      <c r="S1430" s="1">
        <v>42136</v>
      </c>
      <c r="T1430" s="1">
        <v>42137</v>
      </c>
      <c r="U1430">
        <v>-0.71</v>
      </c>
      <c r="V1430">
        <v>4</v>
      </c>
      <c r="W1430">
        <v>14.26</v>
      </c>
      <c r="X1430">
        <v>86838</v>
      </c>
      <c r="Y1430">
        <f>cleaneddata[[#This Row],[Unit Price]]-cleaneddata[[#This Row],[Discount]]</f>
        <v>3.5300000000000002</v>
      </c>
      <c r="Z1430" t="str">
        <f>_xlfn.IFS(cleaneddata[[#This Row],[Region]]="Central","Chris",cleaneddata[[#This Row],[Region]]="East","Erin",cleaneddata[[#This Row],[Region]]="South","Sam",cleaneddata[[#This Row],[Region]]="West","William")</f>
        <v>Chris</v>
      </c>
    </row>
    <row r="1431" spans="1:26" x14ac:dyDescent="0.25">
      <c r="A1431">
        <v>1826</v>
      </c>
      <c r="B1431" t="s">
        <v>2206</v>
      </c>
      <c r="C1431" t="s">
        <v>118</v>
      </c>
      <c r="D1431">
        <v>0</v>
      </c>
      <c r="E1431">
        <v>9.27</v>
      </c>
      <c r="F1431">
        <v>4.3899999999999997</v>
      </c>
      <c r="G1431" t="s">
        <v>40</v>
      </c>
      <c r="H1431" t="s">
        <v>96</v>
      </c>
      <c r="I1431" t="s">
        <v>50</v>
      </c>
      <c r="J1431" t="s">
        <v>90</v>
      </c>
      <c r="K1431" t="s">
        <v>52</v>
      </c>
      <c r="L1431" t="s">
        <v>2492</v>
      </c>
      <c r="M1431">
        <v>0.38</v>
      </c>
      <c r="N1431" t="s">
        <v>34</v>
      </c>
      <c r="O1431" t="s">
        <v>54</v>
      </c>
      <c r="P1431" t="s">
        <v>215</v>
      </c>
      <c r="Q1431" t="s">
        <v>2208</v>
      </c>
      <c r="R1431">
        <v>52722</v>
      </c>
      <c r="S1431" s="1">
        <v>42136</v>
      </c>
      <c r="T1431" s="1">
        <v>42138</v>
      </c>
      <c r="U1431">
        <v>-7.61</v>
      </c>
      <c r="V1431">
        <v>1</v>
      </c>
      <c r="W1431">
        <v>10.65</v>
      </c>
      <c r="X1431">
        <v>86959</v>
      </c>
      <c r="Y1431">
        <f>cleaneddata[[#This Row],[Unit Price]]-cleaneddata[[#This Row],[Discount]]</f>
        <v>9.27</v>
      </c>
      <c r="Z1431" t="str">
        <f>_xlfn.IFS(cleaneddata[[#This Row],[Region]]="Central","Chris",cleaneddata[[#This Row],[Region]]="East","Erin",cleaneddata[[#This Row],[Region]]="South","Sam",cleaneddata[[#This Row],[Region]]="West","William")</f>
        <v>Chris</v>
      </c>
    </row>
    <row r="1432" spans="1:26" x14ac:dyDescent="0.25">
      <c r="A1432">
        <v>1267</v>
      </c>
      <c r="B1432" t="s">
        <v>1077</v>
      </c>
      <c r="C1432" t="s">
        <v>72</v>
      </c>
      <c r="D1432">
        <v>0.04</v>
      </c>
      <c r="E1432">
        <v>5.98</v>
      </c>
      <c r="F1432">
        <v>4.38</v>
      </c>
      <c r="G1432" t="s">
        <v>40</v>
      </c>
      <c r="H1432" t="s">
        <v>96</v>
      </c>
      <c r="I1432" t="s">
        <v>42</v>
      </c>
      <c r="J1432" t="s">
        <v>43</v>
      </c>
      <c r="K1432" t="s">
        <v>44</v>
      </c>
      <c r="L1432" t="s">
        <v>2493</v>
      </c>
      <c r="M1432">
        <v>0.75</v>
      </c>
      <c r="N1432" t="s">
        <v>34</v>
      </c>
      <c r="O1432" t="s">
        <v>35</v>
      </c>
      <c r="P1432" t="s">
        <v>125</v>
      </c>
      <c r="Q1432" t="s">
        <v>1079</v>
      </c>
      <c r="R1432">
        <v>33433</v>
      </c>
      <c r="S1432" s="1">
        <v>42136</v>
      </c>
      <c r="T1432" s="1">
        <v>42138</v>
      </c>
      <c r="U1432">
        <v>-1522.3040000000001</v>
      </c>
      <c r="V1432">
        <v>11</v>
      </c>
      <c r="W1432">
        <v>69.75</v>
      </c>
      <c r="X1432">
        <v>89515</v>
      </c>
      <c r="Y1432">
        <f>cleaneddata[[#This Row],[Unit Price]]-cleaneddata[[#This Row],[Discount]]</f>
        <v>5.94</v>
      </c>
      <c r="Z1432" t="str">
        <f>_xlfn.IFS(cleaneddata[[#This Row],[Region]]="Central","Chris",cleaneddata[[#This Row],[Region]]="East","Erin",cleaneddata[[#This Row],[Region]]="South","Sam",cleaneddata[[#This Row],[Region]]="West","William")</f>
        <v>Sam</v>
      </c>
    </row>
    <row r="1433" spans="1:26" x14ac:dyDescent="0.25">
      <c r="A1433">
        <v>1389</v>
      </c>
      <c r="B1433" t="s">
        <v>771</v>
      </c>
      <c r="C1433" t="s">
        <v>39</v>
      </c>
      <c r="D1433">
        <v>0.08</v>
      </c>
      <c r="E1433">
        <v>2.62</v>
      </c>
      <c r="F1433">
        <v>0.8</v>
      </c>
      <c r="G1433" t="s">
        <v>89</v>
      </c>
      <c r="H1433" t="s">
        <v>29</v>
      </c>
      <c r="I1433" t="s">
        <v>50</v>
      </c>
      <c r="J1433" t="s">
        <v>178</v>
      </c>
      <c r="K1433" t="s">
        <v>52</v>
      </c>
      <c r="L1433" t="s">
        <v>2126</v>
      </c>
      <c r="M1433">
        <v>0.39</v>
      </c>
      <c r="N1433" t="s">
        <v>34</v>
      </c>
      <c r="O1433" t="s">
        <v>61</v>
      </c>
      <c r="P1433" t="s">
        <v>92</v>
      </c>
      <c r="Q1433" t="s">
        <v>773</v>
      </c>
      <c r="R1433">
        <v>94025</v>
      </c>
      <c r="S1433" s="1">
        <v>42137</v>
      </c>
      <c r="T1433" s="1">
        <v>42139</v>
      </c>
      <c r="U1433">
        <v>21.769500000000001</v>
      </c>
      <c r="V1433">
        <v>12</v>
      </c>
      <c r="W1433">
        <v>31.55</v>
      </c>
      <c r="X1433">
        <v>88728</v>
      </c>
      <c r="Y1433">
        <f>cleaneddata[[#This Row],[Unit Price]]-cleaneddata[[#This Row],[Discount]]</f>
        <v>2.54</v>
      </c>
      <c r="Z1433" t="str">
        <f>_xlfn.IFS(cleaneddata[[#This Row],[Region]]="Central","Chris",cleaneddata[[#This Row],[Region]]="East","Erin",cleaneddata[[#This Row],[Region]]="South","Sam",cleaneddata[[#This Row],[Region]]="West","William")</f>
        <v>William</v>
      </c>
    </row>
    <row r="1434" spans="1:26" x14ac:dyDescent="0.25">
      <c r="A1434">
        <v>578</v>
      </c>
      <c r="B1434" t="s">
        <v>2494</v>
      </c>
      <c r="C1434" t="s">
        <v>118</v>
      </c>
      <c r="D1434">
        <v>0.03</v>
      </c>
      <c r="E1434">
        <v>162.93</v>
      </c>
      <c r="F1434">
        <v>19.989999999999998</v>
      </c>
      <c r="G1434" t="s">
        <v>40</v>
      </c>
      <c r="H1434" t="s">
        <v>96</v>
      </c>
      <c r="I1434" t="s">
        <v>50</v>
      </c>
      <c r="J1434" t="s">
        <v>347</v>
      </c>
      <c r="K1434" t="s">
        <v>75</v>
      </c>
      <c r="L1434" t="s">
        <v>2495</v>
      </c>
      <c r="M1434">
        <v>0.39</v>
      </c>
      <c r="N1434" t="s">
        <v>34</v>
      </c>
      <c r="O1434" t="s">
        <v>113</v>
      </c>
      <c r="P1434" t="s">
        <v>250</v>
      </c>
      <c r="Q1434" t="s">
        <v>2496</v>
      </c>
      <c r="R1434">
        <v>6770</v>
      </c>
      <c r="S1434" s="1">
        <v>42137</v>
      </c>
      <c r="T1434" s="1">
        <v>42138</v>
      </c>
      <c r="U1434">
        <v>293.14</v>
      </c>
      <c r="V1434">
        <v>3</v>
      </c>
      <c r="W1434">
        <v>515.88</v>
      </c>
      <c r="X1434">
        <v>88644</v>
      </c>
      <c r="Y1434">
        <f>cleaneddata[[#This Row],[Unit Price]]-cleaneddata[[#This Row],[Discount]]</f>
        <v>162.9</v>
      </c>
      <c r="Z1434" t="str">
        <f>_xlfn.IFS(cleaneddata[[#This Row],[Region]]="Central","Chris",cleaneddata[[#This Row],[Region]]="East","Erin",cleaneddata[[#This Row],[Region]]="South","Sam",cleaneddata[[#This Row],[Region]]="West","William")</f>
        <v>Erin</v>
      </c>
    </row>
    <row r="1435" spans="1:26" x14ac:dyDescent="0.25">
      <c r="A1435">
        <v>579</v>
      </c>
      <c r="B1435" t="s">
        <v>2497</v>
      </c>
      <c r="C1435" t="s">
        <v>118</v>
      </c>
      <c r="D1435">
        <v>0.01</v>
      </c>
      <c r="E1435">
        <v>11.58</v>
      </c>
      <c r="F1435">
        <v>5.72</v>
      </c>
      <c r="G1435" t="s">
        <v>40</v>
      </c>
      <c r="H1435" t="s">
        <v>96</v>
      </c>
      <c r="I1435" t="s">
        <v>50</v>
      </c>
      <c r="J1435" t="s">
        <v>347</v>
      </c>
      <c r="K1435" t="s">
        <v>75</v>
      </c>
      <c r="L1435" t="s">
        <v>626</v>
      </c>
      <c r="M1435">
        <v>0.35</v>
      </c>
      <c r="N1435" t="s">
        <v>34</v>
      </c>
      <c r="O1435" t="s">
        <v>113</v>
      </c>
      <c r="P1435" t="s">
        <v>250</v>
      </c>
      <c r="Q1435" t="s">
        <v>1750</v>
      </c>
      <c r="R1435">
        <v>6478</v>
      </c>
      <c r="S1435" s="1">
        <v>42137</v>
      </c>
      <c r="T1435" s="1">
        <v>42139</v>
      </c>
      <c r="U1435">
        <v>-6.61</v>
      </c>
      <c r="V1435">
        <v>2</v>
      </c>
      <c r="W1435">
        <v>25.06</v>
      </c>
      <c r="X1435">
        <v>88644</v>
      </c>
      <c r="Y1435">
        <f>cleaneddata[[#This Row],[Unit Price]]-cleaneddata[[#This Row],[Discount]]</f>
        <v>11.57</v>
      </c>
      <c r="Z1435" t="str">
        <f>_xlfn.IFS(cleaneddata[[#This Row],[Region]]="Central","Chris",cleaneddata[[#This Row],[Region]]="East","Erin",cleaneddata[[#This Row],[Region]]="South","Sam",cleaneddata[[#This Row],[Region]]="West","William")</f>
        <v>Erin</v>
      </c>
    </row>
    <row r="1436" spans="1:26" x14ac:dyDescent="0.25">
      <c r="A1436">
        <v>580</v>
      </c>
      <c r="B1436" t="s">
        <v>2498</v>
      </c>
      <c r="C1436" t="s">
        <v>118</v>
      </c>
      <c r="D1436">
        <v>0.01</v>
      </c>
      <c r="E1436">
        <v>55.99</v>
      </c>
      <c r="F1436">
        <v>5</v>
      </c>
      <c r="G1436" t="s">
        <v>40</v>
      </c>
      <c r="H1436" t="s">
        <v>96</v>
      </c>
      <c r="I1436" t="s">
        <v>42</v>
      </c>
      <c r="J1436" t="s">
        <v>137</v>
      </c>
      <c r="K1436" t="s">
        <v>44</v>
      </c>
      <c r="L1436" t="s">
        <v>1933</v>
      </c>
      <c r="M1436">
        <v>0.8</v>
      </c>
      <c r="N1436" t="s">
        <v>34</v>
      </c>
      <c r="O1436" t="s">
        <v>113</v>
      </c>
      <c r="P1436" t="s">
        <v>333</v>
      </c>
      <c r="Q1436" t="s">
        <v>1206</v>
      </c>
      <c r="R1436">
        <v>4210</v>
      </c>
      <c r="S1436" s="1">
        <v>42137</v>
      </c>
      <c r="T1436" s="1">
        <v>42138</v>
      </c>
      <c r="U1436">
        <v>-57.540999999999997</v>
      </c>
      <c r="V1436">
        <v>12</v>
      </c>
      <c r="W1436">
        <v>578.24</v>
      </c>
      <c r="X1436">
        <v>88644</v>
      </c>
      <c r="Y1436">
        <f>cleaneddata[[#This Row],[Unit Price]]-cleaneddata[[#This Row],[Discount]]</f>
        <v>55.980000000000004</v>
      </c>
      <c r="Z1436" t="str">
        <f>_xlfn.IFS(cleaneddata[[#This Row],[Region]]="Central","Chris",cleaneddata[[#This Row],[Region]]="East","Erin",cleaneddata[[#This Row],[Region]]="South","Sam",cleaneddata[[#This Row],[Region]]="West","William")</f>
        <v>Erin</v>
      </c>
    </row>
    <row r="1437" spans="1:26" x14ac:dyDescent="0.25">
      <c r="A1437">
        <v>585</v>
      </c>
      <c r="B1437" t="s">
        <v>2499</v>
      </c>
      <c r="C1437" t="s">
        <v>118</v>
      </c>
      <c r="D1437">
        <v>0.06</v>
      </c>
      <c r="E1437">
        <v>13.9</v>
      </c>
      <c r="F1437">
        <v>7.59</v>
      </c>
      <c r="G1437" t="s">
        <v>40</v>
      </c>
      <c r="H1437" t="s">
        <v>96</v>
      </c>
      <c r="I1437" t="s">
        <v>50</v>
      </c>
      <c r="J1437" t="s">
        <v>570</v>
      </c>
      <c r="K1437" t="s">
        <v>44</v>
      </c>
      <c r="L1437" t="s">
        <v>2466</v>
      </c>
      <c r="M1437">
        <v>0.56000000000000005</v>
      </c>
      <c r="N1437" t="s">
        <v>34</v>
      </c>
      <c r="O1437" t="s">
        <v>113</v>
      </c>
      <c r="P1437" t="s">
        <v>1358</v>
      </c>
      <c r="Q1437" t="s">
        <v>455</v>
      </c>
      <c r="R1437">
        <v>3301</v>
      </c>
      <c r="S1437" s="1">
        <v>42137</v>
      </c>
      <c r="T1437" s="1">
        <v>42138</v>
      </c>
      <c r="U1437">
        <v>-67.59</v>
      </c>
      <c r="V1437">
        <v>12</v>
      </c>
      <c r="W1437">
        <v>170.45</v>
      </c>
      <c r="X1437">
        <v>88644</v>
      </c>
      <c r="Y1437">
        <f>cleaneddata[[#This Row],[Unit Price]]-cleaneddata[[#This Row],[Discount]]</f>
        <v>13.84</v>
      </c>
      <c r="Z1437" t="str">
        <f>_xlfn.IFS(cleaneddata[[#This Row],[Region]]="Central","Chris",cleaneddata[[#This Row],[Region]]="East","Erin",cleaneddata[[#This Row],[Region]]="South","Sam",cleaneddata[[#This Row],[Region]]="West","William")</f>
        <v>Erin</v>
      </c>
    </row>
    <row r="1438" spans="1:26" x14ac:dyDescent="0.25">
      <c r="A1438">
        <v>3257</v>
      </c>
      <c r="B1438" t="s">
        <v>2500</v>
      </c>
      <c r="C1438" t="s">
        <v>118</v>
      </c>
      <c r="D1438">
        <v>0</v>
      </c>
      <c r="E1438">
        <v>25.38</v>
      </c>
      <c r="F1438">
        <v>8.99</v>
      </c>
      <c r="G1438" t="s">
        <v>40</v>
      </c>
      <c r="H1438" t="s">
        <v>41</v>
      </c>
      <c r="I1438" t="s">
        <v>30</v>
      </c>
      <c r="J1438" t="s">
        <v>128</v>
      </c>
      <c r="K1438" t="s">
        <v>44</v>
      </c>
      <c r="L1438" t="s">
        <v>2387</v>
      </c>
      <c r="M1438">
        <v>0.5</v>
      </c>
      <c r="N1438" t="s">
        <v>34</v>
      </c>
      <c r="O1438" t="s">
        <v>61</v>
      </c>
      <c r="P1438" t="s">
        <v>68</v>
      </c>
      <c r="Q1438" t="s">
        <v>2501</v>
      </c>
      <c r="R1438">
        <v>98632</v>
      </c>
      <c r="S1438" s="1">
        <v>42137</v>
      </c>
      <c r="T1438" s="1">
        <v>42139</v>
      </c>
      <c r="U1438">
        <v>470.33800000000002</v>
      </c>
      <c r="V1438">
        <v>26</v>
      </c>
      <c r="W1438">
        <v>700.41</v>
      </c>
      <c r="X1438">
        <v>88826</v>
      </c>
      <c r="Y1438">
        <f>cleaneddata[[#This Row],[Unit Price]]-cleaneddata[[#This Row],[Discount]]</f>
        <v>25.38</v>
      </c>
      <c r="Z1438" t="str">
        <f>_xlfn.IFS(cleaneddata[[#This Row],[Region]]="Central","Chris",cleaneddata[[#This Row],[Region]]="East","Erin",cleaneddata[[#This Row],[Region]]="South","Sam",cleaneddata[[#This Row],[Region]]="West","William")</f>
        <v>William</v>
      </c>
    </row>
    <row r="1439" spans="1:26" x14ac:dyDescent="0.25">
      <c r="A1439">
        <v>1085</v>
      </c>
      <c r="B1439" t="s">
        <v>233</v>
      </c>
      <c r="C1439" t="s">
        <v>72</v>
      </c>
      <c r="D1439">
        <v>0.06</v>
      </c>
      <c r="E1439">
        <v>30.42</v>
      </c>
      <c r="F1439">
        <v>8.65</v>
      </c>
      <c r="G1439" t="s">
        <v>40</v>
      </c>
      <c r="H1439" t="s">
        <v>96</v>
      </c>
      <c r="I1439" t="s">
        <v>42</v>
      </c>
      <c r="J1439" t="s">
        <v>43</v>
      </c>
      <c r="K1439" t="s">
        <v>75</v>
      </c>
      <c r="L1439" t="s">
        <v>386</v>
      </c>
      <c r="M1439">
        <v>0.74</v>
      </c>
      <c r="N1439" t="s">
        <v>34</v>
      </c>
      <c r="O1439" t="s">
        <v>113</v>
      </c>
      <c r="P1439" t="s">
        <v>114</v>
      </c>
      <c r="Q1439" t="s">
        <v>235</v>
      </c>
      <c r="R1439">
        <v>11729</v>
      </c>
      <c r="S1439" s="1">
        <v>42137</v>
      </c>
      <c r="T1439" s="1">
        <v>42139</v>
      </c>
      <c r="U1439">
        <v>-159.25</v>
      </c>
      <c r="V1439">
        <v>10</v>
      </c>
      <c r="W1439">
        <v>309.05</v>
      </c>
      <c r="X1439">
        <v>86124</v>
      </c>
      <c r="Y1439">
        <f>cleaneddata[[#This Row],[Unit Price]]-cleaneddata[[#This Row],[Discount]]</f>
        <v>30.360000000000003</v>
      </c>
      <c r="Z1439" t="str">
        <f>_xlfn.IFS(cleaneddata[[#This Row],[Region]]="Central","Chris",cleaneddata[[#This Row],[Region]]="East","Erin",cleaneddata[[#This Row],[Region]]="South","Sam",cleaneddata[[#This Row],[Region]]="West","William")</f>
        <v>Erin</v>
      </c>
    </row>
    <row r="1440" spans="1:26" x14ac:dyDescent="0.25">
      <c r="A1440">
        <v>1085</v>
      </c>
      <c r="B1440" t="s">
        <v>233</v>
      </c>
      <c r="C1440" t="s">
        <v>72</v>
      </c>
      <c r="D1440">
        <v>0.02</v>
      </c>
      <c r="E1440">
        <v>37.94</v>
      </c>
      <c r="F1440">
        <v>5.08</v>
      </c>
      <c r="G1440" t="s">
        <v>40</v>
      </c>
      <c r="H1440" t="s">
        <v>96</v>
      </c>
      <c r="I1440" t="s">
        <v>50</v>
      </c>
      <c r="J1440" t="s">
        <v>90</v>
      </c>
      <c r="K1440" t="s">
        <v>52</v>
      </c>
      <c r="L1440" t="s">
        <v>1115</v>
      </c>
      <c r="M1440">
        <v>0.38</v>
      </c>
      <c r="N1440" t="s">
        <v>34</v>
      </c>
      <c r="O1440" t="s">
        <v>113</v>
      </c>
      <c r="P1440" t="s">
        <v>114</v>
      </c>
      <c r="Q1440" t="s">
        <v>235</v>
      </c>
      <c r="R1440">
        <v>11729</v>
      </c>
      <c r="S1440" s="1">
        <v>42137</v>
      </c>
      <c r="T1440" s="1">
        <v>42138</v>
      </c>
      <c r="U1440">
        <v>206.517</v>
      </c>
      <c r="V1440">
        <v>8</v>
      </c>
      <c r="W1440">
        <v>299.3</v>
      </c>
      <c r="X1440">
        <v>86124</v>
      </c>
      <c r="Y1440">
        <f>cleaneddata[[#This Row],[Unit Price]]-cleaneddata[[#This Row],[Discount]]</f>
        <v>37.919999999999995</v>
      </c>
      <c r="Z1440" t="str">
        <f>_xlfn.IFS(cleaneddata[[#This Row],[Region]]="Central","Chris",cleaneddata[[#This Row],[Region]]="East","Erin",cleaneddata[[#This Row],[Region]]="South","Sam",cleaneddata[[#This Row],[Region]]="West","William")</f>
        <v>Erin</v>
      </c>
    </row>
    <row r="1441" spans="1:26" x14ac:dyDescent="0.25">
      <c r="A1441">
        <v>156</v>
      </c>
      <c r="B1441" t="s">
        <v>774</v>
      </c>
      <c r="C1441" t="s">
        <v>27</v>
      </c>
      <c r="D1441">
        <v>0.01</v>
      </c>
      <c r="E1441">
        <v>95.99</v>
      </c>
      <c r="F1441">
        <v>4.9000000000000004</v>
      </c>
      <c r="G1441" t="s">
        <v>40</v>
      </c>
      <c r="H1441" t="s">
        <v>96</v>
      </c>
      <c r="I1441" t="s">
        <v>42</v>
      </c>
      <c r="J1441" t="s">
        <v>137</v>
      </c>
      <c r="K1441" t="s">
        <v>75</v>
      </c>
      <c r="L1441" t="s">
        <v>770</v>
      </c>
      <c r="M1441">
        <v>0.56000000000000005</v>
      </c>
      <c r="N1441" t="s">
        <v>34</v>
      </c>
      <c r="O1441" t="s">
        <v>61</v>
      </c>
      <c r="P1441" t="s">
        <v>62</v>
      </c>
      <c r="Q1441" t="s">
        <v>63</v>
      </c>
      <c r="R1441">
        <v>80525</v>
      </c>
      <c r="S1441" s="1">
        <v>42138</v>
      </c>
      <c r="T1441" s="1">
        <v>42139</v>
      </c>
      <c r="U1441">
        <v>713.88</v>
      </c>
      <c r="V1441">
        <v>13</v>
      </c>
      <c r="W1441">
        <v>1050.08</v>
      </c>
      <c r="X1441">
        <v>87671</v>
      </c>
      <c r="Y1441">
        <f>cleaneddata[[#This Row],[Unit Price]]-cleaneddata[[#This Row],[Discount]]</f>
        <v>95.97999999999999</v>
      </c>
      <c r="Z1441" t="str">
        <f>_xlfn.IFS(cleaneddata[[#This Row],[Region]]="Central","Chris",cleaneddata[[#This Row],[Region]]="East","Erin",cleaneddata[[#This Row],[Region]]="South","Sam",cleaneddata[[#This Row],[Region]]="West","William")</f>
        <v>William</v>
      </c>
    </row>
    <row r="1442" spans="1:26" x14ac:dyDescent="0.25">
      <c r="A1442">
        <v>497</v>
      </c>
      <c r="B1442" t="s">
        <v>2502</v>
      </c>
      <c r="C1442" t="s">
        <v>27</v>
      </c>
      <c r="D1442">
        <v>7.0000000000000007E-2</v>
      </c>
      <c r="E1442">
        <v>152.47999999999999</v>
      </c>
      <c r="F1442">
        <v>6.5</v>
      </c>
      <c r="G1442" t="s">
        <v>40</v>
      </c>
      <c r="H1442" t="s">
        <v>29</v>
      </c>
      <c r="I1442" t="s">
        <v>42</v>
      </c>
      <c r="J1442" t="s">
        <v>43</v>
      </c>
      <c r="K1442" t="s">
        <v>75</v>
      </c>
      <c r="L1442" t="s">
        <v>1795</v>
      </c>
      <c r="M1442">
        <v>0.74</v>
      </c>
      <c r="N1442" t="s">
        <v>34</v>
      </c>
      <c r="O1442" t="s">
        <v>35</v>
      </c>
      <c r="P1442" t="s">
        <v>402</v>
      </c>
      <c r="Q1442" t="s">
        <v>554</v>
      </c>
      <c r="R1442">
        <v>37130</v>
      </c>
      <c r="S1442" s="1">
        <v>42138</v>
      </c>
      <c r="T1442" s="1">
        <v>42140</v>
      </c>
      <c r="U1442">
        <v>171.83879999999999</v>
      </c>
      <c r="V1442">
        <v>35</v>
      </c>
      <c r="W1442">
        <v>5062.49</v>
      </c>
      <c r="X1442">
        <v>90706</v>
      </c>
      <c r="Y1442">
        <f>cleaneddata[[#This Row],[Unit Price]]-cleaneddata[[#This Row],[Discount]]</f>
        <v>152.41</v>
      </c>
      <c r="Z1442" t="str">
        <f>_xlfn.IFS(cleaneddata[[#This Row],[Region]]="Central","Chris",cleaneddata[[#This Row],[Region]]="East","Erin",cleaneddata[[#This Row],[Region]]="South","Sam",cleaneddata[[#This Row],[Region]]="West","William")</f>
        <v>Sam</v>
      </c>
    </row>
    <row r="1443" spans="1:26" x14ac:dyDescent="0.25">
      <c r="A1443">
        <v>910</v>
      </c>
      <c r="B1443" t="s">
        <v>2503</v>
      </c>
      <c r="C1443" t="s">
        <v>27</v>
      </c>
      <c r="D1443">
        <v>0</v>
      </c>
      <c r="E1443">
        <v>5.28</v>
      </c>
      <c r="F1443">
        <v>5.61</v>
      </c>
      <c r="G1443" t="s">
        <v>40</v>
      </c>
      <c r="H1443" t="s">
        <v>96</v>
      </c>
      <c r="I1443" t="s">
        <v>50</v>
      </c>
      <c r="J1443" t="s">
        <v>90</v>
      </c>
      <c r="K1443" t="s">
        <v>75</v>
      </c>
      <c r="L1443" t="s">
        <v>2277</v>
      </c>
      <c r="M1443">
        <v>0.4</v>
      </c>
      <c r="N1443" t="s">
        <v>34</v>
      </c>
      <c r="O1443" t="s">
        <v>35</v>
      </c>
      <c r="P1443" t="s">
        <v>46</v>
      </c>
      <c r="Q1443" t="s">
        <v>1317</v>
      </c>
      <c r="R1443">
        <v>71854</v>
      </c>
      <c r="S1443" s="1">
        <v>42138</v>
      </c>
      <c r="T1443" s="1">
        <v>42138</v>
      </c>
      <c r="U1443">
        <v>-149.21199999999999</v>
      </c>
      <c r="V1443">
        <v>15</v>
      </c>
      <c r="W1443">
        <v>85.26</v>
      </c>
      <c r="X1443">
        <v>90187</v>
      </c>
      <c r="Y1443">
        <f>cleaneddata[[#This Row],[Unit Price]]-cleaneddata[[#This Row],[Discount]]</f>
        <v>5.28</v>
      </c>
      <c r="Z1443" t="str">
        <f>_xlfn.IFS(cleaneddata[[#This Row],[Region]]="Central","Chris",cleaneddata[[#This Row],[Region]]="East","Erin",cleaneddata[[#This Row],[Region]]="South","Sam",cleaneddata[[#This Row],[Region]]="West","William")</f>
        <v>Sam</v>
      </c>
    </row>
    <row r="1444" spans="1:26" x14ac:dyDescent="0.25">
      <c r="A1444">
        <v>353</v>
      </c>
      <c r="B1444" t="s">
        <v>2504</v>
      </c>
      <c r="C1444" t="s">
        <v>49</v>
      </c>
      <c r="D1444">
        <v>0.08</v>
      </c>
      <c r="E1444">
        <v>4.8899999999999997</v>
      </c>
      <c r="F1444">
        <v>4.93</v>
      </c>
      <c r="G1444" t="s">
        <v>89</v>
      </c>
      <c r="H1444" t="s">
        <v>73</v>
      </c>
      <c r="I1444" t="s">
        <v>42</v>
      </c>
      <c r="J1444" t="s">
        <v>43</v>
      </c>
      <c r="K1444" t="s">
        <v>44</v>
      </c>
      <c r="L1444" t="s">
        <v>1025</v>
      </c>
      <c r="M1444">
        <v>0.66</v>
      </c>
      <c r="N1444" t="s">
        <v>34</v>
      </c>
      <c r="O1444" t="s">
        <v>61</v>
      </c>
      <c r="P1444" t="s">
        <v>590</v>
      </c>
      <c r="Q1444" t="s">
        <v>2505</v>
      </c>
      <c r="R1444">
        <v>85301</v>
      </c>
      <c r="S1444" s="1">
        <v>42138</v>
      </c>
      <c r="T1444" s="1">
        <v>42138</v>
      </c>
      <c r="U1444">
        <v>-165.45</v>
      </c>
      <c r="V1444">
        <v>17</v>
      </c>
      <c r="W1444">
        <v>84.76</v>
      </c>
      <c r="X1444">
        <v>89647</v>
      </c>
      <c r="Y1444">
        <f>cleaneddata[[#This Row],[Unit Price]]-cleaneddata[[#This Row],[Discount]]</f>
        <v>4.8099999999999996</v>
      </c>
      <c r="Z1444" t="str">
        <f>_xlfn.IFS(cleaneddata[[#This Row],[Region]]="Central","Chris",cleaneddata[[#This Row],[Region]]="East","Erin",cleaneddata[[#This Row],[Region]]="South","Sam",cleaneddata[[#This Row],[Region]]="West","William")</f>
        <v>William</v>
      </c>
    </row>
    <row r="1445" spans="1:26" x14ac:dyDescent="0.25">
      <c r="A1445">
        <v>353</v>
      </c>
      <c r="B1445" t="s">
        <v>2504</v>
      </c>
      <c r="C1445" t="s">
        <v>49</v>
      </c>
      <c r="D1445">
        <v>7.0000000000000007E-2</v>
      </c>
      <c r="E1445">
        <v>6.68</v>
      </c>
      <c r="F1445">
        <v>6.92</v>
      </c>
      <c r="G1445" t="s">
        <v>40</v>
      </c>
      <c r="H1445" t="s">
        <v>73</v>
      </c>
      <c r="I1445" t="s">
        <v>50</v>
      </c>
      <c r="J1445" t="s">
        <v>90</v>
      </c>
      <c r="K1445" t="s">
        <v>75</v>
      </c>
      <c r="L1445" t="s">
        <v>2506</v>
      </c>
      <c r="M1445">
        <v>0.37</v>
      </c>
      <c r="N1445" t="s">
        <v>34</v>
      </c>
      <c r="O1445" t="s">
        <v>61</v>
      </c>
      <c r="P1445" t="s">
        <v>590</v>
      </c>
      <c r="Q1445" t="s">
        <v>2505</v>
      </c>
      <c r="R1445">
        <v>85301</v>
      </c>
      <c r="S1445" s="1">
        <v>42138</v>
      </c>
      <c r="T1445" s="1">
        <v>42145</v>
      </c>
      <c r="U1445">
        <v>-141.12</v>
      </c>
      <c r="V1445">
        <v>16</v>
      </c>
      <c r="W1445">
        <v>104.84</v>
      </c>
      <c r="X1445">
        <v>89647</v>
      </c>
      <c r="Y1445">
        <f>cleaneddata[[#This Row],[Unit Price]]-cleaneddata[[#This Row],[Discount]]</f>
        <v>6.6099999999999994</v>
      </c>
      <c r="Z1445" t="str">
        <f>_xlfn.IFS(cleaneddata[[#This Row],[Region]]="Central","Chris",cleaneddata[[#This Row],[Region]]="East","Erin",cleaneddata[[#This Row],[Region]]="South","Sam",cleaneddata[[#This Row],[Region]]="West","William")</f>
        <v>William</v>
      </c>
    </row>
    <row r="1446" spans="1:26" x14ac:dyDescent="0.25">
      <c r="A1446">
        <v>539</v>
      </c>
      <c r="B1446" t="s">
        <v>2507</v>
      </c>
      <c r="C1446" t="s">
        <v>118</v>
      </c>
      <c r="D1446">
        <v>0.05</v>
      </c>
      <c r="E1446">
        <v>59.78</v>
      </c>
      <c r="F1446">
        <v>10.29</v>
      </c>
      <c r="G1446" t="s">
        <v>40</v>
      </c>
      <c r="H1446" t="s">
        <v>29</v>
      </c>
      <c r="I1446" t="s">
        <v>50</v>
      </c>
      <c r="J1446" t="s">
        <v>74</v>
      </c>
      <c r="K1446" t="s">
        <v>75</v>
      </c>
      <c r="L1446" t="s">
        <v>2508</v>
      </c>
      <c r="M1446">
        <v>0.39</v>
      </c>
      <c r="N1446" t="s">
        <v>34</v>
      </c>
      <c r="O1446" t="s">
        <v>54</v>
      </c>
      <c r="P1446" t="s">
        <v>105</v>
      </c>
      <c r="Q1446" t="s">
        <v>2509</v>
      </c>
      <c r="R1446">
        <v>61801</v>
      </c>
      <c r="S1446" s="1">
        <v>42138</v>
      </c>
      <c r="T1446" s="1">
        <v>42139</v>
      </c>
      <c r="U1446">
        <v>159.52969999999999</v>
      </c>
      <c r="V1446">
        <v>7</v>
      </c>
      <c r="W1446">
        <v>414.49</v>
      </c>
      <c r="X1446">
        <v>91174</v>
      </c>
      <c r="Y1446">
        <f>cleaneddata[[#This Row],[Unit Price]]-cleaneddata[[#This Row],[Discount]]</f>
        <v>59.730000000000004</v>
      </c>
      <c r="Z1446" t="str">
        <f>_xlfn.IFS(cleaneddata[[#This Row],[Region]]="Central","Chris",cleaneddata[[#This Row],[Region]]="East","Erin",cleaneddata[[#This Row],[Region]]="South","Sam",cleaneddata[[#This Row],[Region]]="West","William")</f>
        <v>Chris</v>
      </c>
    </row>
    <row r="1447" spans="1:26" x14ac:dyDescent="0.25">
      <c r="A1447">
        <v>540</v>
      </c>
      <c r="B1447" t="s">
        <v>2510</v>
      </c>
      <c r="C1447" t="s">
        <v>118</v>
      </c>
      <c r="D1447">
        <v>0.08</v>
      </c>
      <c r="E1447">
        <v>20.99</v>
      </c>
      <c r="F1447">
        <v>1.25</v>
      </c>
      <c r="G1447" t="s">
        <v>40</v>
      </c>
      <c r="H1447" t="s">
        <v>29</v>
      </c>
      <c r="I1447" t="s">
        <v>42</v>
      </c>
      <c r="J1447" t="s">
        <v>137</v>
      </c>
      <c r="K1447" t="s">
        <v>44</v>
      </c>
      <c r="L1447" t="s">
        <v>2511</v>
      </c>
      <c r="M1447">
        <v>0.83</v>
      </c>
      <c r="N1447" t="s">
        <v>34</v>
      </c>
      <c r="O1447" t="s">
        <v>54</v>
      </c>
      <c r="P1447" t="s">
        <v>105</v>
      </c>
      <c r="Q1447" t="s">
        <v>2512</v>
      </c>
      <c r="R1447">
        <v>60061</v>
      </c>
      <c r="S1447" s="1">
        <v>42138</v>
      </c>
      <c r="T1447" s="1">
        <v>42140</v>
      </c>
      <c r="U1447">
        <v>15.3714</v>
      </c>
      <c r="V1447">
        <v>28</v>
      </c>
      <c r="W1447">
        <v>469.69</v>
      </c>
      <c r="X1447">
        <v>91174</v>
      </c>
      <c r="Y1447">
        <f>cleaneddata[[#This Row],[Unit Price]]-cleaneddata[[#This Row],[Discount]]</f>
        <v>20.91</v>
      </c>
      <c r="Z1447" t="str">
        <f>_xlfn.IFS(cleaneddata[[#This Row],[Region]]="Central","Chris",cleaneddata[[#This Row],[Region]]="East","Erin",cleaneddata[[#This Row],[Region]]="South","Sam",cleaneddata[[#This Row],[Region]]="West","William")</f>
        <v>Chris</v>
      </c>
    </row>
    <row r="1448" spans="1:26" x14ac:dyDescent="0.25">
      <c r="A1448">
        <v>1069</v>
      </c>
      <c r="B1448" t="s">
        <v>2513</v>
      </c>
      <c r="C1448" t="s">
        <v>118</v>
      </c>
      <c r="D1448">
        <v>0.02</v>
      </c>
      <c r="E1448">
        <v>15.94</v>
      </c>
      <c r="F1448">
        <v>5.45</v>
      </c>
      <c r="G1448" t="s">
        <v>40</v>
      </c>
      <c r="H1448" t="s">
        <v>73</v>
      </c>
      <c r="I1448" t="s">
        <v>50</v>
      </c>
      <c r="J1448" t="s">
        <v>51</v>
      </c>
      <c r="K1448" t="s">
        <v>44</v>
      </c>
      <c r="L1448" t="s">
        <v>2514</v>
      </c>
      <c r="M1448">
        <v>0.55000000000000004</v>
      </c>
      <c r="N1448" t="s">
        <v>34</v>
      </c>
      <c r="O1448" t="s">
        <v>54</v>
      </c>
      <c r="P1448" t="s">
        <v>105</v>
      </c>
      <c r="Q1448" t="s">
        <v>2515</v>
      </c>
      <c r="R1448">
        <v>62901</v>
      </c>
      <c r="S1448" s="1">
        <v>42138</v>
      </c>
      <c r="T1448" s="1">
        <v>42139</v>
      </c>
      <c r="U1448">
        <v>139.61199999999999</v>
      </c>
      <c r="V1448">
        <v>41</v>
      </c>
      <c r="W1448">
        <v>664.34</v>
      </c>
      <c r="X1448">
        <v>87110</v>
      </c>
      <c r="Y1448">
        <f>cleaneddata[[#This Row],[Unit Price]]-cleaneddata[[#This Row],[Discount]]</f>
        <v>15.92</v>
      </c>
      <c r="Z1448" t="str">
        <f>_xlfn.IFS(cleaneddata[[#This Row],[Region]]="Central","Chris",cleaneddata[[#This Row],[Region]]="East","Erin",cleaneddata[[#This Row],[Region]]="South","Sam",cleaneddata[[#This Row],[Region]]="West","William")</f>
        <v>Chris</v>
      </c>
    </row>
    <row r="1449" spans="1:26" x14ac:dyDescent="0.25">
      <c r="A1449">
        <v>1023</v>
      </c>
      <c r="B1449" t="s">
        <v>2516</v>
      </c>
      <c r="C1449" t="s">
        <v>27</v>
      </c>
      <c r="D1449">
        <v>0.02</v>
      </c>
      <c r="E1449">
        <v>39.06</v>
      </c>
      <c r="F1449">
        <v>10.55</v>
      </c>
      <c r="G1449" t="s">
        <v>40</v>
      </c>
      <c r="H1449" t="s">
        <v>29</v>
      </c>
      <c r="I1449" t="s">
        <v>50</v>
      </c>
      <c r="J1449" t="s">
        <v>74</v>
      </c>
      <c r="K1449" t="s">
        <v>75</v>
      </c>
      <c r="L1449" t="s">
        <v>257</v>
      </c>
      <c r="M1449">
        <v>0.37</v>
      </c>
      <c r="N1449" t="s">
        <v>34</v>
      </c>
      <c r="O1449" t="s">
        <v>113</v>
      </c>
      <c r="P1449" t="s">
        <v>322</v>
      </c>
      <c r="Q1449" t="s">
        <v>2517</v>
      </c>
      <c r="R1449">
        <v>15221</v>
      </c>
      <c r="S1449" s="1">
        <v>42139</v>
      </c>
      <c r="T1449" s="1">
        <v>42139</v>
      </c>
      <c r="U1449">
        <v>442.0899</v>
      </c>
      <c r="V1449">
        <v>16</v>
      </c>
      <c r="W1449">
        <v>640.71</v>
      </c>
      <c r="X1449">
        <v>88633</v>
      </c>
      <c r="Y1449">
        <f>cleaneddata[[#This Row],[Unit Price]]-cleaneddata[[#This Row],[Discount]]</f>
        <v>39.04</v>
      </c>
      <c r="Z1449" t="str">
        <f>_xlfn.IFS(cleaneddata[[#This Row],[Region]]="Central","Chris",cleaneddata[[#This Row],[Region]]="East","Erin",cleaneddata[[#This Row],[Region]]="South","Sam",cleaneddata[[#This Row],[Region]]="West","William")</f>
        <v>Erin</v>
      </c>
    </row>
    <row r="1450" spans="1:26" x14ac:dyDescent="0.25">
      <c r="A1450">
        <v>1023</v>
      </c>
      <c r="B1450" t="s">
        <v>2516</v>
      </c>
      <c r="C1450" t="s">
        <v>27</v>
      </c>
      <c r="D1450">
        <v>0.1</v>
      </c>
      <c r="E1450">
        <v>37.700000000000003</v>
      </c>
      <c r="F1450">
        <v>2.99</v>
      </c>
      <c r="G1450" t="s">
        <v>40</v>
      </c>
      <c r="H1450" t="s">
        <v>29</v>
      </c>
      <c r="I1450" t="s">
        <v>50</v>
      </c>
      <c r="J1450" t="s">
        <v>74</v>
      </c>
      <c r="K1450" t="s">
        <v>75</v>
      </c>
      <c r="L1450" t="s">
        <v>2518</v>
      </c>
      <c r="M1450">
        <v>0.35</v>
      </c>
      <c r="N1450" t="s">
        <v>34</v>
      </c>
      <c r="O1450" t="s">
        <v>113</v>
      </c>
      <c r="P1450" t="s">
        <v>322</v>
      </c>
      <c r="Q1450" t="s">
        <v>2517</v>
      </c>
      <c r="R1450">
        <v>15221</v>
      </c>
      <c r="S1450" s="1">
        <v>42139</v>
      </c>
      <c r="T1450" s="1">
        <v>42140</v>
      </c>
      <c r="U1450">
        <v>455.12400000000002</v>
      </c>
      <c r="V1450">
        <v>18</v>
      </c>
      <c r="W1450">
        <v>659.6</v>
      </c>
      <c r="X1450">
        <v>88633</v>
      </c>
      <c r="Y1450">
        <f>cleaneddata[[#This Row],[Unit Price]]-cleaneddata[[#This Row],[Discount]]</f>
        <v>37.6</v>
      </c>
      <c r="Z1450" t="str">
        <f>_xlfn.IFS(cleaneddata[[#This Row],[Region]]="Central","Chris",cleaneddata[[#This Row],[Region]]="East","Erin",cleaneddata[[#This Row],[Region]]="South","Sam",cleaneddata[[#This Row],[Region]]="West","William")</f>
        <v>Erin</v>
      </c>
    </row>
    <row r="1451" spans="1:26" x14ac:dyDescent="0.25">
      <c r="A1451">
        <v>18</v>
      </c>
      <c r="B1451" t="s">
        <v>2519</v>
      </c>
      <c r="C1451" t="s">
        <v>39</v>
      </c>
      <c r="D1451">
        <v>0.05</v>
      </c>
      <c r="E1451">
        <v>26.48</v>
      </c>
      <c r="F1451">
        <v>6.93</v>
      </c>
      <c r="G1451" t="s">
        <v>40</v>
      </c>
      <c r="H1451" t="s">
        <v>29</v>
      </c>
      <c r="I1451" t="s">
        <v>30</v>
      </c>
      <c r="J1451" t="s">
        <v>128</v>
      </c>
      <c r="K1451" t="s">
        <v>75</v>
      </c>
      <c r="L1451" t="s">
        <v>2520</v>
      </c>
      <c r="M1451">
        <v>0.49</v>
      </c>
      <c r="N1451" t="s">
        <v>34</v>
      </c>
      <c r="O1451" t="s">
        <v>61</v>
      </c>
      <c r="P1451" t="s">
        <v>279</v>
      </c>
      <c r="Q1451" t="s">
        <v>2521</v>
      </c>
      <c r="R1451">
        <v>59601</v>
      </c>
      <c r="S1451" s="1">
        <v>42139</v>
      </c>
      <c r="T1451" s="1">
        <v>42140</v>
      </c>
      <c r="U1451">
        <v>314.48129999999998</v>
      </c>
      <c r="V1451">
        <v>17</v>
      </c>
      <c r="W1451">
        <v>455.77</v>
      </c>
      <c r="X1451">
        <v>90031</v>
      </c>
      <c r="Y1451">
        <f>cleaneddata[[#This Row],[Unit Price]]-cleaneddata[[#This Row],[Discount]]</f>
        <v>26.43</v>
      </c>
      <c r="Z1451" t="str">
        <f>_xlfn.IFS(cleaneddata[[#This Row],[Region]]="Central","Chris",cleaneddata[[#This Row],[Region]]="East","Erin",cleaneddata[[#This Row],[Region]]="South","Sam",cleaneddata[[#This Row],[Region]]="West","William")</f>
        <v>William</v>
      </c>
    </row>
    <row r="1452" spans="1:26" x14ac:dyDescent="0.25">
      <c r="A1452">
        <v>21</v>
      </c>
      <c r="B1452" t="s">
        <v>2522</v>
      </c>
      <c r="C1452" t="s">
        <v>39</v>
      </c>
      <c r="D1452">
        <v>0.05</v>
      </c>
      <c r="E1452">
        <v>26.48</v>
      </c>
      <c r="F1452">
        <v>6.93</v>
      </c>
      <c r="G1452" t="s">
        <v>40</v>
      </c>
      <c r="H1452" t="s">
        <v>29</v>
      </c>
      <c r="I1452" t="s">
        <v>30</v>
      </c>
      <c r="J1452" t="s">
        <v>128</v>
      </c>
      <c r="K1452" t="s">
        <v>75</v>
      </c>
      <c r="L1452" t="s">
        <v>2520</v>
      </c>
      <c r="M1452">
        <v>0.49</v>
      </c>
      <c r="N1452" t="s">
        <v>34</v>
      </c>
      <c r="O1452" t="s">
        <v>113</v>
      </c>
      <c r="P1452" t="s">
        <v>114</v>
      </c>
      <c r="Q1452" t="s">
        <v>115</v>
      </c>
      <c r="R1452">
        <v>10012</v>
      </c>
      <c r="S1452" s="1">
        <v>42139</v>
      </c>
      <c r="T1452" s="1">
        <v>42140</v>
      </c>
      <c r="U1452">
        <v>384.38</v>
      </c>
      <c r="V1452">
        <v>70</v>
      </c>
      <c r="W1452">
        <v>1876.69</v>
      </c>
      <c r="X1452">
        <v>41793</v>
      </c>
      <c r="Y1452">
        <f>cleaneddata[[#This Row],[Unit Price]]-cleaneddata[[#This Row],[Discount]]</f>
        <v>26.43</v>
      </c>
      <c r="Z1452" t="str">
        <f>_xlfn.IFS(cleaneddata[[#This Row],[Region]]="Central","Chris",cleaneddata[[#This Row],[Region]]="East","Erin",cleaneddata[[#This Row],[Region]]="South","Sam",cleaneddata[[#This Row],[Region]]="West","William")</f>
        <v>Erin</v>
      </c>
    </row>
    <row r="1453" spans="1:26" x14ac:dyDescent="0.25">
      <c r="A1453">
        <v>1989</v>
      </c>
      <c r="B1453" t="s">
        <v>695</v>
      </c>
      <c r="C1453" t="s">
        <v>39</v>
      </c>
      <c r="D1453">
        <v>0.01</v>
      </c>
      <c r="E1453">
        <v>30.98</v>
      </c>
      <c r="F1453">
        <v>6.5</v>
      </c>
      <c r="G1453" t="s">
        <v>40</v>
      </c>
      <c r="H1453" t="s">
        <v>96</v>
      </c>
      <c r="I1453" t="s">
        <v>42</v>
      </c>
      <c r="J1453" t="s">
        <v>43</v>
      </c>
      <c r="K1453" t="s">
        <v>75</v>
      </c>
      <c r="L1453" t="s">
        <v>2523</v>
      </c>
      <c r="M1453">
        <v>0.64</v>
      </c>
      <c r="N1453" t="s">
        <v>34</v>
      </c>
      <c r="O1453" t="s">
        <v>61</v>
      </c>
      <c r="P1453" t="s">
        <v>148</v>
      </c>
      <c r="Q1453" t="s">
        <v>697</v>
      </c>
      <c r="R1453">
        <v>84117</v>
      </c>
      <c r="S1453" s="1">
        <v>42139</v>
      </c>
      <c r="T1453" s="1">
        <v>42140</v>
      </c>
      <c r="U1453">
        <v>46.29</v>
      </c>
      <c r="V1453">
        <v>11</v>
      </c>
      <c r="W1453">
        <v>363.37</v>
      </c>
      <c r="X1453">
        <v>90001</v>
      </c>
      <c r="Y1453">
        <f>cleaneddata[[#This Row],[Unit Price]]-cleaneddata[[#This Row],[Discount]]</f>
        <v>30.97</v>
      </c>
      <c r="Z1453" t="str">
        <f>_xlfn.IFS(cleaneddata[[#This Row],[Region]]="Central","Chris",cleaneddata[[#This Row],[Region]]="East","Erin",cleaneddata[[#This Row],[Region]]="South","Sam",cleaneddata[[#This Row],[Region]]="West","William")</f>
        <v>William</v>
      </c>
    </row>
    <row r="1454" spans="1:26" x14ac:dyDescent="0.25">
      <c r="A1454">
        <v>1989</v>
      </c>
      <c r="B1454" t="s">
        <v>695</v>
      </c>
      <c r="C1454" t="s">
        <v>39</v>
      </c>
      <c r="D1454">
        <v>0.01</v>
      </c>
      <c r="E1454">
        <v>40.99</v>
      </c>
      <c r="F1454">
        <v>19.989999999999998</v>
      </c>
      <c r="G1454" t="s">
        <v>40</v>
      </c>
      <c r="H1454" t="s">
        <v>96</v>
      </c>
      <c r="I1454" t="s">
        <v>50</v>
      </c>
      <c r="J1454" t="s">
        <v>90</v>
      </c>
      <c r="K1454" t="s">
        <v>75</v>
      </c>
      <c r="L1454" t="s">
        <v>1236</v>
      </c>
      <c r="M1454">
        <v>0.36</v>
      </c>
      <c r="N1454" t="s">
        <v>34</v>
      </c>
      <c r="O1454" t="s">
        <v>61</v>
      </c>
      <c r="P1454" t="s">
        <v>148</v>
      </c>
      <c r="Q1454" t="s">
        <v>697</v>
      </c>
      <c r="R1454">
        <v>84117</v>
      </c>
      <c r="S1454" s="1">
        <v>42139</v>
      </c>
      <c r="T1454" s="1">
        <v>42142</v>
      </c>
      <c r="U1454">
        <v>177.79</v>
      </c>
      <c r="V1454">
        <v>11</v>
      </c>
      <c r="W1454">
        <v>480.75</v>
      </c>
      <c r="X1454">
        <v>90001</v>
      </c>
      <c r="Y1454">
        <f>cleaneddata[[#This Row],[Unit Price]]-cleaneddata[[#This Row],[Discount]]</f>
        <v>40.980000000000004</v>
      </c>
      <c r="Z1454" t="str">
        <f>_xlfn.IFS(cleaneddata[[#This Row],[Region]]="Central","Chris",cleaneddata[[#This Row],[Region]]="East","Erin",cleaneddata[[#This Row],[Region]]="South","Sam",cleaneddata[[#This Row],[Region]]="West","William")</f>
        <v>William</v>
      </c>
    </row>
    <row r="1455" spans="1:26" x14ac:dyDescent="0.25">
      <c r="A1455">
        <v>266</v>
      </c>
      <c r="B1455" t="s">
        <v>2524</v>
      </c>
      <c r="C1455" t="s">
        <v>118</v>
      </c>
      <c r="D1455">
        <v>0.08</v>
      </c>
      <c r="E1455">
        <v>6.48</v>
      </c>
      <c r="F1455">
        <v>7.03</v>
      </c>
      <c r="G1455" t="s">
        <v>40</v>
      </c>
      <c r="H1455" t="s">
        <v>96</v>
      </c>
      <c r="I1455" t="s">
        <v>50</v>
      </c>
      <c r="J1455" t="s">
        <v>90</v>
      </c>
      <c r="K1455" t="s">
        <v>75</v>
      </c>
      <c r="L1455" t="s">
        <v>2525</v>
      </c>
      <c r="M1455">
        <v>0.37</v>
      </c>
      <c r="N1455" t="s">
        <v>34</v>
      </c>
      <c r="O1455" t="s">
        <v>54</v>
      </c>
      <c r="P1455" t="s">
        <v>189</v>
      </c>
      <c r="Q1455" t="s">
        <v>2526</v>
      </c>
      <c r="R1455">
        <v>78207</v>
      </c>
      <c r="S1455" s="1">
        <v>42139</v>
      </c>
      <c r="T1455" s="1">
        <v>42140</v>
      </c>
      <c r="U1455">
        <v>8.9320000000000004</v>
      </c>
      <c r="V1455">
        <v>10</v>
      </c>
      <c r="W1455">
        <v>67.86</v>
      </c>
      <c r="X1455">
        <v>90594</v>
      </c>
      <c r="Y1455">
        <f>cleaneddata[[#This Row],[Unit Price]]-cleaneddata[[#This Row],[Discount]]</f>
        <v>6.4</v>
      </c>
      <c r="Z1455" t="str">
        <f>_xlfn.IFS(cleaneddata[[#This Row],[Region]]="Central","Chris",cleaneddata[[#This Row],[Region]]="East","Erin",cleaneddata[[#This Row],[Region]]="South","Sam",cleaneddata[[#This Row],[Region]]="West","William")</f>
        <v>Chris</v>
      </c>
    </row>
    <row r="1456" spans="1:26" x14ac:dyDescent="0.25">
      <c r="A1456">
        <v>266</v>
      </c>
      <c r="B1456" t="s">
        <v>2524</v>
      </c>
      <c r="C1456" t="s">
        <v>118</v>
      </c>
      <c r="D1456">
        <v>0.01</v>
      </c>
      <c r="E1456">
        <v>20.34</v>
      </c>
      <c r="F1456">
        <v>35</v>
      </c>
      <c r="G1456" t="s">
        <v>40</v>
      </c>
      <c r="H1456" t="s">
        <v>96</v>
      </c>
      <c r="I1456" t="s">
        <v>50</v>
      </c>
      <c r="J1456" t="s">
        <v>80</v>
      </c>
      <c r="K1456" t="s">
        <v>66</v>
      </c>
      <c r="L1456" t="s">
        <v>262</v>
      </c>
      <c r="M1456">
        <v>0.84</v>
      </c>
      <c r="N1456" t="s">
        <v>34</v>
      </c>
      <c r="O1456" t="s">
        <v>54</v>
      </c>
      <c r="P1456" t="s">
        <v>189</v>
      </c>
      <c r="Q1456" t="s">
        <v>2526</v>
      </c>
      <c r="R1456">
        <v>78207</v>
      </c>
      <c r="S1456" s="1">
        <v>42139</v>
      </c>
      <c r="T1456" s="1">
        <v>42140</v>
      </c>
      <c r="U1456">
        <v>229.63800000000001</v>
      </c>
      <c r="V1456">
        <v>33</v>
      </c>
      <c r="W1456">
        <v>747.28</v>
      </c>
      <c r="X1456">
        <v>90594</v>
      </c>
      <c r="Y1456">
        <f>cleaneddata[[#This Row],[Unit Price]]-cleaneddata[[#This Row],[Discount]]</f>
        <v>20.329999999999998</v>
      </c>
      <c r="Z1456" t="str">
        <f>_xlfn.IFS(cleaneddata[[#This Row],[Region]]="Central","Chris",cleaneddata[[#This Row],[Region]]="East","Erin",cleaneddata[[#This Row],[Region]]="South","Sam",cleaneddata[[#This Row],[Region]]="West","William")</f>
        <v>Chris</v>
      </c>
    </row>
    <row r="1457" spans="1:26" x14ac:dyDescent="0.25">
      <c r="A1457">
        <v>491</v>
      </c>
      <c r="B1457" t="s">
        <v>1075</v>
      </c>
      <c r="C1457" t="s">
        <v>118</v>
      </c>
      <c r="D1457">
        <v>0.08</v>
      </c>
      <c r="E1457">
        <v>2.94</v>
      </c>
      <c r="F1457">
        <v>0.96</v>
      </c>
      <c r="G1457" t="s">
        <v>40</v>
      </c>
      <c r="H1457" t="s">
        <v>41</v>
      </c>
      <c r="I1457" t="s">
        <v>50</v>
      </c>
      <c r="J1457" t="s">
        <v>51</v>
      </c>
      <c r="K1457" t="s">
        <v>52</v>
      </c>
      <c r="L1457" t="s">
        <v>831</v>
      </c>
      <c r="M1457">
        <v>0.57999999999999996</v>
      </c>
      <c r="N1457" t="s">
        <v>34</v>
      </c>
      <c r="O1457" t="s">
        <v>113</v>
      </c>
      <c r="P1457" t="s">
        <v>114</v>
      </c>
      <c r="Q1457" t="s">
        <v>115</v>
      </c>
      <c r="R1457">
        <v>10154</v>
      </c>
      <c r="S1457" s="1">
        <v>42139</v>
      </c>
      <c r="T1457" s="1">
        <v>42141</v>
      </c>
      <c r="U1457">
        <v>-2.12</v>
      </c>
      <c r="V1457">
        <v>23</v>
      </c>
      <c r="W1457">
        <v>66.7</v>
      </c>
      <c r="X1457">
        <v>8353</v>
      </c>
      <c r="Y1457">
        <f>cleaneddata[[#This Row],[Unit Price]]-cleaneddata[[#This Row],[Discount]]</f>
        <v>2.86</v>
      </c>
      <c r="Z1457" t="str">
        <f>_xlfn.IFS(cleaneddata[[#This Row],[Region]]="Central","Chris",cleaneddata[[#This Row],[Region]]="East","Erin",cleaneddata[[#This Row],[Region]]="South","Sam",cleaneddata[[#This Row],[Region]]="West","William")</f>
        <v>Erin</v>
      </c>
    </row>
    <row r="1458" spans="1:26" x14ac:dyDescent="0.25">
      <c r="A1458">
        <v>494</v>
      </c>
      <c r="B1458" t="s">
        <v>1076</v>
      </c>
      <c r="C1458" t="s">
        <v>118</v>
      </c>
      <c r="D1458">
        <v>0.06</v>
      </c>
      <c r="E1458">
        <v>8.32</v>
      </c>
      <c r="F1458">
        <v>2.38</v>
      </c>
      <c r="G1458" t="s">
        <v>40</v>
      </c>
      <c r="H1458" t="s">
        <v>41</v>
      </c>
      <c r="I1458" t="s">
        <v>42</v>
      </c>
      <c r="J1458" t="s">
        <v>43</v>
      </c>
      <c r="K1458" t="s">
        <v>44</v>
      </c>
      <c r="L1458" t="s">
        <v>1427</v>
      </c>
      <c r="M1458">
        <v>0.74</v>
      </c>
      <c r="N1458" t="s">
        <v>34</v>
      </c>
      <c r="O1458" t="s">
        <v>61</v>
      </c>
      <c r="P1458" t="s">
        <v>68</v>
      </c>
      <c r="Q1458" t="s">
        <v>144</v>
      </c>
      <c r="R1458">
        <v>98115</v>
      </c>
      <c r="S1458" s="1">
        <v>42139</v>
      </c>
      <c r="T1458" s="1">
        <v>42141</v>
      </c>
      <c r="U1458">
        <v>-36.630000000000003</v>
      </c>
      <c r="V1458">
        <v>12</v>
      </c>
      <c r="W1458">
        <v>101.26</v>
      </c>
      <c r="X1458">
        <v>88905</v>
      </c>
      <c r="Y1458">
        <f>cleaneddata[[#This Row],[Unit Price]]-cleaneddata[[#This Row],[Discount]]</f>
        <v>8.26</v>
      </c>
      <c r="Z1458" t="str">
        <f>_xlfn.IFS(cleaneddata[[#This Row],[Region]]="Central","Chris",cleaneddata[[#This Row],[Region]]="East","Erin",cleaneddata[[#This Row],[Region]]="South","Sam",cleaneddata[[#This Row],[Region]]="West","William")</f>
        <v>William</v>
      </c>
    </row>
    <row r="1459" spans="1:26" x14ac:dyDescent="0.25">
      <c r="A1459">
        <v>494</v>
      </c>
      <c r="B1459" t="s">
        <v>1076</v>
      </c>
      <c r="C1459" t="s">
        <v>118</v>
      </c>
      <c r="D1459">
        <v>0.08</v>
      </c>
      <c r="E1459">
        <v>2.94</v>
      </c>
      <c r="F1459">
        <v>0.96</v>
      </c>
      <c r="G1459" t="s">
        <v>40</v>
      </c>
      <c r="H1459" t="s">
        <v>41</v>
      </c>
      <c r="I1459" t="s">
        <v>50</v>
      </c>
      <c r="J1459" t="s">
        <v>51</v>
      </c>
      <c r="K1459" t="s">
        <v>52</v>
      </c>
      <c r="L1459" t="s">
        <v>831</v>
      </c>
      <c r="M1459">
        <v>0.57999999999999996</v>
      </c>
      <c r="N1459" t="s">
        <v>34</v>
      </c>
      <c r="O1459" t="s">
        <v>61</v>
      </c>
      <c r="P1459" t="s">
        <v>68</v>
      </c>
      <c r="Q1459" t="s">
        <v>144</v>
      </c>
      <c r="R1459">
        <v>98115</v>
      </c>
      <c r="S1459" s="1">
        <v>42139</v>
      </c>
      <c r="T1459" s="1">
        <v>42141</v>
      </c>
      <c r="U1459">
        <v>-2.12</v>
      </c>
      <c r="V1459">
        <v>6</v>
      </c>
      <c r="W1459">
        <v>17.399999999999999</v>
      </c>
      <c r="X1459">
        <v>88905</v>
      </c>
      <c r="Y1459">
        <f>cleaneddata[[#This Row],[Unit Price]]-cleaneddata[[#This Row],[Discount]]</f>
        <v>2.86</v>
      </c>
      <c r="Z1459" t="str">
        <f>_xlfn.IFS(cleaneddata[[#This Row],[Region]]="Central","Chris",cleaneddata[[#This Row],[Region]]="East","Erin",cleaneddata[[#This Row],[Region]]="South","Sam",cleaneddata[[#This Row],[Region]]="West","William")</f>
        <v>William</v>
      </c>
    </row>
    <row r="1460" spans="1:26" x14ac:dyDescent="0.25">
      <c r="A1460">
        <v>3041</v>
      </c>
      <c r="B1460" t="s">
        <v>2527</v>
      </c>
      <c r="C1460" t="s">
        <v>72</v>
      </c>
      <c r="D1460">
        <v>0.08</v>
      </c>
      <c r="E1460">
        <v>73.98</v>
      </c>
      <c r="F1460">
        <v>4</v>
      </c>
      <c r="G1460" t="s">
        <v>40</v>
      </c>
      <c r="H1460" t="s">
        <v>96</v>
      </c>
      <c r="I1460" t="s">
        <v>42</v>
      </c>
      <c r="J1460" t="s">
        <v>43</v>
      </c>
      <c r="K1460" t="s">
        <v>75</v>
      </c>
      <c r="L1460" t="s">
        <v>735</v>
      </c>
      <c r="M1460">
        <v>0.77</v>
      </c>
      <c r="N1460" t="s">
        <v>34</v>
      </c>
      <c r="O1460" t="s">
        <v>54</v>
      </c>
      <c r="P1460" t="s">
        <v>539</v>
      </c>
      <c r="Q1460" t="s">
        <v>2067</v>
      </c>
      <c r="R1460">
        <v>67846</v>
      </c>
      <c r="S1460" s="1">
        <v>42139</v>
      </c>
      <c r="T1460" s="1">
        <v>42142</v>
      </c>
      <c r="U1460">
        <v>97.16</v>
      </c>
      <c r="V1460">
        <v>17</v>
      </c>
      <c r="W1460">
        <v>1181.67</v>
      </c>
      <c r="X1460">
        <v>86102</v>
      </c>
      <c r="Y1460">
        <f>cleaneddata[[#This Row],[Unit Price]]-cleaneddata[[#This Row],[Discount]]</f>
        <v>73.900000000000006</v>
      </c>
      <c r="Z1460" t="str">
        <f>_xlfn.IFS(cleaneddata[[#This Row],[Region]]="Central","Chris",cleaneddata[[#This Row],[Region]]="East","Erin",cleaneddata[[#This Row],[Region]]="South","Sam",cleaneddata[[#This Row],[Region]]="West","William")</f>
        <v>Chris</v>
      </c>
    </row>
    <row r="1461" spans="1:26" x14ac:dyDescent="0.25">
      <c r="A1461">
        <v>3041</v>
      </c>
      <c r="B1461" t="s">
        <v>2527</v>
      </c>
      <c r="C1461" t="s">
        <v>72</v>
      </c>
      <c r="D1461">
        <v>0.02</v>
      </c>
      <c r="E1461">
        <v>3.68</v>
      </c>
      <c r="F1461">
        <v>1.32</v>
      </c>
      <c r="G1461" t="s">
        <v>40</v>
      </c>
      <c r="H1461" t="s">
        <v>96</v>
      </c>
      <c r="I1461" t="s">
        <v>50</v>
      </c>
      <c r="J1461" t="s">
        <v>570</v>
      </c>
      <c r="K1461" t="s">
        <v>52</v>
      </c>
      <c r="L1461" t="s">
        <v>2528</v>
      </c>
      <c r="M1461">
        <v>0.83</v>
      </c>
      <c r="N1461" t="s">
        <v>34</v>
      </c>
      <c r="O1461" t="s">
        <v>54</v>
      </c>
      <c r="P1461" t="s">
        <v>539</v>
      </c>
      <c r="Q1461" t="s">
        <v>2067</v>
      </c>
      <c r="R1461">
        <v>67846</v>
      </c>
      <c r="S1461" s="1">
        <v>42139</v>
      </c>
      <c r="T1461" s="1">
        <v>42141</v>
      </c>
      <c r="U1461">
        <v>-20.65</v>
      </c>
      <c r="V1461">
        <v>8</v>
      </c>
      <c r="W1461">
        <v>29.93</v>
      </c>
      <c r="X1461">
        <v>86102</v>
      </c>
      <c r="Y1461">
        <f>cleaneddata[[#This Row],[Unit Price]]-cleaneddata[[#This Row],[Discount]]</f>
        <v>3.66</v>
      </c>
      <c r="Z1461" t="str">
        <f>_xlfn.IFS(cleaneddata[[#This Row],[Region]]="Central","Chris",cleaneddata[[#This Row],[Region]]="East","Erin",cleaneddata[[#This Row],[Region]]="South","Sam",cleaneddata[[#This Row],[Region]]="West","William")</f>
        <v>Chris</v>
      </c>
    </row>
    <row r="1462" spans="1:26" x14ac:dyDescent="0.25">
      <c r="A1462">
        <v>136</v>
      </c>
      <c r="B1462" t="s">
        <v>2529</v>
      </c>
      <c r="C1462" t="s">
        <v>27</v>
      </c>
      <c r="D1462">
        <v>0.04</v>
      </c>
      <c r="E1462">
        <v>18.97</v>
      </c>
      <c r="F1462">
        <v>9.5399999999999991</v>
      </c>
      <c r="G1462" t="s">
        <v>40</v>
      </c>
      <c r="H1462" t="s">
        <v>29</v>
      </c>
      <c r="I1462" t="s">
        <v>50</v>
      </c>
      <c r="J1462" t="s">
        <v>90</v>
      </c>
      <c r="K1462" t="s">
        <v>75</v>
      </c>
      <c r="L1462" t="s">
        <v>481</v>
      </c>
      <c r="M1462">
        <v>0.37</v>
      </c>
      <c r="N1462" t="s">
        <v>34</v>
      </c>
      <c r="O1462" t="s">
        <v>61</v>
      </c>
      <c r="P1462" t="s">
        <v>92</v>
      </c>
      <c r="Q1462" t="s">
        <v>2530</v>
      </c>
      <c r="R1462">
        <v>94952</v>
      </c>
      <c r="S1462" s="1">
        <v>42140</v>
      </c>
      <c r="T1462" s="1">
        <v>42141</v>
      </c>
      <c r="U1462">
        <v>3.04</v>
      </c>
      <c r="V1462">
        <v>5</v>
      </c>
      <c r="W1462">
        <v>101.74</v>
      </c>
      <c r="X1462">
        <v>88534</v>
      </c>
      <c r="Y1462">
        <f>cleaneddata[[#This Row],[Unit Price]]-cleaneddata[[#This Row],[Discount]]</f>
        <v>18.93</v>
      </c>
      <c r="Z1462" t="str">
        <f>_xlfn.IFS(cleaneddata[[#This Row],[Region]]="Central","Chris",cleaneddata[[#This Row],[Region]]="East","Erin",cleaneddata[[#This Row],[Region]]="South","Sam",cleaneddata[[#This Row],[Region]]="West","William")</f>
        <v>William</v>
      </c>
    </row>
    <row r="1463" spans="1:26" x14ac:dyDescent="0.25">
      <c r="A1463">
        <v>136</v>
      </c>
      <c r="B1463" t="s">
        <v>2529</v>
      </c>
      <c r="C1463" t="s">
        <v>27</v>
      </c>
      <c r="D1463">
        <v>0.09</v>
      </c>
      <c r="E1463">
        <v>10.98</v>
      </c>
      <c r="F1463">
        <v>3.37</v>
      </c>
      <c r="G1463" t="s">
        <v>40</v>
      </c>
      <c r="H1463" t="s">
        <v>29</v>
      </c>
      <c r="I1463" t="s">
        <v>50</v>
      </c>
      <c r="J1463" t="s">
        <v>570</v>
      </c>
      <c r="K1463" t="s">
        <v>44</v>
      </c>
      <c r="L1463" t="s">
        <v>2131</v>
      </c>
      <c r="M1463">
        <v>0.56999999999999995</v>
      </c>
      <c r="N1463" t="s">
        <v>34</v>
      </c>
      <c r="O1463" t="s">
        <v>61</v>
      </c>
      <c r="P1463" t="s">
        <v>92</v>
      </c>
      <c r="Q1463" t="s">
        <v>2530</v>
      </c>
      <c r="R1463">
        <v>94952</v>
      </c>
      <c r="S1463" s="1">
        <v>42140</v>
      </c>
      <c r="T1463" s="1">
        <v>42141</v>
      </c>
      <c r="U1463">
        <v>2.706</v>
      </c>
      <c r="V1463">
        <v>8</v>
      </c>
      <c r="W1463">
        <v>84.52</v>
      </c>
      <c r="X1463">
        <v>88534</v>
      </c>
      <c r="Y1463">
        <f>cleaneddata[[#This Row],[Unit Price]]-cleaneddata[[#This Row],[Discount]]</f>
        <v>10.89</v>
      </c>
      <c r="Z1463" t="str">
        <f>_xlfn.IFS(cleaneddata[[#This Row],[Region]]="Central","Chris",cleaneddata[[#This Row],[Region]]="East","Erin",cleaneddata[[#This Row],[Region]]="South","Sam",cleaneddata[[#This Row],[Region]]="West","William")</f>
        <v>William</v>
      </c>
    </row>
    <row r="1464" spans="1:26" x14ac:dyDescent="0.25">
      <c r="A1464">
        <v>688</v>
      </c>
      <c r="B1464" t="s">
        <v>1523</v>
      </c>
      <c r="C1464" t="s">
        <v>27</v>
      </c>
      <c r="D1464">
        <v>7.0000000000000007E-2</v>
      </c>
      <c r="E1464">
        <v>279.48</v>
      </c>
      <c r="F1464">
        <v>35</v>
      </c>
      <c r="G1464" t="s">
        <v>40</v>
      </c>
      <c r="H1464" t="s">
        <v>29</v>
      </c>
      <c r="I1464" t="s">
        <v>50</v>
      </c>
      <c r="J1464" t="s">
        <v>80</v>
      </c>
      <c r="K1464" t="s">
        <v>66</v>
      </c>
      <c r="L1464" t="s">
        <v>227</v>
      </c>
      <c r="M1464">
        <v>0.8</v>
      </c>
      <c r="N1464" t="s">
        <v>34</v>
      </c>
      <c r="O1464" t="s">
        <v>54</v>
      </c>
      <c r="P1464" t="s">
        <v>82</v>
      </c>
      <c r="Q1464" t="s">
        <v>1525</v>
      </c>
      <c r="R1464">
        <v>63116</v>
      </c>
      <c r="S1464" s="1">
        <v>42140</v>
      </c>
      <c r="T1464" s="1">
        <v>42140</v>
      </c>
      <c r="U1464">
        <v>-207.28</v>
      </c>
      <c r="V1464">
        <v>10</v>
      </c>
      <c r="W1464">
        <v>2716.09</v>
      </c>
      <c r="X1464">
        <v>88503</v>
      </c>
      <c r="Y1464">
        <f>cleaneddata[[#This Row],[Unit Price]]-cleaneddata[[#This Row],[Discount]]</f>
        <v>279.41000000000003</v>
      </c>
      <c r="Z1464" t="str">
        <f>_xlfn.IFS(cleaneddata[[#This Row],[Region]]="Central","Chris",cleaneddata[[#This Row],[Region]]="East","Erin",cleaneddata[[#This Row],[Region]]="South","Sam",cleaneddata[[#This Row],[Region]]="West","William")</f>
        <v>Chris</v>
      </c>
    </row>
    <row r="1465" spans="1:26" x14ac:dyDescent="0.25">
      <c r="A1465">
        <v>1042</v>
      </c>
      <c r="B1465" t="s">
        <v>2531</v>
      </c>
      <c r="C1465" t="s">
        <v>27</v>
      </c>
      <c r="D1465">
        <v>0</v>
      </c>
      <c r="E1465">
        <v>14.42</v>
      </c>
      <c r="F1465">
        <v>6.75</v>
      </c>
      <c r="G1465" t="s">
        <v>89</v>
      </c>
      <c r="H1465" t="s">
        <v>29</v>
      </c>
      <c r="I1465" t="s">
        <v>50</v>
      </c>
      <c r="J1465" t="s">
        <v>97</v>
      </c>
      <c r="K1465" t="s">
        <v>146</v>
      </c>
      <c r="L1465" t="s">
        <v>411</v>
      </c>
      <c r="M1465">
        <v>0.52</v>
      </c>
      <c r="N1465" t="s">
        <v>34</v>
      </c>
      <c r="O1465" t="s">
        <v>61</v>
      </c>
      <c r="P1465" t="s">
        <v>92</v>
      </c>
      <c r="Q1465" t="s">
        <v>2532</v>
      </c>
      <c r="R1465">
        <v>95991</v>
      </c>
      <c r="S1465" s="1">
        <v>42140</v>
      </c>
      <c r="T1465" s="1">
        <v>42141</v>
      </c>
      <c r="U1465">
        <v>9.33</v>
      </c>
      <c r="V1465">
        <v>6</v>
      </c>
      <c r="W1465">
        <v>98.96</v>
      </c>
      <c r="X1465">
        <v>87847</v>
      </c>
      <c r="Y1465">
        <f>cleaneddata[[#This Row],[Unit Price]]-cleaneddata[[#This Row],[Discount]]</f>
        <v>14.42</v>
      </c>
      <c r="Z1465" t="str">
        <f>_xlfn.IFS(cleaneddata[[#This Row],[Region]]="Central","Chris",cleaneddata[[#This Row],[Region]]="East","Erin",cleaneddata[[#This Row],[Region]]="South","Sam",cleaneddata[[#This Row],[Region]]="West","William")</f>
        <v>William</v>
      </c>
    </row>
    <row r="1466" spans="1:26" x14ac:dyDescent="0.25">
      <c r="A1466">
        <v>1390</v>
      </c>
      <c r="B1466" t="s">
        <v>2533</v>
      </c>
      <c r="C1466" t="s">
        <v>27</v>
      </c>
      <c r="D1466">
        <v>0.1</v>
      </c>
      <c r="E1466">
        <v>8.17</v>
      </c>
      <c r="F1466">
        <v>1.69</v>
      </c>
      <c r="G1466" t="s">
        <v>40</v>
      </c>
      <c r="H1466" t="s">
        <v>96</v>
      </c>
      <c r="I1466" t="s">
        <v>50</v>
      </c>
      <c r="J1466" t="s">
        <v>90</v>
      </c>
      <c r="K1466" t="s">
        <v>52</v>
      </c>
      <c r="L1466" t="s">
        <v>2534</v>
      </c>
      <c r="M1466">
        <v>0.38</v>
      </c>
      <c r="N1466" t="s">
        <v>34</v>
      </c>
      <c r="O1466" t="s">
        <v>61</v>
      </c>
      <c r="P1466" t="s">
        <v>92</v>
      </c>
      <c r="Q1466" t="s">
        <v>2535</v>
      </c>
      <c r="R1466">
        <v>95207</v>
      </c>
      <c r="S1466" s="1">
        <v>42140</v>
      </c>
      <c r="T1466" s="1">
        <v>42140</v>
      </c>
      <c r="U1466">
        <v>100.2984</v>
      </c>
      <c r="V1466">
        <v>19</v>
      </c>
      <c r="W1466">
        <v>145.36000000000001</v>
      </c>
      <c r="X1466">
        <v>88731</v>
      </c>
      <c r="Y1466">
        <f>cleaneddata[[#This Row],[Unit Price]]-cleaneddata[[#This Row],[Discount]]</f>
        <v>8.07</v>
      </c>
      <c r="Z1466" t="str">
        <f>_xlfn.IFS(cleaneddata[[#This Row],[Region]]="Central","Chris",cleaneddata[[#This Row],[Region]]="East","Erin",cleaneddata[[#This Row],[Region]]="South","Sam",cleaneddata[[#This Row],[Region]]="West","William")</f>
        <v>William</v>
      </c>
    </row>
    <row r="1467" spans="1:26" x14ac:dyDescent="0.25">
      <c r="A1467">
        <v>1390</v>
      </c>
      <c r="B1467" t="s">
        <v>2533</v>
      </c>
      <c r="C1467" t="s">
        <v>27</v>
      </c>
      <c r="D1467">
        <v>0.03</v>
      </c>
      <c r="E1467">
        <v>110.99</v>
      </c>
      <c r="F1467">
        <v>2.5</v>
      </c>
      <c r="G1467" t="s">
        <v>40</v>
      </c>
      <c r="H1467" t="s">
        <v>96</v>
      </c>
      <c r="I1467" t="s">
        <v>42</v>
      </c>
      <c r="J1467" t="s">
        <v>137</v>
      </c>
      <c r="K1467" t="s">
        <v>75</v>
      </c>
      <c r="L1467" t="s">
        <v>138</v>
      </c>
      <c r="M1467">
        <v>0.56999999999999995</v>
      </c>
      <c r="N1467" t="s">
        <v>34</v>
      </c>
      <c r="O1467" t="s">
        <v>61</v>
      </c>
      <c r="P1467" t="s">
        <v>92</v>
      </c>
      <c r="Q1467" t="s">
        <v>2535</v>
      </c>
      <c r="R1467">
        <v>95207</v>
      </c>
      <c r="S1467" s="1">
        <v>42140</v>
      </c>
      <c r="T1467" s="1">
        <v>42142</v>
      </c>
      <c r="U1467">
        <v>2495.3987999999999</v>
      </c>
      <c r="V1467">
        <v>38</v>
      </c>
      <c r="W1467">
        <v>3616.52</v>
      </c>
      <c r="X1467">
        <v>88731</v>
      </c>
      <c r="Y1467">
        <f>cleaneddata[[#This Row],[Unit Price]]-cleaneddata[[#This Row],[Discount]]</f>
        <v>110.96</v>
      </c>
      <c r="Z1467" t="str">
        <f>_xlfn.IFS(cleaneddata[[#This Row],[Region]]="Central","Chris",cleaneddata[[#This Row],[Region]]="East","Erin",cleaneddata[[#This Row],[Region]]="South","Sam",cleaneddata[[#This Row],[Region]]="West","William")</f>
        <v>William</v>
      </c>
    </row>
    <row r="1468" spans="1:26" x14ac:dyDescent="0.25">
      <c r="A1468">
        <v>1721</v>
      </c>
      <c r="B1468" t="s">
        <v>2536</v>
      </c>
      <c r="C1468" t="s">
        <v>39</v>
      </c>
      <c r="D1468">
        <v>0.04</v>
      </c>
      <c r="E1468">
        <v>12.44</v>
      </c>
      <c r="F1468">
        <v>6.27</v>
      </c>
      <c r="G1468" t="s">
        <v>40</v>
      </c>
      <c r="H1468" t="s">
        <v>96</v>
      </c>
      <c r="I1468" t="s">
        <v>50</v>
      </c>
      <c r="J1468" t="s">
        <v>80</v>
      </c>
      <c r="K1468" t="s">
        <v>146</v>
      </c>
      <c r="L1468" t="s">
        <v>2537</v>
      </c>
      <c r="M1468">
        <v>0.56999999999999995</v>
      </c>
      <c r="N1468" t="s">
        <v>34</v>
      </c>
      <c r="O1468" t="s">
        <v>35</v>
      </c>
      <c r="P1468" t="s">
        <v>46</v>
      </c>
      <c r="Q1468" t="s">
        <v>2538</v>
      </c>
      <c r="R1468">
        <v>72401</v>
      </c>
      <c r="S1468" s="1">
        <v>42140</v>
      </c>
      <c r="T1468" s="1">
        <v>42141</v>
      </c>
      <c r="U1468">
        <v>-258.56599999999997</v>
      </c>
      <c r="V1468">
        <v>37</v>
      </c>
      <c r="W1468">
        <v>464.94</v>
      </c>
      <c r="X1468">
        <v>90787</v>
      </c>
      <c r="Y1468">
        <f>cleaneddata[[#This Row],[Unit Price]]-cleaneddata[[#This Row],[Discount]]</f>
        <v>12.4</v>
      </c>
      <c r="Z1468" t="str">
        <f>_xlfn.IFS(cleaneddata[[#This Row],[Region]]="Central","Chris",cleaneddata[[#This Row],[Region]]="East","Erin",cleaneddata[[#This Row],[Region]]="South","Sam",cleaneddata[[#This Row],[Region]]="West","William")</f>
        <v>Sam</v>
      </c>
    </row>
    <row r="1469" spans="1:26" x14ac:dyDescent="0.25">
      <c r="A1469">
        <v>1723</v>
      </c>
      <c r="B1469" t="s">
        <v>890</v>
      </c>
      <c r="C1469" t="s">
        <v>39</v>
      </c>
      <c r="D1469">
        <v>0.04</v>
      </c>
      <c r="E1469">
        <v>12.44</v>
      </c>
      <c r="F1469">
        <v>6.27</v>
      </c>
      <c r="G1469" t="s">
        <v>40</v>
      </c>
      <c r="H1469" t="s">
        <v>96</v>
      </c>
      <c r="I1469" t="s">
        <v>50</v>
      </c>
      <c r="J1469" t="s">
        <v>80</v>
      </c>
      <c r="K1469" t="s">
        <v>146</v>
      </c>
      <c r="L1469" t="s">
        <v>2537</v>
      </c>
      <c r="M1469">
        <v>0.56999999999999995</v>
      </c>
      <c r="N1469" t="s">
        <v>34</v>
      </c>
      <c r="O1469" t="s">
        <v>61</v>
      </c>
      <c r="P1469" t="s">
        <v>92</v>
      </c>
      <c r="Q1469" t="s">
        <v>892</v>
      </c>
      <c r="R1469">
        <v>92037</v>
      </c>
      <c r="S1469" s="1">
        <v>42140</v>
      </c>
      <c r="T1469" s="1">
        <v>42141</v>
      </c>
      <c r="U1469">
        <v>-59.06</v>
      </c>
      <c r="V1469">
        <v>146</v>
      </c>
      <c r="W1469">
        <v>1834.61</v>
      </c>
      <c r="X1469">
        <v>32710</v>
      </c>
      <c r="Y1469">
        <f>cleaneddata[[#This Row],[Unit Price]]-cleaneddata[[#This Row],[Discount]]</f>
        <v>12.4</v>
      </c>
      <c r="Z1469" t="str">
        <f>_xlfn.IFS(cleaneddata[[#This Row],[Region]]="Central","Chris",cleaneddata[[#This Row],[Region]]="East","Erin",cleaneddata[[#This Row],[Region]]="South","Sam",cleaneddata[[#This Row],[Region]]="West","William")</f>
        <v>William</v>
      </c>
    </row>
    <row r="1470" spans="1:26" x14ac:dyDescent="0.25">
      <c r="A1470">
        <v>2610</v>
      </c>
      <c r="B1470" t="s">
        <v>2539</v>
      </c>
      <c r="C1470" t="s">
        <v>39</v>
      </c>
      <c r="D1470">
        <v>0.09</v>
      </c>
      <c r="E1470">
        <v>5.4</v>
      </c>
      <c r="F1470">
        <v>7.78</v>
      </c>
      <c r="G1470" t="s">
        <v>40</v>
      </c>
      <c r="H1470" t="s">
        <v>96</v>
      </c>
      <c r="I1470" t="s">
        <v>50</v>
      </c>
      <c r="J1470" t="s">
        <v>74</v>
      </c>
      <c r="K1470" t="s">
        <v>75</v>
      </c>
      <c r="L1470" t="s">
        <v>1486</v>
      </c>
      <c r="M1470">
        <v>0.37</v>
      </c>
      <c r="N1470" t="s">
        <v>34</v>
      </c>
      <c r="O1470" t="s">
        <v>61</v>
      </c>
      <c r="P1470" t="s">
        <v>92</v>
      </c>
      <c r="Q1470" t="s">
        <v>2297</v>
      </c>
      <c r="R1470">
        <v>95616</v>
      </c>
      <c r="S1470" s="1">
        <v>42140</v>
      </c>
      <c r="T1470" s="1">
        <v>42141</v>
      </c>
      <c r="U1470">
        <v>-136.25200000000001</v>
      </c>
      <c r="V1470">
        <v>9</v>
      </c>
      <c r="W1470">
        <v>49.24</v>
      </c>
      <c r="X1470">
        <v>86118</v>
      </c>
      <c r="Y1470">
        <f>cleaneddata[[#This Row],[Unit Price]]-cleaneddata[[#This Row],[Discount]]</f>
        <v>5.3100000000000005</v>
      </c>
      <c r="Z1470" t="str">
        <f>_xlfn.IFS(cleaneddata[[#This Row],[Region]]="Central","Chris",cleaneddata[[#This Row],[Region]]="East","Erin",cleaneddata[[#This Row],[Region]]="South","Sam",cleaneddata[[#This Row],[Region]]="West","William")</f>
        <v>William</v>
      </c>
    </row>
    <row r="1471" spans="1:26" x14ac:dyDescent="0.25">
      <c r="A1471">
        <v>3354</v>
      </c>
      <c r="B1471" t="s">
        <v>1895</v>
      </c>
      <c r="C1471" t="s">
        <v>39</v>
      </c>
      <c r="D1471">
        <v>0.03</v>
      </c>
      <c r="E1471">
        <v>28.53</v>
      </c>
      <c r="F1471">
        <v>1.49</v>
      </c>
      <c r="G1471" t="s">
        <v>40</v>
      </c>
      <c r="H1471" t="s">
        <v>96</v>
      </c>
      <c r="I1471" t="s">
        <v>50</v>
      </c>
      <c r="J1471" t="s">
        <v>74</v>
      </c>
      <c r="K1471" t="s">
        <v>75</v>
      </c>
      <c r="L1471" t="s">
        <v>1834</v>
      </c>
      <c r="M1471">
        <v>0.38</v>
      </c>
      <c r="N1471" t="s">
        <v>34</v>
      </c>
      <c r="O1471" t="s">
        <v>61</v>
      </c>
      <c r="P1471" t="s">
        <v>92</v>
      </c>
      <c r="Q1471" t="s">
        <v>1897</v>
      </c>
      <c r="R1471">
        <v>92231</v>
      </c>
      <c r="S1471" s="1">
        <v>42140</v>
      </c>
      <c r="T1471" s="1">
        <v>42141</v>
      </c>
      <c r="U1471">
        <v>137.67570000000001</v>
      </c>
      <c r="V1471">
        <v>7</v>
      </c>
      <c r="W1471">
        <v>199.53</v>
      </c>
      <c r="X1471">
        <v>88589</v>
      </c>
      <c r="Y1471">
        <f>cleaneddata[[#This Row],[Unit Price]]-cleaneddata[[#This Row],[Discount]]</f>
        <v>28.5</v>
      </c>
      <c r="Z1471" t="str">
        <f>_xlfn.IFS(cleaneddata[[#This Row],[Region]]="Central","Chris",cleaneddata[[#This Row],[Region]]="East","Erin",cleaneddata[[#This Row],[Region]]="South","Sam",cleaneddata[[#This Row],[Region]]="West","William")</f>
        <v>William</v>
      </c>
    </row>
    <row r="1472" spans="1:26" x14ac:dyDescent="0.25">
      <c r="A1472">
        <v>3354</v>
      </c>
      <c r="B1472" t="s">
        <v>1895</v>
      </c>
      <c r="C1472" t="s">
        <v>39</v>
      </c>
      <c r="D1472">
        <v>7.0000000000000007E-2</v>
      </c>
      <c r="E1472">
        <v>5.98</v>
      </c>
      <c r="F1472">
        <v>7.15</v>
      </c>
      <c r="G1472" t="s">
        <v>40</v>
      </c>
      <c r="H1472" t="s">
        <v>96</v>
      </c>
      <c r="I1472" t="s">
        <v>50</v>
      </c>
      <c r="J1472" t="s">
        <v>90</v>
      </c>
      <c r="K1472" t="s">
        <v>75</v>
      </c>
      <c r="L1472" t="s">
        <v>2540</v>
      </c>
      <c r="M1472">
        <v>0.36</v>
      </c>
      <c r="N1472" t="s">
        <v>34</v>
      </c>
      <c r="O1472" t="s">
        <v>61</v>
      </c>
      <c r="P1472" t="s">
        <v>92</v>
      </c>
      <c r="Q1472" t="s">
        <v>1897</v>
      </c>
      <c r="R1472">
        <v>92231</v>
      </c>
      <c r="S1472" s="1">
        <v>42140</v>
      </c>
      <c r="T1472" s="1">
        <v>42142</v>
      </c>
      <c r="U1472">
        <v>-62</v>
      </c>
      <c r="V1472">
        <v>6</v>
      </c>
      <c r="W1472">
        <v>37.049999999999997</v>
      </c>
      <c r="X1472">
        <v>88589</v>
      </c>
      <c r="Y1472">
        <f>cleaneddata[[#This Row],[Unit Price]]-cleaneddata[[#This Row],[Discount]]</f>
        <v>5.91</v>
      </c>
      <c r="Z1472" t="str">
        <f>_xlfn.IFS(cleaneddata[[#This Row],[Region]]="Central","Chris",cleaneddata[[#This Row],[Region]]="East","Erin",cleaneddata[[#This Row],[Region]]="South","Sam",cleaneddata[[#This Row],[Region]]="West","William")</f>
        <v>William</v>
      </c>
    </row>
    <row r="1473" spans="1:26" x14ac:dyDescent="0.25">
      <c r="A1473">
        <v>2070</v>
      </c>
      <c r="B1473" t="s">
        <v>2541</v>
      </c>
      <c r="C1473" t="s">
        <v>49</v>
      </c>
      <c r="D1473">
        <v>7.0000000000000007E-2</v>
      </c>
      <c r="E1473">
        <v>35.99</v>
      </c>
      <c r="F1473">
        <v>5.99</v>
      </c>
      <c r="G1473" t="s">
        <v>40</v>
      </c>
      <c r="H1473" t="s">
        <v>96</v>
      </c>
      <c r="I1473" t="s">
        <v>42</v>
      </c>
      <c r="J1473" t="s">
        <v>137</v>
      </c>
      <c r="K1473" t="s">
        <v>52</v>
      </c>
      <c r="L1473" t="s">
        <v>1374</v>
      </c>
      <c r="M1473">
        <v>0.38</v>
      </c>
      <c r="N1473" t="s">
        <v>34</v>
      </c>
      <c r="O1473" t="s">
        <v>54</v>
      </c>
      <c r="P1473" t="s">
        <v>291</v>
      </c>
      <c r="Q1473" t="s">
        <v>2542</v>
      </c>
      <c r="R1473">
        <v>48021</v>
      </c>
      <c r="S1473" s="1">
        <v>42140</v>
      </c>
      <c r="T1473" s="1">
        <v>42144</v>
      </c>
      <c r="U1473">
        <v>17.8398</v>
      </c>
      <c r="V1473">
        <v>5</v>
      </c>
      <c r="W1473">
        <v>153.61000000000001</v>
      </c>
      <c r="X1473">
        <v>88558</v>
      </c>
      <c r="Y1473">
        <f>cleaneddata[[#This Row],[Unit Price]]-cleaneddata[[#This Row],[Discount]]</f>
        <v>35.92</v>
      </c>
      <c r="Z1473" t="str">
        <f>_xlfn.IFS(cleaneddata[[#This Row],[Region]]="Central","Chris",cleaneddata[[#This Row],[Region]]="East","Erin",cleaneddata[[#This Row],[Region]]="South","Sam",cleaneddata[[#This Row],[Region]]="West","William")</f>
        <v>Chris</v>
      </c>
    </row>
    <row r="1474" spans="1:26" x14ac:dyDescent="0.25">
      <c r="A1474">
        <v>2071</v>
      </c>
      <c r="B1474" t="s">
        <v>919</v>
      </c>
      <c r="C1474" t="s">
        <v>49</v>
      </c>
      <c r="D1474">
        <v>0.08</v>
      </c>
      <c r="E1474">
        <v>65.989999999999995</v>
      </c>
      <c r="F1474">
        <v>5.92</v>
      </c>
      <c r="G1474" t="s">
        <v>89</v>
      </c>
      <c r="H1474" t="s">
        <v>96</v>
      </c>
      <c r="I1474" t="s">
        <v>42</v>
      </c>
      <c r="J1474" t="s">
        <v>137</v>
      </c>
      <c r="K1474" t="s">
        <v>75</v>
      </c>
      <c r="L1474" t="s">
        <v>1058</v>
      </c>
      <c r="M1474">
        <v>0.57999999999999996</v>
      </c>
      <c r="N1474" t="s">
        <v>34</v>
      </c>
      <c r="O1474" t="s">
        <v>54</v>
      </c>
      <c r="P1474" t="s">
        <v>291</v>
      </c>
      <c r="Q1474" t="s">
        <v>921</v>
      </c>
      <c r="R1474">
        <v>48336</v>
      </c>
      <c r="S1474" s="1">
        <v>42140</v>
      </c>
      <c r="T1474" s="1">
        <v>42147</v>
      </c>
      <c r="U1474">
        <v>183.84299999999999</v>
      </c>
      <c r="V1474">
        <v>20</v>
      </c>
      <c r="W1474">
        <v>1063.81</v>
      </c>
      <c r="X1474">
        <v>88558</v>
      </c>
      <c r="Y1474">
        <f>cleaneddata[[#This Row],[Unit Price]]-cleaneddata[[#This Row],[Discount]]</f>
        <v>65.91</v>
      </c>
      <c r="Z1474" t="str">
        <f>_xlfn.IFS(cleaneddata[[#This Row],[Region]]="Central","Chris",cleaneddata[[#This Row],[Region]]="East","Erin",cleaneddata[[#This Row],[Region]]="South","Sam",cleaneddata[[#This Row],[Region]]="West","William")</f>
        <v>Chris</v>
      </c>
    </row>
    <row r="1475" spans="1:26" x14ac:dyDescent="0.25">
      <c r="A1475">
        <v>1984</v>
      </c>
      <c r="B1475" t="s">
        <v>2543</v>
      </c>
      <c r="C1475" t="s">
        <v>72</v>
      </c>
      <c r="D1475">
        <v>0.1</v>
      </c>
      <c r="E1475">
        <v>7.37</v>
      </c>
      <c r="F1475">
        <v>5.53</v>
      </c>
      <c r="G1475" t="s">
        <v>40</v>
      </c>
      <c r="H1475" t="s">
        <v>41</v>
      </c>
      <c r="I1475" t="s">
        <v>42</v>
      </c>
      <c r="J1475" t="s">
        <v>43</v>
      </c>
      <c r="K1475" t="s">
        <v>44</v>
      </c>
      <c r="L1475" t="s">
        <v>551</v>
      </c>
      <c r="M1475">
        <v>0.69</v>
      </c>
      <c r="N1475" t="s">
        <v>34</v>
      </c>
      <c r="O1475" t="s">
        <v>35</v>
      </c>
      <c r="P1475" t="s">
        <v>273</v>
      </c>
      <c r="Q1475" t="s">
        <v>274</v>
      </c>
      <c r="R1475">
        <v>29915</v>
      </c>
      <c r="S1475" s="1">
        <v>42140</v>
      </c>
      <c r="T1475" s="1">
        <v>42140</v>
      </c>
      <c r="U1475">
        <v>290.202</v>
      </c>
      <c r="V1475">
        <v>38</v>
      </c>
      <c r="W1475">
        <v>269.33</v>
      </c>
      <c r="X1475">
        <v>91258</v>
      </c>
      <c r="Y1475">
        <f>cleaneddata[[#This Row],[Unit Price]]-cleaneddata[[#This Row],[Discount]]</f>
        <v>7.2700000000000005</v>
      </c>
      <c r="Z1475" t="str">
        <f>_xlfn.IFS(cleaneddata[[#This Row],[Region]]="Central","Chris",cleaneddata[[#This Row],[Region]]="East","Erin",cleaneddata[[#This Row],[Region]]="South","Sam",cleaneddata[[#This Row],[Region]]="West","William")</f>
        <v>Sam</v>
      </c>
    </row>
    <row r="1476" spans="1:26" x14ac:dyDescent="0.25">
      <c r="A1476">
        <v>91</v>
      </c>
      <c r="B1476" t="s">
        <v>1248</v>
      </c>
      <c r="C1476" t="s">
        <v>39</v>
      </c>
      <c r="D1476">
        <v>7.0000000000000007E-2</v>
      </c>
      <c r="E1476">
        <v>19.84</v>
      </c>
      <c r="F1476">
        <v>4.0999999999999996</v>
      </c>
      <c r="G1476" t="s">
        <v>40</v>
      </c>
      <c r="H1476" t="s">
        <v>73</v>
      </c>
      <c r="I1476" t="s">
        <v>50</v>
      </c>
      <c r="J1476" t="s">
        <v>51</v>
      </c>
      <c r="K1476" t="s">
        <v>52</v>
      </c>
      <c r="L1476" t="s">
        <v>2544</v>
      </c>
      <c r="M1476">
        <v>0.44</v>
      </c>
      <c r="N1476" t="s">
        <v>34</v>
      </c>
      <c r="O1476" t="s">
        <v>61</v>
      </c>
      <c r="P1476" t="s">
        <v>92</v>
      </c>
      <c r="Q1476" t="s">
        <v>1249</v>
      </c>
      <c r="R1476">
        <v>94591</v>
      </c>
      <c r="S1476" s="1">
        <v>42141</v>
      </c>
      <c r="T1476" s="1">
        <v>42142</v>
      </c>
      <c r="U1476">
        <v>117.852</v>
      </c>
      <c r="V1476">
        <v>9</v>
      </c>
      <c r="W1476">
        <v>170.8</v>
      </c>
      <c r="X1476">
        <v>87175</v>
      </c>
      <c r="Y1476">
        <f>cleaneddata[[#This Row],[Unit Price]]-cleaneddata[[#This Row],[Discount]]</f>
        <v>19.77</v>
      </c>
      <c r="Z1476" t="str">
        <f>_xlfn.IFS(cleaneddata[[#This Row],[Region]]="Central","Chris",cleaneddata[[#This Row],[Region]]="East","Erin",cleaneddata[[#This Row],[Region]]="South","Sam",cleaneddata[[#This Row],[Region]]="West","William")</f>
        <v>William</v>
      </c>
    </row>
    <row r="1477" spans="1:26" x14ac:dyDescent="0.25">
      <c r="A1477">
        <v>92</v>
      </c>
      <c r="B1477" t="s">
        <v>2545</v>
      </c>
      <c r="C1477" t="s">
        <v>39</v>
      </c>
      <c r="D1477">
        <v>7.0000000000000007E-2</v>
      </c>
      <c r="E1477">
        <v>8.34</v>
      </c>
      <c r="F1477">
        <v>1.43</v>
      </c>
      <c r="G1477" t="s">
        <v>40</v>
      </c>
      <c r="H1477" t="s">
        <v>73</v>
      </c>
      <c r="I1477" t="s">
        <v>50</v>
      </c>
      <c r="J1477" t="s">
        <v>90</v>
      </c>
      <c r="K1477" t="s">
        <v>52</v>
      </c>
      <c r="L1477" t="s">
        <v>2546</v>
      </c>
      <c r="M1477">
        <v>0.35</v>
      </c>
      <c r="N1477" t="s">
        <v>34</v>
      </c>
      <c r="O1477" t="s">
        <v>35</v>
      </c>
      <c r="P1477" t="s">
        <v>170</v>
      </c>
      <c r="Q1477" t="s">
        <v>2547</v>
      </c>
      <c r="R1477">
        <v>70056</v>
      </c>
      <c r="S1477" s="1">
        <v>42141</v>
      </c>
      <c r="T1477" s="1">
        <v>42143</v>
      </c>
      <c r="U1477">
        <v>-190.68</v>
      </c>
      <c r="V1477">
        <v>16</v>
      </c>
      <c r="W1477">
        <v>132.08000000000001</v>
      </c>
      <c r="X1477">
        <v>87175</v>
      </c>
      <c r="Y1477">
        <f>cleaneddata[[#This Row],[Unit Price]]-cleaneddata[[#This Row],[Discount]]</f>
        <v>8.27</v>
      </c>
      <c r="Z1477" t="str">
        <f>_xlfn.IFS(cleaneddata[[#This Row],[Region]]="Central","Chris",cleaneddata[[#This Row],[Region]]="East","Erin",cleaneddata[[#This Row],[Region]]="South","Sam",cleaneddata[[#This Row],[Region]]="West","William")</f>
        <v>Sam</v>
      </c>
    </row>
    <row r="1478" spans="1:26" x14ac:dyDescent="0.25">
      <c r="A1478">
        <v>92</v>
      </c>
      <c r="B1478" t="s">
        <v>2545</v>
      </c>
      <c r="C1478" t="s">
        <v>39</v>
      </c>
      <c r="D1478">
        <v>0.09</v>
      </c>
      <c r="E1478">
        <v>4.9800000000000004</v>
      </c>
      <c r="F1478">
        <v>6.07</v>
      </c>
      <c r="G1478" t="s">
        <v>40</v>
      </c>
      <c r="H1478" t="s">
        <v>73</v>
      </c>
      <c r="I1478" t="s">
        <v>50</v>
      </c>
      <c r="J1478" t="s">
        <v>90</v>
      </c>
      <c r="K1478" t="s">
        <v>75</v>
      </c>
      <c r="L1478" t="s">
        <v>789</v>
      </c>
      <c r="M1478">
        <v>0.36</v>
      </c>
      <c r="N1478" t="s">
        <v>34</v>
      </c>
      <c r="O1478" t="s">
        <v>35</v>
      </c>
      <c r="P1478" t="s">
        <v>170</v>
      </c>
      <c r="Q1478" t="s">
        <v>2547</v>
      </c>
      <c r="R1478">
        <v>70056</v>
      </c>
      <c r="S1478" s="1">
        <v>42141</v>
      </c>
      <c r="T1478" s="1">
        <v>42142</v>
      </c>
      <c r="U1478">
        <v>325.39800000000002</v>
      </c>
      <c r="V1478">
        <v>9</v>
      </c>
      <c r="W1478">
        <v>45.34</v>
      </c>
      <c r="X1478">
        <v>87175</v>
      </c>
      <c r="Y1478">
        <f>cleaneddata[[#This Row],[Unit Price]]-cleaneddata[[#This Row],[Discount]]</f>
        <v>4.8900000000000006</v>
      </c>
      <c r="Z1478" t="str">
        <f>_xlfn.IFS(cleaneddata[[#This Row],[Region]]="Central","Chris",cleaneddata[[#This Row],[Region]]="East","Erin",cleaneddata[[#This Row],[Region]]="South","Sam",cleaneddata[[#This Row],[Region]]="West","William")</f>
        <v>Sam</v>
      </c>
    </row>
    <row r="1479" spans="1:26" x14ac:dyDescent="0.25">
      <c r="A1479">
        <v>772</v>
      </c>
      <c r="B1479" t="s">
        <v>478</v>
      </c>
      <c r="C1479" t="s">
        <v>49</v>
      </c>
      <c r="D1479">
        <v>0.02</v>
      </c>
      <c r="E1479">
        <v>4.0599999999999996</v>
      </c>
      <c r="F1479">
        <v>6.89</v>
      </c>
      <c r="G1479" t="s">
        <v>89</v>
      </c>
      <c r="H1479" t="s">
        <v>29</v>
      </c>
      <c r="I1479" t="s">
        <v>50</v>
      </c>
      <c r="J1479" t="s">
        <v>97</v>
      </c>
      <c r="K1479" t="s">
        <v>75</v>
      </c>
      <c r="L1479" t="s">
        <v>1273</v>
      </c>
      <c r="M1479">
        <v>0.6</v>
      </c>
      <c r="N1479" t="s">
        <v>34</v>
      </c>
      <c r="O1479" t="s">
        <v>113</v>
      </c>
      <c r="P1479" t="s">
        <v>322</v>
      </c>
      <c r="Q1479" t="s">
        <v>480</v>
      </c>
      <c r="R1479">
        <v>18103</v>
      </c>
      <c r="S1479" s="1">
        <v>42141</v>
      </c>
      <c r="T1479" s="1">
        <v>42145</v>
      </c>
      <c r="U1479">
        <v>12.706</v>
      </c>
      <c r="V1479">
        <v>12</v>
      </c>
      <c r="W1479">
        <v>64.41</v>
      </c>
      <c r="X1479">
        <v>88668</v>
      </c>
      <c r="Y1479">
        <f>cleaneddata[[#This Row],[Unit Price]]-cleaneddata[[#This Row],[Discount]]</f>
        <v>4.04</v>
      </c>
      <c r="Z1479" t="str">
        <f>_xlfn.IFS(cleaneddata[[#This Row],[Region]]="Central","Chris",cleaneddata[[#This Row],[Region]]="East","Erin",cleaneddata[[#This Row],[Region]]="South","Sam",cleaneddata[[#This Row],[Region]]="West","William")</f>
        <v>Erin</v>
      </c>
    </row>
    <row r="1480" spans="1:26" x14ac:dyDescent="0.25">
      <c r="A1480">
        <v>772</v>
      </c>
      <c r="B1480" t="s">
        <v>478</v>
      </c>
      <c r="C1480" t="s">
        <v>49</v>
      </c>
      <c r="D1480">
        <v>7.0000000000000007E-2</v>
      </c>
      <c r="E1480">
        <v>9.49</v>
      </c>
      <c r="F1480">
        <v>5.76</v>
      </c>
      <c r="G1480" t="s">
        <v>40</v>
      </c>
      <c r="H1480" t="s">
        <v>29</v>
      </c>
      <c r="I1480" t="s">
        <v>42</v>
      </c>
      <c r="J1480" t="s">
        <v>58</v>
      </c>
      <c r="K1480" t="s">
        <v>146</v>
      </c>
      <c r="L1480" t="s">
        <v>2548</v>
      </c>
      <c r="M1480">
        <v>0.39</v>
      </c>
      <c r="N1480" t="s">
        <v>34</v>
      </c>
      <c r="O1480" t="s">
        <v>113</v>
      </c>
      <c r="P1480" t="s">
        <v>322</v>
      </c>
      <c r="Q1480" t="s">
        <v>480</v>
      </c>
      <c r="R1480">
        <v>18103</v>
      </c>
      <c r="S1480" s="1">
        <v>42141</v>
      </c>
      <c r="T1480" s="1">
        <v>42145</v>
      </c>
      <c r="U1480">
        <v>7.71516</v>
      </c>
      <c r="V1480">
        <v>37</v>
      </c>
      <c r="W1480">
        <v>344.57</v>
      </c>
      <c r="X1480">
        <v>88668</v>
      </c>
      <c r="Y1480">
        <f>cleaneddata[[#This Row],[Unit Price]]-cleaneddata[[#This Row],[Discount]]</f>
        <v>9.42</v>
      </c>
      <c r="Z1480" t="str">
        <f>_xlfn.IFS(cleaneddata[[#This Row],[Region]]="Central","Chris",cleaneddata[[#This Row],[Region]]="East","Erin",cleaneddata[[#This Row],[Region]]="South","Sam",cleaneddata[[#This Row],[Region]]="West","William")</f>
        <v>Erin</v>
      </c>
    </row>
    <row r="1481" spans="1:26" x14ac:dyDescent="0.25">
      <c r="A1481">
        <v>1906</v>
      </c>
      <c r="B1481" t="s">
        <v>2549</v>
      </c>
      <c r="C1481" t="s">
        <v>49</v>
      </c>
      <c r="D1481">
        <v>7.0000000000000007E-2</v>
      </c>
      <c r="E1481">
        <v>172.99</v>
      </c>
      <c r="F1481">
        <v>19.989999999999998</v>
      </c>
      <c r="G1481" t="s">
        <v>40</v>
      </c>
      <c r="H1481" t="s">
        <v>96</v>
      </c>
      <c r="I1481" t="s">
        <v>50</v>
      </c>
      <c r="J1481" t="s">
        <v>74</v>
      </c>
      <c r="K1481" t="s">
        <v>75</v>
      </c>
      <c r="L1481" t="s">
        <v>2550</v>
      </c>
      <c r="M1481">
        <v>0.39</v>
      </c>
      <c r="N1481" t="s">
        <v>34</v>
      </c>
      <c r="O1481" t="s">
        <v>113</v>
      </c>
      <c r="P1481" t="s">
        <v>319</v>
      </c>
      <c r="Q1481" t="s">
        <v>2021</v>
      </c>
      <c r="R1481">
        <v>45801</v>
      </c>
      <c r="S1481" s="1">
        <v>42141</v>
      </c>
      <c r="T1481" s="1">
        <v>42141</v>
      </c>
      <c r="U1481">
        <v>2502.6851999999999</v>
      </c>
      <c r="V1481">
        <v>22</v>
      </c>
      <c r="W1481">
        <v>3627.08</v>
      </c>
      <c r="X1481">
        <v>86500</v>
      </c>
      <c r="Y1481">
        <f>cleaneddata[[#This Row],[Unit Price]]-cleaneddata[[#This Row],[Discount]]</f>
        <v>172.92000000000002</v>
      </c>
      <c r="Z1481" t="str">
        <f>_xlfn.IFS(cleaneddata[[#This Row],[Region]]="Central","Chris",cleaneddata[[#This Row],[Region]]="East","Erin",cleaneddata[[#This Row],[Region]]="South","Sam",cleaneddata[[#This Row],[Region]]="West","William")</f>
        <v>Erin</v>
      </c>
    </row>
    <row r="1482" spans="1:26" x14ac:dyDescent="0.25">
      <c r="A1482">
        <v>1907</v>
      </c>
      <c r="B1482" t="s">
        <v>2551</v>
      </c>
      <c r="C1482" t="s">
        <v>49</v>
      </c>
      <c r="D1482">
        <v>0.09</v>
      </c>
      <c r="E1482">
        <v>7.64</v>
      </c>
      <c r="F1482">
        <v>1.39</v>
      </c>
      <c r="G1482" t="s">
        <v>40</v>
      </c>
      <c r="H1482" t="s">
        <v>96</v>
      </c>
      <c r="I1482" t="s">
        <v>50</v>
      </c>
      <c r="J1482" t="s">
        <v>347</v>
      </c>
      <c r="K1482" t="s">
        <v>75</v>
      </c>
      <c r="L1482" t="s">
        <v>1560</v>
      </c>
      <c r="M1482">
        <v>0.36</v>
      </c>
      <c r="N1482" t="s">
        <v>34</v>
      </c>
      <c r="O1482" t="s">
        <v>113</v>
      </c>
      <c r="P1482" t="s">
        <v>319</v>
      </c>
      <c r="Q1482" t="s">
        <v>2552</v>
      </c>
      <c r="R1482">
        <v>44052</v>
      </c>
      <c r="S1482" s="1">
        <v>42141</v>
      </c>
      <c r="T1482" s="1">
        <v>42150</v>
      </c>
      <c r="U1482">
        <v>0.68799999999999994</v>
      </c>
      <c r="V1482">
        <v>1</v>
      </c>
      <c r="W1482">
        <v>8.34</v>
      </c>
      <c r="X1482">
        <v>86500</v>
      </c>
      <c r="Y1482">
        <f>cleaneddata[[#This Row],[Unit Price]]-cleaneddata[[#This Row],[Discount]]</f>
        <v>7.55</v>
      </c>
      <c r="Z1482" t="str">
        <f>_xlfn.IFS(cleaneddata[[#This Row],[Region]]="Central","Chris",cleaneddata[[#This Row],[Region]]="East","Erin",cleaneddata[[#This Row],[Region]]="South","Sam",cleaneddata[[#This Row],[Region]]="West","William")</f>
        <v>Erin</v>
      </c>
    </row>
    <row r="1483" spans="1:26" x14ac:dyDescent="0.25">
      <c r="A1483">
        <v>2858</v>
      </c>
      <c r="B1483" t="s">
        <v>2553</v>
      </c>
      <c r="C1483" t="s">
        <v>118</v>
      </c>
      <c r="D1483">
        <v>0.06</v>
      </c>
      <c r="E1483">
        <v>2.94</v>
      </c>
      <c r="F1483">
        <v>0.96</v>
      </c>
      <c r="G1483" t="s">
        <v>40</v>
      </c>
      <c r="H1483" t="s">
        <v>96</v>
      </c>
      <c r="I1483" t="s">
        <v>50</v>
      </c>
      <c r="J1483" t="s">
        <v>51</v>
      </c>
      <c r="K1483" t="s">
        <v>52</v>
      </c>
      <c r="L1483" t="s">
        <v>831</v>
      </c>
      <c r="M1483">
        <v>0.57999999999999996</v>
      </c>
      <c r="N1483" t="s">
        <v>34</v>
      </c>
      <c r="O1483" t="s">
        <v>35</v>
      </c>
      <c r="P1483" t="s">
        <v>125</v>
      </c>
      <c r="Q1483" t="s">
        <v>1365</v>
      </c>
      <c r="R1483">
        <v>32259</v>
      </c>
      <c r="S1483" s="1">
        <v>42141</v>
      </c>
      <c r="T1483" s="1">
        <v>42142</v>
      </c>
      <c r="U1483">
        <v>-8.8759999999999994</v>
      </c>
      <c r="V1483">
        <v>3</v>
      </c>
      <c r="W1483">
        <v>8.7899999999999991</v>
      </c>
      <c r="X1483">
        <v>88279</v>
      </c>
      <c r="Y1483">
        <f>cleaneddata[[#This Row],[Unit Price]]-cleaneddata[[#This Row],[Discount]]</f>
        <v>2.88</v>
      </c>
      <c r="Z1483" t="str">
        <f>_xlfn.IFS(cleaneddata[[#This Row],[Region]]="Central","Chris",cleaneddata[[#This Row],[Region]]="East","Erin",cleaneddata[[#This Row],[Region]]="South","Sam",cleaneddata[[#This Row],[Region]]="West","William")</f>
        <v>Sam</v>
      </c>
    </row>
    <row r="1484" spans="1:26" x14ac:dyDescent="0.25">
      <c r="A1484">
        <v>3132</v>
      </c>
      <c r="B1484" t="s">
        <v>2554</v>
      </c>
      <c r="C1484" t="s">
        <v>118</v>
      </c>
      <c r="D1484">
        <v>0.04</v>
      </c>
      <c r="E1484">
        <v>62.05</v>
      </c>
      <c r="F1484">
        <v>3.99</v>
      </c>
      <c r="G1484" t="s">
        <v>40</v>
      </c>
      <c r="H1484" t="s">
        <v>96</v>
      </c>
      <c r="I1484" t="s">
        <v>50</v>
      </c>
      <c r="J1484" t="s">
        <v>97</v>
      </c>
      <c r="K1484" t="s">
        <v>75</v>
      </c>
      <c r="L1484" t="s">
        <v>2555</v>
      </c>
      <c r="M1484">
        <v>0.55000000000000004</v>
      </c>
      <c r="N1484" t="s">
        <v>34</v>
      </c>
      <c r="O1484" t="s">
        <v>54</v>
      </c>
      <c r="P1484" t="s">
        <v>105</v>
      </c>
      <c r="Q1484" t="s">
        <v>2556</v>
      </c>
      <c r="R1484">
        <v>60060</v>
      </c>
      <c r="S1484" s="1">
        <v>42141</v>
      </c>
      <c r="T1484" s="1">
        <v>42142</v>
      </c>
      <c r="U1484">
        <v>1644.0768</v>
      </c>
      <c r="V1484">
        <v>40</v>
      </c>
      <c r="W1484">
        <v>2382.7199999999998</v>
      </c>
      <c r="X1484">
        <v>86794</v>
      </c>
      <c r="Y1484">
        <f>cleaneddata[[#This Row],[Unit Price]]-cleaneddata[[#This Row],[Discount]]</f>
        <v>62.01</v>
      </c>
      <c r="Z1484" t="str">
        <f>_xlfn.IFS(cleaneddata[[#This Row],[Region]]="Central","Chris",cleaneddata[[#This Row],[Region]]="East","Erin",cleaneddata[[#This Row],[Region]]="South","Sam",cleaneddata[[#This Row],[Region]]="West","William")</f>
        <v>Chris</v>
      </c>
    </row>
    <row r="1485" spans="1:26" x14ac:dyDescent="0.25">
      <c r="A1485">
        <v>3113</v>
      </c>
      <c r="B1485" t="s">
        <v>2557</v>
      </c>
      <c r="C1485" t="s">
        <v>72</v>
      </c>
      <c r="D1485">
        <v>7.0000000000000007E-2</v>
      </c>
      <c r="E1485">
        <v>34.54</v>
      </c>
      <c r="F1485">
        <v>14.72</v>
      </c>
      <c r="G1485" t="s">
        <v>40</v>
      </c>
      <c r="H1485" t="s">
        <v>96</v>
      </c>
      <c r="I1485" t="s">
        <v>50</v>
      </c>
      <c r="J1485" t="s">
        <v>74</v>
      </c>
      <c r="K1485" t="s">
        <v>75</v>
      </c>
      <c r="L1485" t="s">
        <v>2558</v>
      </c>
      <c r="M1485">
        <v>0.37</v>
      </c>
      <c r="N1485" t="s">
        <v>34</v>
      </c>
      <c r="O1485" t="s">
        <v>35</v>
      </c>
      <c r="P1485" t="s">
        <v>170</v>
      </c>
      <c r="Q1485" t="s">
        <v>2559</v>
      </c>
      <c r="R1485">
        <v>70560</v>
      </c>
      <c r="S1485" s="1">
        <v>42141</v>
      </c>
      <c r="T1485" s="1">
        <v>42142</v>
      </c>
      <c r="U1485">
        <v>-20.182259999999999</v>
      </c>
      <c r="V1485">
        <v>17</v>
      </c>
      <c r="W1485">
        <v>574.97</v>
      </c>
      <c r="X1485">
        <v>86860</v>
      </c>
      <c r="Y1485">
        <f>cleaneddata[[#This Row],[Unit Price]]-cleaneddata[[#This Row],[Discount]]</f>
        <v>34.47</v>
      </c>
      <c r="Z1485" t="str">
        <f>_xlfn.IFS(cleaneddata[[#This Row],[Region]]="Central","Chris",cleaneddata[[#This Row],[Region]]="East","Erin",cleaneddata[[#This Row],[Region]]="South","Sam",cleaneddata[[#This Row],[Region]]="West","William")</f>
        <v>Sam</v>
      </c>
    </row>
    <row r="1486" spans="1:26" x14ac:dyDescent="0.25">
      <c r="A1486">
        <v>3113</v>
      </c>
      <c r="B1486" t="s">
        <v>2557</v>
      </c>
      <c r="C1486" t="s">
        <v>72</v>
      </c>
      <c r="D1486">
        <v>0.02</v>
      </c>
      <c r="E1486">
        <v>12.28</v>
      </c>
      <c r="F1486">
        <v>6.47</v>
      </c>
      <c r="G1486" t="s">
        <v>40</v>
      </c>
      <c r="H1486" t="s">
        <v>96</v>
      </c>
      <c r="I1486" t="s">
        <v>50</v>
      </c>
      <c r="J1486" t="s">
        <v>90</v>
      </c>
      <c r="K1486" t="s">
        <v>75</v>
      </c>
      <c r="L1486" t="s">
        <v>2560</v>
      </c>
      <c r="M1486">
        <v>0.38</v>
      </c>
      <c r="N1486" t="s">
        <v>34</v>
      </c>
      <c r="O1486" t="s">
        <v>35</v>
      </c>
      <c r="P1486" t="s">
        <v>170</v>
      </c>
      <c r="Q1486" t="s">
        <v>2559</v>
      </c>
      <c r="R1486">
        <v>70560</v>
      </c>
      <c r="S1486" s="1">
        <v>42141</v>
      </c>
      <c r="T1486" s="1">
        <v>42141</v>
      </c>
      <c r="U1486">
        <v>-156.97219999999999</v>
      </c>
      <c r="V1486">
        <v>9</v>
      </c>
      <c r="W1486">
        <v>115.22</v>
      </c>
      <c r="X1486">
        <v>86860</v>
      </c>
      <c r="Y1486">
        <f>cleaneddata[[#This Row],[Unit Price]]-cleaneddata[[#This Row],[Discount]]</f>
        <v>12.26</v>
      </c>
      <c r="Z1486" t="str">
        <f>_xlfn.IFS(cleaneddata[[#This Row],[Region]]="Central","Chris",cleaneddata[[#This Row],[Region]]="East","Erin",cleaneddata[[#This Row],[Region]]="South","Sam",cleaneddata[[#This Row],[Region]]="West","William")</f>
        <v>Sam</v>
      </c>
    </row>
    <row r="1487" spans="1:26" x14ac:dyDescent="0.25">
      <c r="A1487">
        <v>3113</v>
      </c>
      <c r="B1487" t="s">
        <v>2557</v>
      </c>
      <c r="C1487" t="s">
        <v>72</v>
      </c>
      <c r="D1487">
        <v>0.06</v>
      </c>
      <c r="E1487">
        <v>34.58</v>
      </c>
      <c r="F1487">
        <v>8.99</v>
      </c>
      <c r="G1487" t="s">
        <v>89</v>
      </c>
      <c r="H1487" t="s">
        <v>96</v>
      </c>
      <c r="I1487" t="s">
        <v>50</v>
      </c>
      <c r="J1487" t="s">
        <v>51</v>
      </c>
      <c r="K1487" t="s">
        <v>44</v>
      </c>
      <c r="L1487" t="s">
        <v>2561</v>
      </c>
      <c r="M1487">
        <v>0.56000000000000005</v>
      </c>
      <c r="N1487" t="s">
        <v>34</v>
      </c>
      <c r="O1487" t="s">
        <v>35</v>
      </c>
      <c r="P1487" t="s">
        <v>170</v>
      </c>
      <c r="Q1487" t="s">
        <v>2559</v>
      </c>
      <c r="R1487">
        <v>70560</v>
      </c>
      <c r="S1487" s="1">
        <v>42141</v>
      </c>
      <c r="T1487" s="1">
        <v>42143</v>
      </c>
      <c r="U1487">
        <v>384.5043</v>
      </c>
      <c r="V1487">
        <v>13</v>
      </c>
      <c r="W1487">
        <v>456.58</v>
      </c>
      <c r="X1487">
        <v>86860</v>
      </c>
      <c r="Y1487">
        <f>cleaneddata[[#This Row],[Unit Price]]-cleaneddata[[#This Row],[Discount]]</f>
        <v>34.519999999999996</v>
      </c>
      <c r="Z1487" t="str">
        <f>_xlfn.IFS(cleaneddata[[#This Row],[Region]]="Central","Chris",cleaneddata[[#This Row],[Region]]="East","Erin",cleaneddata[[#This Row],[Region]]="South","Sam",cleaneddata[[#This Row],[Region]]="West","William")</f>
        <v>Sam</v>
      </c>
    </row>
    <row r="1488" spans="1:26" x14ac:dyDescent="0.25">
      <c r="A1488">
        <v>2035</v>
      </c>
      <c r="B1488" t="s">
        <v>2562</v>
      </c>
      <c r="C1488" t="s">
        <v>27</v>
      </c>
      <c r="D1488">
        <v>0.1</v>
      </c>
      <c r="E1488">
        <v>1.89</v>
      </c>
      <c r="F1488">
        <v>0.76</v>
      </c>
      <c r="G1488" t="s">
        <v>40</v>
      </c>
      <c r="H1488" t="s">
        <v>41</v>
      </c>
      <c r="I1488" t="s">
        <v>50</v>
      </c>
      <c r="J1488" t="s">
        <v>178</v>
      </c>
      <c r="K1488" t="s">
        <v>52</v>
      </c>
      <c r="L1488" t="s">
        <v>2563</v>
      </c>
      <c r="M1488">
        <v>0.83</v>
      </c>
      <c r="N1488" t="s">
        <v>34</v>
      </c>
      <c r="O1488" t="s">
        <v>35</v>
      </c>
      <c r="P1488" t="s">
        <v>125</v>
      </c>
      <c r="Q1488" t="s">
        <v>606</v>
      </c>
      <c r="R1488">
        <v>33403</v>
      </c>
      <c r="S1488" s="1">
        <v>42142</v>
      </c>
      <c r="T1488" s="1">
        <v>42144</v>
      </c>
      <c r="U1488">
        <v>-40.432000000000002</v>
      </c>
      <c r="V1488">
        <v>20</v>
      </c>
      <c r="W1488">
        <v>36.72</v>
      </c>
      <c r="X1488">
        <v>87117</v>
      </c>
      <c r="Y1488">
        <f>cleaneddata[[#This Row],[Unit Price]]-cleaneddata[[#This Row],[Discount]]</f>
        <v>1.7899999999999998</v>
      </c>
      <c r="Z1488" t="str">
        <f>_xlfn.IFS(cleaneddata[[#This Row],[Region]]="Central","Chris",cleaneddata[[#This Row],[Region]]="East","Erin",cleaneddata[[#This Row],[Region]]="South","Sam",cleaneddata[[#This Row],[Region]]="West","William")</f>
        <v>Sam</v>
      </c>
    </row>
    <row r="1489" spans="1:26" x14ac:dyDescent="0.25">
      <c r="A1489">
        <v>1554</v>
      </c>
      <c r="B1489" t="s">
        <v>1150</v>
      </c>
      <c r="C1489" t="s">
        <v>39</v>
      </c>
      <c r="D1489">
        <v>0.04</v>
      </c>
      <c r="E1489">
        <v>10.98</v>
      </c>
      <c r="F1489">
        <v>3.99</v>
      </c>
      <c r="G1489" t="s">
        <v>40</v>
      </c>
      <c r="H1489" t="s">
        <v>29</v>
      </c>
      <c r="I1489" t="s">
        <v>50</v>
      </c>
      <c r="J1489" t="s">
        <v>97</v>
      </c>
      <c r="K1489" t="s">
        <v>75</v>
      </c>
      <c r="L1489" t="s">
        <v>1695</v>
      </c>
      <c r="M1489">
        <v>0.57999999999999996</v>
      </c>
      <c r="N1489" t="s">
        <v>34</v>
      </c>
      <c r="O1489" t="s">
        <v>35</v>
      </c>
      <c r="P1489" t="s">
        <v>36</v>
      </c>
      <c r="Q1489" t="s">
        <v>1152</v>
      </c>
      <c r="R1489">
        <v>39503</v>
      </c>
      <c r="S1489" s="1">
        <v>42142</v>
      </c>
      <c r="T1489" s="1">
        <v>42142</v>
      </c>
      <c r="U1489">
        <v>481.03199999999998</v>
      </c>
      <c r="V1489">
        <v>15</v>
      </c>
      <c r="W1489">
        <v>172.22</v>
      </c>
      <c r="X1489">
        <v>87485</v>
      </c>
      <c r="Y1489">
        <f>cleaneddata[[#This Row],[Unit Price]]-cleaneddata[[#This Row],[Discount]]</f>
        <v>10.940000000000001</v>
      </c>
      <c r="Z1489" t="str">
        <f>_xlfn.IFS(cleaneddata[[#This Row],[Region]]="Central","Chris",cleaneddata[[#This Row],[Region]]="East","Erin",cleaneddata[[#This Row],[Region]]="South","Sam",cleaneddata[[#This Row],[Region]]="West","William")</f>
        <v>Sam</v>
      </c>
    </row>
    <row r="1490" spans="1:26" x14ac:dyDescent="0.25">
      <c r="A1490">
        <v>3086</v>
      </c>
      <c r="B1490" t="s">
        <v>2564</v>
      </c>
      <c r="C1490" t="s">
        <v>39</v>
      </c>
      <c r="D1490">
        <v>0.05</v>
      </c>
      <c r="E1490">
        <v>39.99</v>
      </c>
      <c r="F1490">
        <v>10.25</v>
      </c>
      <c r="G1490" t="s">
        <v>89</v>
      </c>
      <c r="H1490" t="s">
        <v>41</v>
      </c>
      <c r="I1490" t="s">
        <v>42</v>
      </c>
      <c r="J1490" t="s">
        <v>43</v>
      </c>
      <c r="K1490" t="s">
        <v>75</v>
      </c>
      <c r="L1490" t="s">
        <v>2565</v>
      </c>
      <c r="M1490">
        <v>0.55000000000000004</v>
      </c>
      <c r="N1490" t="s">
        <v>34</v>
      </c>
      <c r="O1490" t="s">
        <v>35</v>
      </c>
      <c r="P1490" t="s">
        <v>125</v>
      </c>
      <c r="Q1490" t="s">
        <v>2566</v>
      </c>
      <c r="R1490">
        <v>34287</v>
      </c>
      <c r="S1490" s="1">
        <v>42142</v>
      </c>
      <c r="T1490" s="1">
        <v>42143</v>
      </c>
      <c r="U1490">
        <v>4.29</v>
      </c>
      <c r="V1490">
        <v>3</v>
      </c>
      <c r="W1490">
        <v>130.91</v>
      </c>
      <c r="X1490">
        <v>88380</v>
      </c>
      <c r="Y1490">
        <f>cleaneddata[[#This Row],[Unit Price]]-cleaneddata[[#This Row],[Discount]]</f>
        <v>39.940000000000005</v>
      </c>
      <c r="Z1490" t="str">
        <f>_xlfn.IFS(cleaneddata[[#This Row],[Region]]="Central","Chris",cleaneddata[[#This Row],[Region]]="East","Erin",cleaneddata[[#This Row],[Region]]="South","Sam",cleaneddata[[#This Row],[Region]]="West","William")</f>
        <v>Sam</v>
      </c>
    </row>
    <row r="1491" spans="1:26" x14ac:dyDescent="0.25">
      <c r="A1491">
        <v>487</v>
      </c>
      <c r="B1491" t="s">
        <v>2567</v>
      </c>
      <c r="C1491" t="s">
        <v>118</v>
      </c>
      <c r="D1491">
        <v>0.1</v>
      </c>
      <c r="E1491">
        <v>3.36</v>
      </c>
      <c r="F1491">
        <v>6.27</v>
      </c>
      <c r="G1491" t="s">
        <v>89</v>
      </c>
      <c r="H1491" t="s">
        <v>96</v>
      </c>
      <c r="I1491" t="s">
        <v>50</v>
      </c>
      <c r="J1491" t="s">
        <v>74</v>
      </c>
      <c r="K1491" t="s">
        <v>75</v>
      </c>
      <c r="L1491" t="s">
        <v>188</v>
      </c>
      <c r="M1491">
        <v>0.4</v>
      </c>
      <c r="N1491" t="s">
        <v>34</v>
      </c>
      <c r="O1491" t="s">
        <v>113</v>
      </c>
      <c r="P1491" t="s">
        <v>333</v>
      </c>
      <c r="Q1491" t="s">
        <v>334</v>
      </c>
      <c r="R1491">
        <v>4073</v>
      </c>
      <c r="S1491" s="1">
        <v>42142</v>
      </c>
      <c r="T1491" s="1">
        <v>42143</v>
      </c>
      <c r="U1491">
        <v>-67.0565</v>
      </c>
      <c r="V1491">
        <v>5</v>
      </c>
      <c r="W1491">
        <v>20.87</v>
      </c>
      <c r="X1491">
        <v>91063</v>
      </c>
      <c r="Y1491">
        <f>cleaneddata[[#This Row],[Unit Price]]-cleaneddata[[#This Row],[Discount]]</f>
        <v>3.26</v>
      </c>
      <c r="Z1491" t="str">
        <f>_xlfn.IFS(cleaneddata[[#This Row],[Region]]="Central","Chris",cleaneddata[[#This Row],[Region]]="East","Erin",cleaneddata[[#This Row],[Region]]="South","Sam",cleaneddata[[#This Row],[Region]]="West","William")</f>
        <v>Erin</v>
      </c>
    </row>
    <row r="1492" spans="1:26" x14ac:dyDescent="0.25">
      <c r="A1492">
        <v>488</v>
      </c>
      <c r="B1492" t="s">
        <v>2568</v>
      </c>
      <c r="C1492" t="s">
        <v>118</v>
      </c>
      <c r="D1492">
        <v>7.0000000000000007E-2</v>
      </c>
      <c r="E1492">
        <v>12.28</v>
      </c>
      <c r="F1492">
        <v>4.8600000000000003</v>
      </c>
      <c r="G1492" t="s">
        <v>40</v>
      </c>
      <c r="H1492" t="s">
        <v>96</v>
      </c>
      <c r="I1492" t="s">
        <v>50</v>
      </c>
      <c r="J1492" t="s">
        <v>90</v>
      </c>
      <c r="K1492" t="s">
        <v>75</v>
      </c>
      <c r="L1492" t="s">
        <v>1862</v>
      </c>
      <c r="M1492">
        <v>0.38</v>
      </c>
      <c r="N1492" t="s">
        <v>34</v>
      </c>
      <c r="O1492" t="s">
        <v>113</v>
      </c>
      <c r="P1492" t="s">
        <v>333</v>
      </c>
      <c r="Q1492" t="s">
        <v>2429</v>
      </c>
      <c r="R1492">
        <v>4106</v>
      </c>
      <c r="S1492" s="1">
        <v>42142</v>
      </c>
      <c r="T1492" s="1">
        <v>42144</v>
      </c>
      <c r="U1492">
        <v>-7.94</v>
      </c>
      <c r="V1492">
        <v>2</v>
      </c>
      <c r="W1492">
        <v>25.7</v>
      </c>
      <c r="X1492">
        <v>91063</v>
      </c>
      <c r="Y1492">
        <f>cleaneddata[[#This Row],[Unit Price]]-cleaneddata[[#This Row],[Discount]]</f>
        <v>12.209999999999999</v>
      </c>
      <c r="Z1492" t="str">
        <f>_xlfn.IFS(cleaneddata[[#This Row],[Region]]="Central","Chris",cleaneddata[[#This Row],[Region]]="East","Erin",cleaneddata[[#This Row],[Region]]="South","Sam",cleaneddata[[#This Row],[Region]]="West","William")</f>
        <v>Erin</v>
      </c>
    </row>
    <row r="1493" spans="1:26" x14ac:dyDescent="0.25">
      <c r="A1493">
        <v>489</v>
      </c>
      <c r="B1493" t="s">
        <v>2569</v>
      </c>
      <c r="C1493" t="s">
        <v>118</v>
      </c>
      <c r="D1493">
        <v>0.09</v>
      </c>
      <c r="E1493">
        <v>20.99</v>
      </c>
      <c r="F1493">
        <v>0.99</v>
      </c>
      <c r="G1493" t="s">
        <v>40</v>
      </c>
      <c r="H1493" t="s">
        <v>96</v>
      </c>
      <c r="I1493" t="s">
        <v>42</v>
      </c>
      <c r="J1493" t="s">
        <v>137</v>
      </c>
      <c r="K1493" t="s">
        <v>52</v>
      </c>
      <c r="L1493" t="s">
        <v>2333</v>
      </c>
      <c r="M1493">
        <v>0.56999999999999995</v>
      </c>
      <c r="N1493" t="s">
        <v>34</v>
      </c>
      <c r="O1493" t="s">
        <v>113</v>
      </c>
      <c r="P1493" t="s">
        <v>405</v>
      </c>
      <c r="Q1493" t="s">
        <v>2570</v>
      </c>
      <c r="R1493">
        <v>2062</v>
      </c>
      <c r="S1493" s="1">
        <v>42142</v>
      </c>
      <c r="T1493" s="1">
        <v>42142</v>
      </c>
      <c r="U1493">
        <v>122.292</v>
      </c>
      <c r="V1493">
        <v>14</v>
      </c>
      <c r="W1493">
        <v>229.57</v>
      </c>
      <c r="X1493">
        <v>91063</v>
      </c>
      <c r="Y1493">
        <f>cleaneddata[[#This Row],[Unit Price]]-cleaneddata[[#This Row],[Discount]]</f>
        <v>20.9</v>
      </c>
      <c r="Z1493" t="str">
        <f>_xlfn.IFS(cleaneddata[[#This Row],[Region]]="Central","Chris",cleaneddata[[#This Row],[Region]]="East","Erin",cleaneddata[[#This Row],[Region]]="South","Sam",cleaneddata[[#This Row],[Region]]="West","William")</f>
        <v>Erin</v>
      </c>
    </row>
    <row r="1494" spans="1:26" x14ac:dyDescent="0.25">
      <c r="A1494">
        <v>266</v>
      </c>
      <c r="B1494" t="s">
        <v>2524</v>
      </c>
      <c r="C1494" t="s">
        <v>72</v>
      </c>
      <c r="D1494">
        <v>0</v>
      </c>
      <c r="E1494">
        <v>73.98</v>
      </c>
      <c r="F1494">
        <v>12.14</v>
      </c>
      <c r="G1494" t="s">
        <v>89</v>
      </c>
      <c r="H1494" t="s">
        <v>96</v>
      </c>
      <c r="I1494" t="s">
        <v>42</v>
      </c>
      <c r="J1494" t="s">
        <v>43</v>
      </c>
      <c r="K1494" t="s">
        <v>75</v>
      </c>
      <c r="L1494" t="s">
        <v>735</v>
      </c>
      <c r="M1494">
        <v>0.67</v>
      </c>
      <c r="N1494" t="s">
        <v>34</v>
      </c>
      <c r="O1494" t="s">
        <v>54</v>
      </c>
      <c r="P1494" t="s">
        <v>189</v>
      </c>
      <c r="Q1494" t="s">
        <v>2526</v>
      </c>
      <c r="R1494">
        <v>78207</v>
      </c>
      <c r="S1494" s="1">
        <v>42142</v>
      </c>
      <c r="T1494" s="1">
        <v>42144</v>
      </c>
      <c r="U1494">
        <v>326.25</v>
      </c>
      <c r="V1494">
        <v>17</v>
      </c>
      <c r="W1494">
        <v>1300.81</v>
      </c>
      <c r="X1494">
        <v>90593</v>
      </c>
      <c r="Y1494">
        <f>cleaneddata[[#This Row],[Unit Price]]-cleaneddata[[#This Row],[Discount]]</f>
        <v>73.98</v>
      </c>
      <c r="Z1494" t="str">
        <f>_xlfn.IFS(cleaneddata[[#This Row],[Region]]="Central","Chris",cleaneddata[[#This Row],[Region]]="East","Erin",cleaneddata[[#This Row],[Region]]="South","Sam",cleaneddata[[#This Row],[Region]]="West","William")</f>
        <v>Chris</v>
      </c>
    </row>
    <row r="1495" spans="1:26" x14ac:dyDescent="0.25">
      <c r="A1495">
        <v>1433</v>
      </c>
      <c r="B1495" t="s">
        <v>1515</v>
      </c>
      <c r="C1495" t="s">
        <v>39</v>
      </c>
      <c r="D1495">
        <v>7.0000000000000007E-2</v>
      </c>
      <c r="E1495">
        <v>300.98</v>
      </c>
      <c r="F1495">
        <v>64.73</v>
      </c>
      <c r="G1495" t="s">
        <v>28</v>
      </c>
      <c r="H1495" t="s">
        <v>96</v>
      </c>
      <c r="I1495" t="s">
        <v>30</v>
      </c>
      <c r="J1495" t="s">
        <v>111</v>
      </c>
      <c r="K1495" t="s">
        <v>59</v>
      </c>
      <c r="L1495" t="s">
        <v>1342</v>
      </c>
      <c r="M1495">
        <v>0.56000000000000005</v>
      </c>
      <c r="N1495" t="s">
        <v>34</v>
      </c>
      <c r="O1495" t="s">
        <v>54</v>
      </c>
      <c r="P1495" t="s">
        <v>55</v>
      </c>
      <c r="Q1495" t="s">
        <v>1516</v>
      </c>
      <c r="R1495">
        <v>47130</v>
      </c>
      <c r="S1495" s="1">
        <v>42143</v>
      </c>
      <c r="T1495" s="1">
        <v>42145</v>
      </c>
      <c r="U1495">
        <v>1399.64</v>
      </c>
      <c r="V1495">
        <v>14</v>
      </c>
      <c r="W1495">
        <v>4285.5600000000004</v>
      </c>
      <c r="X1495">
        <v>86828</v>
      </c>
      <c r="Y1495">
        <f>cleaneddata[[#This Row],[Unit Price]]-cleaneddata[[#This Row],[Discount]]</f>
        <v>300.91000000000003</v>
      </c>
      <c r="Z1495" t="str">
        <f>_xlfn.IFS(cleaneddata[[#This Row],[Region]]="Central","Chris",cleaneddata[[#This Row],[Region]]="East","Erin",cleaneddata[[#This Row],[Region]]="South","Sam",cleaneddata[[#This Row],[Region]]="West","William")</f>
        <v>Chris</v>
      </c>
    </row>
    <row r="1496" spans="1:26" x14ac:dyDescent="0.25">
      <c r="A1496">
        <v>1433</v>
      </c>
      <c r="B1496" t="s">
        <v>1515</v>
      </c>
      <c r="C1496" t="s">
        <v>39</v>
      </c>
      <c r="D1496">
        <v>0.01</v>
      </c>
      <c r="E1496">
        <v>20.98</v>
      </c>
      <c r="F1496">
        <v>45</v>
      </c>
      <c r="G1496" t="s">
        <v>28</v>
      </c>
      <c r="H1496" t="s">
        <v>96</v>
      </c>
      <c r="I1496" t="s">
        <v>50</v>
      </c>
      <c r="J1496" t="s">
        <v>80</v>
      </c>
      <c r="K1496" t="s">
        <v>59</v>
      </c>
      <c r="L1496" t="s">
        <v>2571</v>
      </c>
      <c r="M1496">
        <v>0.61</v>
      </c>
      <c r="N1496" t="s">
        <v>34</v>
      </c>
      <c r="O1496" t="s">
        <v>54</v>
      </c>
      <c r="P1496" t="s">
        <v>55</v>
      </c>
      <c r="Q1496" t="s">
        <v>1516</v>
      </c>
      <c r="R1496">
        <v>47130</v>
      </c>
      <c r="S1496" s="1">
        <v>42143</v>
      </c>
      <c r="T1496" s="1">
        <v>42143</v>
      </c>
      <c r="U1496">
        <v>232.642</v>
      </c>
      <c r="V1496">
        <v>28</v>
      </c>
      <c r="W1496">
        <v>631.37</v>
      </c>
      <c r="X1496">
        <v>86828</v>
      </c>
      <c r="Y1496">
        <f>cleaneddata[[#This Row],[Unit Price]]-cleaneddata[[#This Row],[Discount]]</f>
        <v>20.97</v>
      </c>
      <c r="Z1496" t="str">
        <f>_xlfn.IFS(cleaneddata[[#This Row],[Region]]="Central","Chris",cleaneddata[[#This Row],[Region]]="East","Erin",cleaneddata[[#This Row],[Region]]="South","Sam",cleaneddata[[#This Row],[Region]]="West","William")</f>
        <v>Chris</v>
      </c>
    </row>
    <row r="1497" spans="1:26" x14ac:dyDescent="0.25">
      <c r="A1497">
        <v>2431</v>
      </c>
      <c r="B1497" t="s">
        <v>2572</v>
      </c>
      <c r="C1497" t="s">
        <v>39</v>
      </c>
      <c r="D1497">
        <v>7.0000000000000007E-2</v>
      </c>
      <c r="E1497">
        <v>155.06</v>
      </c>
      <c r="F1497">
        <v>7.07</v>
      </c>
      <c r="G1497" t="s">
        <v>40</v>
      </c>
      <c r="H1497" t="s">
        <v>41</v>
      </c>
      <c r="I1497" t="s">
        <v>50</v>
      </c>
      <c r="J1497" t="s">
        <v>80</v>
      </c>
      <c r="K1497" t="s">
        <v>75</v>
      </c>
      <c r="L1497" t="s">
        <v>108</v>
      </c>
      <c r="M1497">
        <v>0.59</v>
      </c>
      <c r="N1497" t="s">
        <v>34</v>
      </c>
      <c r="O1497" t="s">
        <v>61</v>
      </c>
      <c r="P1497" t="s">
        <v>92</v>
      </c>
      <c r="Q1497" t="s">
        <v>102</v>
      </c>
      <c r="R1497">
        <v>90004</v>
      </c>
      <c r="S1497" s="1">
        <v>42143</v>
      </c>
      <c r="T1497" s="1">
        <v>42143</v>
      </c>
      <c r="U1497">
        <v>-121.75</v>
      </c>
      <c r="V1497">
        <v>14</v>
      </c>
      <c r="W1497">
        <v>2039.07</v>
      </c>
      <c r="X1497">
        <v>5920</v>
      </c>
      <c r="Y1497">
        <f>cleaneddata[[#This Row],[Unit Price]]-cleaneddata[[#This Row],[Discount]]</f>
        <v>154.99</v>
      </c>
      <c r="Z1497" t="str">
        <f>_xlfn.IFS(cleaneddata[[#This Row],[Region]]="Central","Chris",cleaneddata[[#This Row],[Region]]="East","Erin",cleaneddata[[#This Row],[Region]]="South","Sam",cleaneddata[[#This Row],[Region]]="West","William")</f>
        <v>William</v>
      </c>
    </row>
    <row r="1498" spans="1:26" x14ac:dyDescent="0.25">
      <c r="A1498">
        <v>2432</v>
      </c>
      <c r="B1498" t="s">
        <v>2573</v>
      </c>
      <c r="C1498" t="s">
        <v>39</v>
      </c>
      <c r="D1498">
        <v>7.0000000000000007E-2</v>
      </c>
      <c r="E1498">
        <v>155.06</v>
      </c>
      <c r="F1498">
        <v>7.07</v>
      </c>
      <c r="G1498" t="s">
        <v>40</v>
      </c>
      <c r="H1498" t="s">
        <v>41</v>
      </c>
      <c r="I1498" t="s">
        <v>50</v>
      </c>
      <c r="J1498" t="s">
        <v>80</v>
      </c>
      <c r="K1498" t="s">
        <v>75</v>
      </c>
      <c r="L1498" t="s">
        <v>108</v>
      </c>
      <c r="M1498">
        <v>0.59</v>
      </c>
      <c r="N1498" t="s">
        <v>34</v>
      </c>
      <c r="O1498" t="s">
        <v>54</v>
      </c>
      <c r="P1498" t="s">
        <v>209</v>
      </c>
      <c r="Q1498" t="s">
        <v>2574</v>
      </c>
      <c r="R1498">
        <v>73110</v>
      </c>
      <c r="S1498" s="1">
        <v>42143</v>
      </c>
      <c r="T1498" s="1">
        <v>42143</v>
      </c>
      <c r="U1498">
        <v>24.35</v>
      </c>
      <c r="V1498">
        <v>3</v>
      </c>
      <c r="W1498">
        <v>436.94</v>
      </c>
      <c r="X1498">
        <v>89096</v>
      </c>
      <c r="Y1498">
        <f>cleaneddata[[#This Row],[Unit Price]]-cleaneddata[[#This Row],[Discount]]</f>
        <v>154.99</v>
      </c>
      <c r="Z1498" t="str">
        <f>_xlfn.IFS(cleaneddata[[#This Row],[Region]]="Central","Chris",cleaneddata[[#This Row],[Region]]="East","Erin",cleaneddata[[#This Row],[Region]]="South","Sam",cleaneddata[[#This Row],[Region]]="West","William")</f>
        <v>Chris</v>
      </c>
    </row>
    <row r="1499" spans="1:26" x14ac:dyDescent="0.25">
      <c r="A1499">
        <v>3264</v>
      </c>
      <c r="B1499" t="s">
        <v>2575</v>
      </c>
      <c r="C1499" t="s">
        <v>118</v>
      </c>
      <c r="D1499">
        <v>0.04</v>
      </c>
      <c r="E1499">
        <v>9.99</v>
      </c>
      <c r="F1499">
        <v>11.59</v>
      </c>
      <c r="G1499" t="s">
        <v>40</v>
      </c>
      <c r="H1499" t="s">
        <v>96</v>
      </c>
      <c r="I1499" t="s">
        <v>50</v>
      </c>
      <c r="J1499" t="s">
        <v>90</v>
      </c>
      <c r="K1499" t="s">
        <v>75</v>
      </c>
      <c r="L1499" t="s">
        <v>2202</v>
      </c>
      <c r="M1499">
        <v>0.4</v>
      </c>
      <c r="N1499" t="s">
        <v>34</v>
      </c>
      <c r="O1499" t="s">
        <v>61</v>
      </c>
      <c r="P1499" t="s">
        <v>92</v>
      </c>
      <c r="Q1499" t="s">
        <v>2576</v>
      </c>
      <c r="R1499">
        <v>95501</v>
      </c>
      <c r="S1499" s="1">
        <v>42143</v>
      </c>
      <c r="T1499" s="1">
        <v>42145</v>
      </c>
      <c r="U1499">
        <v>-92.32</v>
      </c>
      <c r="V1499">
        <v>5</v>
      </c>
      <c r="W1499">
        <v>52.09</v>
      </c>
      <c r="X1499">
        <v>89835</v>
      </c>
      <c r="Y1499">
        <f>cleaneddata[[#This Row],[Unit Price]]-cleaneddata[[#This Row],[Discount]]</f>
        <v>9.9500000000000011</v>
      </c>
      <c r="Z1499" t="str">
        <f>_xlfn.IFS(cleaneddata[[#This Row],[Region]]="Central","Chris",cleaneddata[[#This Row],[Region]]="East","Erin",cleaneddata[[#This Row],[Region]]="South","Sam",cleaneddata[[#This Row],[Region]]="West","William")</f>
        <v>William</v>
      </c>
    </row>
    <row r="1500" spans="1:26" x14ac:dyDescent="0.25">
      <c r="A1500">
        <v>918</v>
      </c>
      <c r="B1500" t="s">
        <v>2146</v>
      </c>
      <c r="C1500" t="s">
        <v>27</v>
      </c>
      <c r="D1500">
        <v>0.09</v>
      </c>
      <c r="E1500">
        <v>58.14</v>
      </c>
      <c r="F1500">
        <v>36.61</v>
      </c>
      <c r="G1500" t="s">
        <v>28</v>
      </c>
      <c r="H1500" t="s">
        <v>96</v>
      </c>
      <c r="I1500" t="s">
        <v>30</v>
      </c>
      <c r="J1500" t="s">
        <v>119</v>
      </c>
      <c r="K1500" t="s">
        <v>32</v>
      </c>
      <c r="L1500" t="s">
        <v>2577</v>
      </c>
      <c r="M1500">
        <v>0.61</v>
      </c>
      <c r="N1500" t="s">
        <v>34</v>
      </c>
      <c r="O1500" t="s">
        <v>61</v>
      </c>
      <c r="P1500" t="s">
        <v>92</v>
      </c>
      <c r="Q1500" t="s">
        <v>2148</v>
      </c>
      <c r="R1500">
        <v>91730</v>
      </c>
      <c r="S1500" s="1">
        <v>42144</v>
      </c>
      <c r="T1500" s="1">
        <v>42145</v>
      </c>
      <c r="U1500">
        <v>187.41200000000001</v>
      </c>
      <c r="V1500">
        <v>39</v>
      </c>
      <c r="W1500">
        <v>2115.06</v>
      </c>
      <c r="X1500">
        <v>90493</v>
      </c>
      <c r="Y1500">
        <f>cleaneddata[[#This Row],[Unit Price]]-cleaneddata[[#This Row],[Discount]]</f>
        <v>58.05</v>
      </c>
      <c r="Z1500" t="str">
        <f>_xlfn.IFS(cleaneddata[[#This Row],[Region]]="Central","Chris",cleaneddata[[#This Row],[Region]]="East","Erin",cleaneddata[[#This Row],[Region]]="South","Sam",cleaneddata[[#This Row],[Region]]="West","William")</f>
        <v>William</v>
      </c>
    </row>
    <row r="1501" spans="1:26" x14ac:dyDescent="0.25">
      <c r="A1501">
        <v>2973</v>
      </c>
      <c r="B1501" t="s">
        <v>2163</v>
      </c>
      <c r="C1501" t="s">
        <v>27</v>
      </c>
      <c r="D1501">
        <v>0.1</v>
      </c>
      <c r="E1501">
        <v>442.14</v>
      </c>
      <c r="F1501">
        <v>14.7</v>
      </c>
      <c r="G1501" t="s">
        <v>28</v>
      </c>
      <c r="H1501" t="s">
        <v>73</v>
      </c>
      <c r="I1501" t="s">
        <v>42</v>
      </c>
      <c r="J1501" t="s">
        <v>58</v>
      </c>
      <c r="K1501" t="s">
        <v>59</v>
      </c>
      <c r="L1501" t="s">
        <v>1314</v>
      </c>
      <c r="M1501">
        <v>0.56000000000000005</v>
      </c>
      <c r="N1501" t="s">
        <v>34</v>
      </c>
      <c r="O1501" t="s">
        <v>54</v>
      </c>
      <c r="P1501" t="s">
        <v>359</v>
      </c>
      <c r="Q1501" t="s">
        <v>2165</v>
      </c>
      <c r="R1501">
        <v>53151</v>
      </c>
      <c r="S1501" s="1">
        <v>42144</v>
      </c>
      <c r="T1501" s="1">
        <v>42145</v>
      </c>
      <c r="U1501">
        <v>137.68794</v>
      </c>
      <c r="V1501">
        <v>6</v>
      </c>
      <c r="W1501">
        <v>2411.4299999999998</v>
      </c>
      <c r="X1501">
        <v>87187</v>
      </c>
      <c r="Y1501">
        <f>cleaneddata[[#This Row],[Unit Price]]-cleaneddata[[#This Row],[Discount]]</f>
        <v>442.03999999999996</v>
      </c>
      <c r="Z1501" t="str">
        <f>_xlfn.IFS(cleaneddata[[#This Row],[Region]]="Central","Chris",cleaneddata[[#This Row],[Region]]="East","Erin",cleaneddata[[#This Row],[Region]]="South","Sam",cleaneddata[[#This Row],[Region]]="West","William")</f>
        <v>Chris</v>
      </c>
    </row>
    <row r="1502" spans="1:26" x14ac:dyDescent="0.25">
      <c r="A1502">
        <v>1159</v>
      </c>
      <c r="B1502" t="s">
        <v>2578</v>
      </c>
      <c r="C1502" t="s">
        <v>39</v>
      </c>
      <c r="D1502">
        <v>0.04</v>
      </c>
      <c r="E1502">
        <v>100.98</v>
      </c>
      <c r="F1502">
        <v>35.840000000000003</v>
      </c>
      <c r="G1502" t="s">
        <v>28</v>
      </c>
      <c r="H1502" t="s">
        <v>41</v>
      </c>
      <c r="I1502" t="s">
        <v>30</v>
      </c>
      <c r="J1502" t="s">
        <v>119</v>
      </c>
      <c r="K1502" t="s">
        <v>32</v>
      </c>
      <c r="L1502" t="s">
        <v>120</v>
      </c>
      <c r="M1502">
        <v>0.62</v>
      </c>
      <c r="N1502" t="s">
        <v>34</v>
      </c>
      <c r="O1502" t="s">
        <v>113</v>
      </c>
      <c r="P1502" t="s">
        <v>399</v>
      </c>
      <c r="Q1502" t="s">
        <v>2579</v>
      </c>
      <c r="R1502">
        <v>7086</v>
      </c>
      <c r="S1502" s="1">
        <v>42144</v>
      </c>
      <c r="T1502" s="1">
        <v>42145</v>
      </c>
      <c r="U1502">
        <v>-152.76</v>
      </c>
      <c r="V1502">
        <v>1</v>
      </c>
      <c r="W1502">
        <v>110.75</v>
      </c>
      <c r="X1502">
        <v>90854</v>
      </c>
      <c r="Y1502">
        <f>cleaneddata[[#This Row],[Unit Price]]-cleaneddata[[#This Row],[Discount]]</f>
        <v>100.94</v>
      </c>
      <c r="Z1502" t="str">
        <f>_xlfn.IFS(cleaneddata[[#This Row],[Region]]="Central","Chris",cleaneddata[[#This Row],[Region]]="East","Erin",cleaneddata[[#This Row],[Region]]="South","Sam",cleaneddata[[#This Row],[Region]]="West","William")</f>
        <v>Erin</v>
      </c>
    </row>
    <row r="1503" spans="1:26" x14ac:dyDescent="0.25">
      <c r="A1503">
        <v>2346</v>
      </c>
      <c r="B1503" t="s">
        <v>388</v>
      </c>
      <c r="C1503" t="s">
        <v>39</v>
      </c>
      <c r="D1503">
        <v>0.1</v>
      </c>
      <c r="E1503">
        <v>218.75</v>
      </c>
      <c r="F1503">
        <v>69.64</v>
      </c>
      <c r="G1503" t="s">
        <v>28</v>
      </c>
      <c r="H1503" t="s">
        <v>96</v>
      </c>
      <c r="I1503" t="s">
        <v>30</v>
      </c>
      <c r="J1503" t="s">
        <v>31</v>
      </c>
      <c r="K1503" t="s">
        <v>32</v>
      </c>
      <c r="L1503" t="s">
        <v>876</v>
      </c>
      <c r="M1503">
        <v>0.77</v>
      </c>
      <c r="N1503" t="s">
        <v>34</v>
      </c>
      <c r="O1503" t="s">
        <v>35</v>
      </c>
      <c r="P1503" t="s">
        <v>390</v>
      </c>
      <c r="Q1503" t="s">
        <v>391</v>
      </c>
      <c r="R1503">
        <v>40258</v>
      </c>
      <c r="S1503" s="1">
        <v>42144</v>
      </c>
      <c r="T1503" s="1">
        <v>42145</v>
      </c>
      <c r="U1503">
        <v>62.298000000000002</v>
      </c>
      <c r="V1503">
        <v>17</v>
      </c>
      <c r="W1503">
        <v>2805.18</v>
      </c>
      <c r="X1503">
        <v>89505</v>
      </c>
      <c r="Y1503">
        <f>cleaneddata[[#This Row],[Unit Price]]-cleaneddata[[#This Row],[Discount]]</f>
        <v>218.65</v>
      </c>
      <c r="Z1503" t="str">
        <f>_xlfn.IFS(cleaneddata[[#This Row],[Region]]="Central","Chris",cleaneddata[[#This Row],[Region]]="East","Erin",cleaneddata[[#This Row],[Region]]="South","Sam",cleaneddata[[#This Row],[Region]]="West","William")</f>
        <v>Sam</v>
      </c>
    </row>
    <row r="1504" spans="1:26" x14ac:dyDescent="0.25">
      <c r="A1504">
        <v>2825</v>
      </c>
      <c r="B1504" t="s">
        <v>2580</v>
      </c>
      <c r="C1504" t="s">
        <v>49</v>
      </c>
      <c r="D1504">
        <v>0.02</v>
      </c>
      <c r="E1504">
        <v>27.48</v>
      </c>
      <c r="F1504">
        <v>4</v>
      </c>
      <c r="G1504" t="s">
        <v>40</v>
      </c>
      <c r="H1504" t="s">
        <v>41</v>
      </c>
      <c r="I1504" t="s">
        <v>42</v>
      </c>
      <c r="J1504" t="s">
        <v>43</v>
      </c>
      <c r="K1504" t="s">
        <v>75</v>
      </c>
      <c r="L1504" t="s">
        <v>2063</v>
      </c>
      <c r="M1504">
        <v>0.75</v>
      </c>
      <c r="N1504" t="s">
        <v>34</v>
      </c>
      <c r="O1504" t="s">
        <v>61</v>
      </c>
      <c r="P1504" t="s">
        <v>492</v>
      </c>
      <c r="Q1504" t="s">
        <v>2581</v>
      </c>
      <c r="R1504">
        <v>83701</v>
      </c>
      <c r="S1504" s="1">
        <v>42144</v>
      </c>
      <c r="T1504" s="1">
        <v>42151</v>
      </c>
      <c r="U1504">
        <v>19.308</v>
      </c>
      <c r="V1504">
        <v>3</v>
      </c>
      <c r="W1504">
        <v>87.21</v>
      </c>
      <c r="X1504">
        <v>89497</v>
      </c>
      <c r="Y1504">
        <f>cleaneddata[[#This Row],[Unit Price]]-cleaneddata[[#This Row],[Discount]]</f>
        <v>27.46</v>
      </c>
      <c r="Z1504" t="str">
        <f>_xlfn.IFS(cleaneddata[[#This Row],[Region]]="Central","Chris",cleaneddata[[#This Row],[Region]]="East","Erin",cleaneddata[[#This Row],[Region]]="South","Sam",cleaneddata[[#This Row],[Region]]="West","William")</f>
        <v>William</v>
      </c>
    </row>
    <row r="1505" spans="1:26" x14ac:dyDescent="0.25">
      <c r="A1505">
        <v>2825</v>
      </c>
      <c r="B1505" t="s">
        <v>2580</v>
      </c>
      <c r="C1505" t="s">
        <v>49</v>
      </c>
      <c r="D1505">
        <v>0.08</v>
      </c>
      <c r="E1505">
        <v>10.06</v>
      </c>
      <c r="F1505">
        <v>2.06</v>
      </c>
      <c r="G1505" t="s">
        <v>40</v>
      </c>
      <c r="H1505" t="s">
        <v>41</v>
      </c>
      <c r="I1505" t="s">
        <v>50</v>
      </c>
      <c r="J1505" t="s">
        <v>90</v>
      </c>
      <c r="K1505" t="s">
        <v>52</v>
      </c>
      <c r="L1505" t="s">
        <v>175</v>
      </c>
      <c r="M1505">
        <v>0.39</v>
      </c>
      <c r="N1505" t="s">
        <v>34</v>
      </c>
      <c r="O1505" t="s">
        <v>61</v>
      </c>
      <c r="P1505" t="s">
        <v>492</v>
      </c>
      <c r="Q1505" t="s">
        <v>2581</v>
      </c>
      <c r="R1505">
        <v>83701</v>
      </c>
      <c r="S1505" s="1">
        <v>42144</v>
      </c>
      <c r="T1505" s="1">
        <v>42148</v>
      </c>
      <c r="U1505">
        <v>0.33</v>
      </c>
      <c r="V1505">
        <v>4</v>
      </c>
      <c r="W1505">
        <v>40.15</v>
      </c>
      <c r="X1505">
        <v>89497</v>
      </c>
      <c r="Y1505">
        <f>cleaneddata[[#This Row],[Unit Price]]-cleaneddata[[#This Row],[Discount]]</f>
        <v>9.98</v>
      </c>
      <c r="Z1505" t="str">
        <f>_xlfn.IFS(cleaneddata[[#This Row],[Region]]="Central","Chris",cleaneddata[[#This Row],[Region]]="East","Erin",cleaneddata[[#This Row],[Region]]="South","Sam",cleaneddata[[#This Row],[Region]]="West","William")</f>
        <v>William</v>
      </c>
    </row>
    <row r="1506" spans="1:26" x14ac:dyDescent="0.25">
      <c r="A1506">
        <v>699</v>
      </c>
      <c r="B1506" t="s">
        <v>863</v>
      </c>
      <c r="C1506" t="s">
        <v>118</v>
      </c>
      <c r="D1506">
        <v>0.1</v>
      </c>
      <c r="E1506">
        <v>4.26</v>
      </c>
      <c r="F1506">
        <v>1.2</v>
      </c>
      <c r="G1506" t="s">
        <v>40</v>
      </c>
      <c r="H1506" t="s">
        <v>41</v>
      </c>
      <c r="I1506" t="s">
        <v>50</v>
      </c>
      <c r="J1506" t="s">
        <v>51</v>
      </c>
      <c r="K1506" t="s">
        <v>52</v>
      </c>
      <c r="L1506" t="s">
        <v>140</v>
      </c>
      <c r="M1506">
        <v>0.44</v>
      </c>
      <c r="N1506" t="s">
        <v>34</v>
      </c>
      <c r="O1506" t="s">
        <v>61</v>
      </c>
      <c r="P1506" t="s">
        <v>92</v>
      </c>
      <c r="Q1506" t="s">
        <v>102</v>
      </c>
      <c r="R1506">
        <v>90041</v>
      </c>
      <c r="S1506" s="1">
        <v>42144</v>
      </c>
      <c r="T1506" s="1">
        <v>42145</v>
      </c>
      <c r="U1506">
        <v>15.42</v>
      </c>
      <c r="V1506">
        <v>88</v>
      </c>
      <c r="W1506">
        <v>351.56</v>
      </c>
      <c r="X1506">
        <v>3042</v>
      </c>
      <c r="Y1506">
        <f>cleaneddata[[#This Row],[Unit Price]]-cleaneddata[[#This Row],[Discount]]</f>
        <v>4.16</v>
      </c>
      <c r="Z1506" t="str">
        <f>_xlfn.IFS(cleaneddata[[#This Row],[Region]]="Central","Chris",cleaneddata[[#This Row],[Region]]="East","Erin",cleaneddata[[#This Row],[Region]]="South","Sam",cleaneddata[[#This Row],[Region]]="West","William")</f>
        <v>William</v>
      </c>
    </row>
    <row r="1507" spans="1:26" x14ac:dyDescent="0.25">
      <c r="A1507">
        <v>700</v>
      </c>
      <c r="B1507" t="s">
        <v>2582</v>
      </c>
      <c r="C1507" t="s">
        <v>118</v>
      </c>
      <c r="D1507">
        <v>0.1</v>
      </c>
      <c r="E1507">
        <v>4.26</v>
      </c>
      <c r="F1507">
        <v>1.2</v>
      </c>
      <c r="G1507" t="s">
        <v>40</v>
      </c>
      <c r="H1507" t="s">
        <v>41</v>
      </c>
      <c r="I1507" t="s">
        <v>50</v>
      </c>
      <c r="J1507" t="s">
        <v>51</v>
      </c>
      <c r="K1507" t="s">
        <v>52</v>
      </c>
      <c r="L1507" t="s">
        <v>140</v>
      </c>
      <c r="M1507">
        <v>0.44</v>
      </c>
      <c r="N1507" t="s">
        <v>34</v>
      </c>
      <c r="O1507" t="s">
        <v>61</v>
      </c>
      <c r="P1507" t="s">
        <v>92</v>
      </c>
      <c r="Q1507" t="s">
        <v>1186</v>
      </c>
      <c r="R1507">
        <v>93454</v>
      </c>
      <c r="S1507" s="1">
        <v>42144</v>
      </c>
      <c r="T1507" s="1">
        <v>42145</v>
      </c>
      <c r="U1507">
        <v>33.923999999999999</v>
      </c>
      <c r="V1507">
        <v>22</v>
      </c>
      <c r="W1507">
        <v>87.89</v>
      </c>
      <c r="X1507">
        <v>87980</v>
      </c>
      <c r="Y1507">
        <f>cleaneddata[[#This Row],[Unit Price]]-cleaneddata[[#This Row],[Discount]]</f>
        <v>4.16</v>
      </c>
      <c r="Z1507" t="str">
        <f>_xlfn.IFS(cleaneddata[[#This Row],[Region]]="Central","Chris",cleaneddata[[#This Row],[Region]]="East","Erin",cleaneddata[[#This Row],[Region]]="South","Sam",cleaneddata[[#This Row],[Region]]="West","William")</f>
        <v>William</v>
      </c>
    </row>
    <row r="1508" spans="1:26" x14ac:dyDescent="0.25">
      <c r="A1508">
        <v>1106</v>
      </c>
      <c r="B1508" t="s">
        <v>2583</v>
      </c>
      <c r="C1508" t="s">
        <v>118</v>
      </c>
      <c r="D1508">
        <v>0.04</v>
      </c>
      <c r="E1508">
        <v>6.35</v>
      </c>
      <c r="F1508">
        <v>1.02</v>
      </c>
      <c r="G1508" t="s">
        <v>40</v>
      </c>
      <c r="H1508" t="s">
        <v>29</v>
      </c>
      <c r="I1508" t="s">
        <v>50</v>
      </c>
      <c r="J1508" t="s">
        <v>90</v>
      </c>
      <c r="K1508" t="s">
        <v>52</v>
      </c>
      <c r="L1508" t="s">
        <v>529</v>
      </c>
      <c r="M1508">
        <v>0.39</v>
      </c>
      <c r="N1508" t="s">
        <v>34</v>
      </c>
      <c r="O1508" t="s">
        <v>54</v>
      </c>
      <c r="P1508" t="s">
        <v>189</v>
      </c>
      <c r="Q1508" t="s">
        <v>556</v>
      </c>
      <c r="R1508">
        <v>75220</v>
      </c>
      <c r="S1508" s="1">
        <v>42144</v>
      </c>
      <c r="T1508" s="1">
        <v>42147</v>
      </c>
      <c r="U1508">
        <v>81.91</v>
      </c>
      <c r="V1508">
        <v>52</v>
      </c>
      <c r="W1508">
        <v>318.47000000000003</v>
      </c>
      <c r="X1508">
        <v>20261</v>
      </c>
      <c r="Y1508">
        <f>cleaneddata[[#This Row],[Unit Price]]-cleaneddata[[#This Row],[Discount]]</f>
        <v>6.31</v>
      </c>
      <c r="Z1508" t="str">
        <f>_xlfn.IFS(cleaneddata[[#This Row],[Region]]="Central","Chris",cleaneddata[[#This Row],[Region]]="East","Erin",cleaneddata[[#This Row],[Region]]="South","Sam",cleaneddata[[#This Row],[Region]]="West","William")</f>
        <v>Chris</v>
      </c>
    </row>
    <row r="1509" spans="1:26" x14ac:dyDescent="0.25">
      <c r="A1509">
        <v>1108</v>
      </c>
      <c r="B1509" t="s">
        <v>2584</v>
      </c>
      <c r="C1509" t="s">
        <v>118</v>
      </c>
      <c r="D1509">
        <v>0.09</v>
      </c>
      <c r="E1509">
        <v>31.74</v>
      </c>
      <c r="F1509">
        <v>12.62</v>
      </c>
      <c r="G1509" t="s">
        <v>89</v>
      </c>
      <c r="H1509" t="s">
        <v>29</v>
      </c>
      <c r="I1509" t="s">
        <v>50</v>
      </c>
      <c r="J1509" t="s">
        <v>74</v>
      </c>
      <c r="K1509" t="s">
        <v>75</v>
      </c>
      <c r="L1509" t="s">
        <v>1534</v>
      </c>
      <c r="M1509">
        <v>0.37</v>
      </c>
      <c r="N1509" t="s">
        <v>34</v>
      </c>
      <c r="O1509" t="s">
        <v>54</v>
      </c>
      <c r="P1509" t="s">
        <v>189</v>
      </c>
      <c r="Q1509" t="s">
        <v>2036</v>
      </c>
      <c r="R1509">
        <v>75146</v>
      </c>
      <c r="S1509" s="1">
        <v>42144</v>
      </c>
      <c r="T1509" s="1">
        <v>42144</v>
      </c>
      <c r="U1509">
        <v>67.107500000000002</v>
      </c>
      <c r="V1509">
        <v>9</v>
      </c>
      <c r="W1509">
        <v>270.55</v>
      </c>
      <c r="X1509">
        <v>86409</v>
      </c>
      <c r="Y1509">
        <f>cleaneddata[[#This Row],[Unit Price]]-cleaneddata[[#This Row],[Discount]]</f>
        <v>31.65</v>
      </c>
      <c r="Z1509" t="str">
        <f>_xlfn.IFS(cleaneddata[[#This Row],[Region]]="Central","Chris",cleaneddata[[#This Row],[Region]]="East","Erin",cleaneddata[[#This Row],[Region]]="South","Sam",cleaneddata[[#This Row],[Region]]="West","William")</f>
        <v>Chris</v>
      </c>
    </row>
    <row r="1510" spans="1:26" x14ac:dyDescent="0.25">
      <c r="A1510">
        <v>1108</v>
      </c>
      <c r="B1510" t="s">
        <v>2584</v>
      </c>
      <c r="C1510" t="s">
        <v>118</v>
      </c>
      <c r="D1510">
        <v>0.04</v>
      </c>
      <c r="E1510">
        <v>6.35</v>
      </c>
      <c r="F1510">
        <v>1.02</v>
      </c>
      <c r="G1510" t="s">
        <v>40</v>
      </c>
      <c r="H1510" t="s">
        <v>29</v>
      </c>
      <c r="I1510" t="s">
        <v>50</v>
      </c>
      <c r="J1510" t="s">
        <v>90</v>
      </c>
      <c r="K1510" t="s">
        <v>52</v>
      </c>
      <c r="L1510" t="s">
        <v>529</v>
      </c>
      <c r="M1510">
        <v>0.39</v>
      </c>
      <c r="N1510" t="s">
        <v>34</v>
      </c>
      <c r="O1510" t="s">
        <v>54</v>
      </c>
      <c r="P1510" t="s">
        <v>189</v>
      </c>
      <c r="Q1510" t="s">
        <v>2036</v>
      </c>
      <c r="R1510">
        <v>75146</v>
      </c>
      <c r="S1510" s="1">
        <v>42144</v>
      </c>
      <c r="T1510" s="1">
        <v>42147</v>
      </c>
      <c r="U1510">
        <v>54.937800000000003</v>
      </c>
      <c r="V1510">
        <v>13</v>
      </c>
      <c r="W1510">
        <v>79.62</v>
      </c>
      <c r="X1510">
        <v>86409</v>
      </c>
      <c r="Y1510">
        <f>cleaneddata[[#This Row],[Unit Price]]-cleaneddata[[#This Row],[Discount]]</f>
        <v>6.31</v>
      </c>
      <c r="Z1510" t="str">
        <f>_xlfn.IFS(cleaneddata[[#This Row],[Region]]="Central","Chris",cleaneddata[[#This Row],[Region]]="East","Erin",cleaneddata[[#This Row],[Region]]="South","Sam",cleaneddata[[#This Row],[Region]]="West","William")</f>
        <v>Chris</v>
      </c>
    </row>
    <row r="1511" spans="1:26" x14ac:dyDescent="0.25">
      <c r="A1511">
        <v>1108</v>
      </c>
      <c r="B1511" t="s">
        <v>2584</v>
      </c>
      <c r="C1511" t="s">
        <v>118</v>
      </c>
      <c r="D1511">
        <v>0.02</v>
      </c>
      <c r="E1511">
        <v>65.989999999999995</v>
      </c>
      <c r="F1511">
        <v>8.99</v>
      </c>
      <c r="G1511" t="s">
        <v>89</v>
      </c>
      <c r="H1511" t="s">
        <v>29</v>
      </c>
      <c r="I1511" t="s">
        <v>42</v>
      </c>
      <c r="J1511" t="s">
        <v>137</v>
      </c>
      <c r="K1511" t="s">
        <v>75</v>
      </c>
      <c r="L1511" t="s">
        <v>1866</v>
      </c>
      <c r="M1511">
        <v>0.56000000000000005</v>
      </c>
      <c r="N1511" t="s">
        <v>34</v>
      </c>
      <c r="O1511" t="s">
        <v>54</v>
      </c>
      <c r="P1511" t="s">
        <v>189</v>
      </c>
      <c r="Q1511" t="s">
        <v>2036</v>
      </c>
      <c r="R1511">
        <v>75146</v>
      </c>
      <c r="S1511" s="1">
        <v>42144</v>
      </c>
      <c r="T1511" s="1">
        <v>42145</v>
      </c>
      <c r="U1511">
        <v>168.23699999999999</v>
      </c>
      <c r="V1511">
        <v>8</v>
      </c>
      <c r="W1511">
        <v>479.79</v>
      </c>
      <c r="X1511">
        <v>86409</v>
      </c>
      <c r="Y1511">
        <f>cleaneddata[[#This Row],[Unit Price]]-cleaneddata[[#This Row],[Discount]]</f>
        <v>65.97</v>
      </c>
      <c r="Z1511" t="str">
        <f>_xlfn.IFS(cleaneddata[[#This Row],[Region]]="Central","Chris",cleaneddata[[#This Row],[Region]]="East","Erin",cleaneddata[[#This Row],[Region]]="South","Sam",cleaneddata[[#This Row],[Region]]="West","William")</f>
        <v>Chris</v>
      </c>
    </row>
    <row r="1512" spans="1:26" x14ac:dyDescent="0.25">
      <c r="A1512">
        <v>1974</v>
      </c>
      <c r="B1512" t="s">
        <v>2585</v>
      </c>
      <c r="C1512" t="s">
        <v>118</v>
      </c>
      <c r="D1512">
        <v>0.09</v>
      </c>
      <c r="E1512">
        <v>20.48</v>
      </c>
      <c r="F1512">
        <v>6.32</v>
      </c>
      <c r="G1512" t="s">
        <v>40</v>
      </c>
      <c r="H1512" t="s">
        <v>41</v>
      </c>
      <c r="I1512" t="s">
        <v>50</v>
      </c>
      <c r="J1512" t="s">
        <v>97</v>
      </c>
      <c r="K1512" t="s">
        <v>75</v>
      </c>
      <c r="L1512" t="s">
        <v>1041</v>
      </c>
      <c r="M1512">
        <v>0.57999999999999996</v>
      </c>
      <c r="N1512" t="s">
        <v>34</v>
      </c>
      <c r="O1512" t="s">
        <v>54</v>
      </c>
      <c r="P1512" t="s">
        <v>291</v>
      </c>
      <c r="Q1512" t="s">
        <v>2586</v>
      </c>
      <c r="R1512">
        <v>48127</v>
      </c>
      <c r="S1512" s="1">
        <v>42144</v>
      </c>
      <c r="T1512" s="1">
        <v>42145</v>
      </c>
      <c r="U1512">
        <v>-16.89</v>
      </c>
      <c r="V1512">
        <v>5</v>
      </c>
      <c r="W1512">
        <v>99.02</v>
      </c>
      <c r="X1512">
        <v>89040</v>
      </c>
      <c r="Y1512">
        <f>cleaneddata[[#This Row],[Unit Price]]-cleaneddata[[#This Row],[Discount]]</f>
        <v>20.39</v>
      </c>
      <c r="Z1512" t="str">
        <f>_xlfn.IFS(cleaneddata[[#This Row],[Region]]="Central","Chris",cleaneddata[[#This Row],[Region]]="East","Erin",cleaneddata[[#This Row],[Region]]="South","Sam",cleaneddata[[#This Row],[Region]]="West","William")</f>
        <v>Chris</v>
      </c>
    </row>
    <row r="1513" spans="1:26" x14ac:dyDescent="0.25">
      <c r="A1513">
        <v>1974</v>
      </c>
      <c r="B1513" t="s">
        <v>2585</v>
      </c>
      <c r="C1513" t="s">
        <v>118</v>
      </c>
      <c r="D1513">
        <v>0.06</v>
      </c>
      <c r="E1513">
        <v>15.67</v>
      </c>
      <c r="F1513">
        <v>1.39</v>
      </c>
      <c r="G1513" t="s">
        <v>40</v>
      </c>
      <c r="H1513" t="s">
        <v>41</v>
      </c>
      <c r="I1513" t="s">
        <v>50</v>
      </c>
      <c r="J1513" t="s">
        <v>347</v>
      </c>
      <c r="K1513" t="s">
        <v>75</v>
      </c>
      <c r="L1513" t="s">
        <v>2486</v>
      </c>
      <c r="M1513">
        <v>0.38</v>
      </c>
      <c r="N1513" t="s">
        <v>34</v>
      </c>
      <c r="O1513" t="s">
        <v>54</v>
      </c>
      <c r="P1513" t="s">
        <v>291</v>
      </c>
      <c r="Q1513" t="s">
        <v>2586</v>
      </c>
      <c r="R1513">
        <v>48127</v>
      </c>
      <c r="S1513" s="1">
        <v>42144</v>
      </c>
      <c r="T1513" s="1">
        <v>42145</v>
      </c>
      <c r="U1513">
        <v>25.51</v>
      </c>
      <c r="V1513">
        <v>3</v>
      </c>
      <c r="W1513">
        <v>46.4</v>
      </c>
      <c r="X1513">
        <v>89040</v>
      </c>
      <c r="Y1513">
        <f>cleaneddata[[#This Row],[Unit Price]]-cleaneddata[[#This Row],[Discount]]</f>
        <v>15.61</v>
      </c>
      <c r="Z1513" t="str">
        <f>_xlfn.IFS(cleaneddata[[#This Row],[Region]]="Central","Chris",cleaneddata[[#This Row],[Region]]="East","Erin",cleaneddata[[#This Row],[Region]]="South","Sam",cleaneddata[[#This Row],[Region]]="West","William")</f>
        <v>Chris</v>
      </c>
    </row>
    <row r="1514" spans="1:26" x14ac:dyDescent="0.25">
      <c r="A1514">
        <v>2159</v>
      </c>
      <c r="B1514" t="s">
        <v>2587</v>
      </c>
      <c r="C1514" t="s">
        <v>118</v>
      </c>
      <c r="D1514">
        <v>0.08</v>
      </c>
      <c r="E1514">
        <v>30.98</v>
      </c>
      <c r="F1514">
        <v>8.74</v>
      </c>
      <c r="G1514" t="s">
        <v>40</v>
      </c>
      <c r="H1514" t="s">
        <v>96</v>
      </c>
      <c r="I1514" t="s">
        <v>50</v>
      </c>
      <c r="J1514" t="s">
        <v>90</v>
      </c>
      <c r="K1514" t="s">
        <v>75</v>
      </c>
      <c r="L1514" t="s">
        <v>2588</v>
      </c>
      <c r="M1514">
        <v>0.4</v>
      </c>
      <c r="N1514" t="s">
        <v>34</v>
      </c>
      <c r="O1514" t="s">
        <v>54</v>
      </c>
      <c r="P1514" t="s">
        <v>291</v>
      </c>
      <c r="Q1514" t="s">
        <v>2589</v>
      </c>
      <c r="R1514">
        <v>48185</v>
      </c>
      <c r="S1514" s="1">
        <v>42144</v>
      </c>
      <c r="T1514" s="1">
        <v>42145</v>
      </c>
      <c r="U1514">
        <v>371.27199999999999</v>
      </c>
      <c r="V1514">
        <v>25</v>
      </c>
      <c r="W1514">
        <v>727.2</v>
      </c>
      <c r="X1514">
        <v>90387</v>
      </c>
      <c r="Y1514">
        <f>cleaneddata[[#This Row],[Unit Price]]-cleaneddata[[#This Row],[Discount]]</f>
        <v>30.900000000000002</v>
      </c>
      <c r="Z1514" t="str">
        <f>_xlfn.IFS(cleaneddata[[#This Row],[Region]]="Central","Chris",cleaneddata[[#This Row],[Region]]="East","Erin",cleaneddata[[#This Row],[Region]]="South","Sam",cleaneddata[[#This Row],[Region]]="West","William")</f>
        <v>Chris</v>
      </c>
    </row>
    <row r="1515" spans="1:26" x14ac:dyDescent="0.25">
      <c r="A1515">
        <v>2162</v>
      </c>
      <c r="B1515" t="s">
        <v>2590</v>
      </c>
      <c r="C1515" t="s">
        <v>118</v>
      </c>
      <c r="D1515">
        <v>0.09</v>
      </c>
      <c r="E1515">
        <v>159.31</v>
      </c>
      <c r="F1515">
        <v>60</v>
      </c>
      <c r="G1515" t="s">
        <v>28</v>
      </c>
      <c r="H1515" t="s">
        <v>96</v>
      </c>
      <c r="I1515" t="s">
        <v>30</v>
      </c>
      <c r="J1515" t="s">
        <v>31</v>
      </c>
      <c r="K1515" t="s">
        <v>59</v>
      </c>
      <c r="L1515" t="s">
        <v>2591</v>
      </c>
      <c r="M1515">
        <v>0.55000000000000004</v>
      </c>
      <c r="N1515" t="s">
        <v>34</v>
      </c>
      <c r="O1515" t="s">
        <v>113</v>
      </c>
      <c r="P1515" t="s">
        <v>322</v>
      </c>
      <c r="Q1515" t="s">
        <v>2592</v>
      </c>
      <c r="R1515">
        <v>16146</v>
      </c>
      <c r="S1515" s="1">
        <v>42144</v>
      </c>
      <c r="T1515" s="1">
        <v>42146</v>
      </c>
      <c r="U1515">
        <v>77.000895400000005</v>
      </c>
      <c r="V1515">
        <v>41</v>
      </c>
      <c r="W1515">
        <v>6173.42</v>
      </c>
      <c r="X1515">
        <v>90387</v>
      </c>
      <c r="Y1515">
        <f>cleaneddata[[#This Row],[Unit Price]]-cleaneddata[[#This Row],[Discount]]</f>
        <v>159.22</v>
      </c>
      <c r="Z1515" t="str">
        <f>_xlfn.IFS(cleaneddata[[#This Row],[Region]]="Central","Chris",cleaneddata[[#This Row],[Region]]="East","Erin",cleaneddata[[#This Row],[Region]]="South","Sam",cleaneddata[[#This Row],[Region]]="West","William")</f>
        <v>Erin</v>
      </c>
    </row>
    <row r="1516" spans="1:26" x14ac:dyDescent="0.25">
      <c r="A1516">
        <v>2162</v>
      </c>
      <c r="B1516" t="s">
        <v>2590</v>
      </c>
      <c r="C1516" t="s">
        <v>118</v>
      </c>
      <c r="D1516">
        <v>0.06</v>
      </c>
      <c r="E1516">
        <v>55.99</v>
      </c>
      <c r="F1516">
        <v>5</v>
      </c>
      <c r="G1516" t="s">
        <v>40</v>
      </c>
      <c r="H1516" t="s">
        <v>96</v>
      </c>
      <c r="I1516" t="s">
        <v>42</v>
      </c>
      <c r="J1516" t="s">
        <v>137</v>
      </c>
      <c r="K1516" t="s">
        <v>44</v>
      </c>
      <c r="L1516" t="s">
        <v>1940</v>
      </c>
      <c r="M1516">
        <v>0.83</v>
      </c>
      <c r="N1516" t="s">
        <v>34</v>
      </c>
      <c r="O1516" t="s">
        <v>113</v>
      </c>
      <c r="P1516" t="s">
        <v>322</v>
      </c>
      <c r="Q1516" t="s">
        <v>2592</v>
      </c>
      <c r="R1516">
        <v>16146</v>
      </c>
      <c r="S1516" s="1">
        <v>42144</v>
      </c>
      <c r="T1516" s="1">
        <v>42146</v>
      </c>
      <c r="U1516">
        <v>27.968599999999999</v>
      </c>
      <c r="V1516">
        <v>33</v>
      </c>
      <c r="W1516">
        <v>1553.7</v>
      </c>
      <c r="X1516">
        <v>90387</v>
      </c>
      <c r="Y1516">
        <f>cleaneddata[[#This Row],[Unit Price]]-cleaneddata[[#This Row],[Discount]]</f>
        <v>55.93</v>
      </c>
      <c r="Z1516" t="str">
        <f>_xlfn.IFS(cleaneddata[[#This Row],[Region]]="Central","Chris",cleaneddata[[#This Row],[Region]]="East","Erin",cleaneddata[[#This Row],[Region]]="South","Sam",cleaneddata[[#This Row],[Region]]="West","William")</f>
        <v>Erin</v>
      </c>
    </row>
    <row r="1517" spans="1:26" x14ac:dyDescent="0.25">
      <c r="A1517">
        <v>871</v>
      </c>
      <c r="B1517" t="s">
        <v>1667</v>
      </c>
      <c r="C1517" t="s">
        <v>72</v>
      </c>
      <c r="D1517">
        <v>0.01</v>
      </c>
      <c r="E1517">
        <v>5.94</v>
      </c>
      <c r="F1517">
        <v>9.92</v>
      </c>
      <c r="G1517" t="s">
        <v>40</v>
      </c>
      <c r="H1517" t="s">
        <v>73</v>
      </c>
      <c r="I1517" t="s">
        <v>50</v>
      </c>
      <c r="J1517" t="s">
        <v>74</v>
      </c>
      <c r="K1517" t="s">
        <v>75</v>
      </c>
      <c r="L1517" t="s">
        <v>2593</v>
      </c>
      <c r="M1517">
        <v>0.38</v>
      </c>
      <c r="N1517" t="s">
        <v>34</v>
      </c>
      <c r="O1517" t="s">
        <v>61</v>
      </c>
      <c r="P1517" t="s">
        <v>298</v>
      </c>
      <c r="Q1517" t="s">
        <v>1668</v>
      </c>
      <c r="R1517">
        <v>89502</v>
      </c>
      <c r="S1517" s="1">
        <v>42144</v>
      </c>
      <c r="T1517" s="1">
        <v>42147</v>
      </c>
      <c r="U1517">
        <v>-239.315</v>
      </c>
      <c r="V1517">
        <v>12</v>
      </c>
      <c r="W1517">
        <v>74.77</v>
      </c>
      <c r="X1517">
        <v>90578</v>
      </c>
      <c r="Y1517">
        <f>cleaneddata[[#This Row],[Unit Price]]-cleaneddata[[#This Row],[Discount]]</f>
        <v>5.9300000000000006</v>
      </c>
      <c r="Z1517" t="str">
        <f>_xlfn.IFS(cleaneddata[[#This Row],[Region]]="Central","Chris",cleaneddata[[#This Row],[Region]]="East","Erin",cleaneddata[[#This Row],[Region]]="South","Sam",cleaneddata[[#This Row],[Region]]="West","William")</f>
        <v>William</v>
      </c>
    </row>
    <row r="1518" spans="1:26" x14ac:dyDescent="0.25">
      <c r="A1518">
        <v>871</v>
      </c>
      <c r="B1518" t="s">
        <v>1667</v>
      </c>
      <c r="C1518" t="s">
        <v>72</v>
      </c>
      <c r="D1518">
        <v>0</v>
      </c>
      <c r="E1518">
        <v>6.48</v>
      </c>
      <c r="F1518">
        <v>5.1100000000000003</v>
      </c>
      <c r="G1518" t="s">
        <v>40</v>
      </c>
      <c r="H1518" t="s">
        <v>73</v>
      </c>
      <c r="I1518" t="s">
        <v>50</v>
      </c>
      <c r="J1518" t="s">
        <v>90</v>
      </c>
      <c r="K1518" t="s">
        <v>75</v>
      </c>
      <c r="L1518" t="s">
        <v>2594</v>
      </c>
      <c r="M1518">
        <v>0.37</v>
      </c>
      <c r="N1518" t="s">
        <v>34</v>
      </c>
      <c r="O1518" t="s">
        <v>61</v>
      </c>
      <c r="P1518" t="s">
        <v>298</v>
      </c>
      <c r="Q1518" t="s">
        <v>1668</v>
      </c>
      <c r="R1518">
        <v>89502</v>
      </c>
      <c r="S1518" s="1">
        <v>42144</v>
      </c>
      <c r="T1518" s="1">
        <v>42146</v>
      </c>
      <c r="U1518">
        <v>-33.31</v>
      </c>
      <c r="V1518">
        <v>18</v>
      </c>
      <c r="W1518">
        <v>127.81</v>
      </c>
      <c r="X1518">
        <v>90578</v>
      </c>
      <c r="Y1518">
        <f>cleaneddata[[#This Row],[Unit Price]]-cleaneddata[[#This Row],[Discount]]</f>
        <v>6.48</v>
      </c>
      <c r="Z1518" t="str">
        <f>_xlfn.IFS(cleaneddata[[#This Row],[Region]]="Central","Chris",cleaneddata[[#This Row],[Region]]="East","Erin",cleaneddata[[#This Row],[Region]]="South","Sam",cleaneddata[[#This Row],[Region]]="West","William")</f>
        <v>William</v>
      </c>
    </row>
    <row r="1519" spans="1:26" x14ac:dyDescent="0.25">
      <c r="A1519">
        <v>922</v>
      </c>
      <c r="B1519" t="s">
        <v>2595</v>
      </c>
      <c r="C1519" t="s">
        <v>72</v>
      </c>
      <c r="D1519">
        <v>0.01</v>
      </c>
      <c r="E1519">
        <v>65.989999999999995</v>
      </c>
      <c r="F1519">
        <v>8.99</v>
      </c>
      <c r="G1519" t="s">
        <v>89</v>
      </c>
      <c r="H1519" t="s">
        <v>29</v>
      </c>
      <c r="I1519" t="s">
        <v>42</v>
      </c>
      <c r="J1519" t="s">
        <v>137</v>
      </c>
      <c r="K1519" t="s">
        <v>75</v>
      </c>
      <c r="L1519" t="s">
        <v>2596</v>
      </c>
      <c r="M1519">
        <v>0.56000000000000005</v>
      </c>
      <c r="N1519" t="s">
        <v>34</v>
      </c>
      <c r="O1519" t="s">
        <v>61</v>
      </c>
      <c r="P1519" t="s">
        <v>92</v>
      </c>
      <c r="Q1519" t="s">
        <v>2148</v>
      </c>
      <c r="R1519">
        <v>91730</v>
      </c>
      <c r="S1519" s="1">
        <v>42144</v>
      </c>
      <c r="T1519" s="1">
        <v>42145</v>
      </c>
      <c r="U1519">
        <v>396.97199999999998</v>
      </c>
      <c r="V1519">
        <v>14</v>
      </c>
      <c r="W1519">
        <v>782</v>
      </c>
      <c r="X1519">
        <v>87135</v>
      </c>
      <c r="Y1519">
        <f>cleaneddata[[#This Row],[Unit Price]]-cleaneddata[[#This Row],[Discount]]</f>
        <v>65.97999999999999</v>
      </c>
      <c r="Z1519" t="str">
        <f>_xlfn.IFS(cleaneddata[[#This Row],[Region]]="Central","Chris",cleaneddata[[#This Row],[Region]]="East","Erin",cleaneddata[[#This Row],[Region]]="South","Sam",cleaneddata[[#This Row],[Region]]="West","William")</f>
        <v>William</v>
      </c>
    </row>
    <row r="1520" spans="1:26" x14ac:dyDescent="0.25">
      <c r="A1520">
        <v>1708</v>
      </c>
      <c r="B1520" t="s">
        <v>599</v>
      </c>
      <c r="C1520" t="s">
        <v>72</v>
      </c>
      <c r="D1520">
        <v>0.03</v>
      </c>
      <c r="E1520">
        <v>205.99</v>
      </c>
      <c r="F1520">
        <v>3</v>
      </c>
      <c r="G1520" t="s">
        <v>40</v>
      </c>
      <c r="H1520" t="s">
        <v>29</v>
      </c>
      <c r="I1520" t="s">
        <v>42</v>
      </c>
      <c r="J1520" t="s">
        <v>137</v>
      </c>
      <c r="K1520" t="s">
        <v>75</v>
      </c>
      <c r="L1520" t="s">
        <v>425</v>
      </c>
      <c r="M1520">
        <v>0.57999999999999996</v>
      </c>
      <c r="N1520" t="s">
        <v>34</v>
      </c>
      <c r="O1520" t="s">
        <v>113</v>
      </c>
      <c r="P1520" t="s">
        <v>319</v>
      </c>
      <c r="Q1520" t="s">
        <v>601</v>
      </c>
      <c r="R1520">
        <v>44118</v>
      </c>
      <c r="S1520" s="1">
        <v>42144</v>
      </c>
      <c r="T1520" s="1">
        <v>42145</v>
      </c>
      <c r="U1520">
        <v>3670.3515000000002</v>
      </c>
      <c r="V1520">
        <v>29</v>
      </c>
      <c r="W1520">
        <v>5319.35</v>
      </c>
      <c r="X1520">
        <v>88784</v>
      </c>
      <c r="Y1520">
        <f>cleaneddata[[#This Row],[Unit Price]]-cleaneddata[[#This Row],[Discount]]</f>
        <v>205.96</v>
      </c>
      <c r="Z1520" t="str">
        <f>_xlfn.IFS(cleaneddata[[#This Row],[Region]]="Central","Chris",cleaneddata[[#This Row],[Region]]="East","Erin",cleaneddata[[#This Row],[Region]]="South","Sam",cleaneddata[[#This Row],[Region]]="West","William")</f>
        <v>Erin</v>
      </c>
    </row>
    <row r="1521" spans="1:26" x14ac:dyDescent="0.25">
      <c r="A1521">
        <v>276</v>
      </c>
      <c r="B1521" t="s">
        <v>2597</v>
      </c>
      <c r="C1521" t="s">
        <v>27</v>
      </c>
      <c r="D1521">
        <v>0.04</v>
      </c>
      <c r="E1521">
        <v>1.98</v>
      </c>
      <c r="F1521">
        <v>0.7</v>
      </c>
      <c r="G1521" t="s">
        <v>89</v>
      </c>
      <c r="H1521" t="s">
        <v>96</v>
      </c>
      <c r="I1521" t="s">
        <v>50</v>
      </c>
      <c r="J1521" t="s">
        <v>178</v>
      </c>
      <c r="K1521" t="s">
        <v>52</v>
      </c>
      <c r="L1521" t="s">
        <v>443</v>
      </c>
      <c r="M1521">
        <v>0.83</v>
      </c>
      <c r="N1521" t="s">
        <v>34</v>
      </c>
      <c r="O1521" t="s">
        <v>113</v>
      </c>
      <c r="P1521" t="s">
        <v>250</v>
      </c>
      <c r="Q1521" t="s">
        <v>1391</v>
      </c>
      <c r="R1521">
        <v>6111</v>
      </c>
      <c r="S1521" s="1">
        <v>42145</v>
      </c>
      <c r="T1521" s="1">
        <v>42146</v>
      </c>
      <c r="U1521">
        <v>-1</v>
      </c>
      <c r="V1521">
        <v>3</v>
      </c>
      <c r="W1521">
        <v>8.3000000000000007</v>
      </c>
      <c r="X1521">
        <v>89291</v>
      </c>
      <c r="Y1521">
        <f>cleaneddata[[#This Row],[Unit Price]]-cleaneddata[[#This Row],[Discount]]</f>
        <v>1.94</v>
      </c>
      <c r="Z1521" t="str">
        <f>_xlfn.IFS(cleaneddata[[#This Row],[Region]]="Central","Chris",cleaneddata[[#This Row],[Region]]="East","Erin",cleaneddata[[#This Row],[Region]]="South","Sam",cleaneddata[[#This Row],[Region]]="West","William")</f>
        <v>Erin</v>
      </c>
    </row>
    <row r="1522" spans="1:26" x14ac:dyDescent="0.25">
      <c r="A1522">
        <v>282</v>
      </c>
      <c r="B1522" t="s">
        <v>2598</v>
      </c>
      <c r="C1522" t="s">
        <v>27</v>
      </c>
      <c r="D1522">
        <v>0.03</v>
      </c>
      <c r="E1522">
        <v>55.99</v>
      </c>
      <c r="F1522">
        <v>5</v>
      </c>
      <c r="G1522" t="s">
        <v>40</v>
      </c>
      <c r="H1522" t="s">
        <v>96</v>
      </c>
      <c r="I1522" t="s">
        <v>42</v>
      </c>
      <c r="J1522" t="s">
        <v>137</v>
      </c>
      <c r="K1522" t="s">
        <v>44</v>
      </c>
      <c r="L1522" t="s">
        <v>1940</v>
      </c>
      <c r="M1522">
        <v>0.83</v>
      </c>
      <c r="N1522" t="s">
        <v>34</v>
      </c>
      <c r="O1522" t="s">
        <v>113</v>
      </c>
      <c r="P1522" t="s">
        <v>399</v>
      </c>
      <c r="Q1522" t="s">
        <v>2599</v>
      </c>
      <c r="R1522">
        <v>7109</v>
      </c>
      <c r="S1522" s="1">
        <v>42145</v>
      </c>
      <c r="T1522" s="1">
        <v>42146</v>
      </c>
      <c r="U1522">
        <v>-221.25399999999999</v>
      </c>
      <c r="V1522">
        <v>9</v>
      </c>
      <c r="W1522">
        <v>416.95</v>
      </c>
      <c r="X1522">
        <v>89291</v>
      </c>
      <c r="Y1522">
        <f>cleaneddata[[#This Row],[Unit Price]]-cleaneddata[[#This Row],[Discount]]</f>
        <v>55.96</v>
      </c>
      <c r="Z1522" t="str">
        <f>_xlfn.IFS(cleaneddata[[#This Row],[Region]]="Central","Chris",cleaneddata[[#This Row],[Region]]="East","Erin",cleaneddata[[#This Row],[Region]]="South","Sam",cleaneddata[[#This Row],[Region]]="West","William")</f>
        <v>Erin</v>
      </c>
    </row>
    <row r="1523" spans="1:26" x14ac:dyDescent="0.25">
      <c r="A1523">
        <v>825</v>
      </c>
      <c r="B1523" t="s">
        <v>2600</v>
      </c>
      <c r="C1523" t="s">
        <v>27</v>
      </c>
      <c r="D1523">
        <v>0</v>
      </c>
      <c r="E1523">
        <v>11.97</v>
      </c>
      <c r="F1523">
        <v>4.9800000000000004</v>
      </c>
      <c r="G1523" t="s">
        <v>40</v>
      </c>
      <c r="H1523" t="s">
        <v>73</v>
      </c>
      <c r="I1523" t="s">
        <v>50</v>
      </c>
      <c r="J1523" t="s">
        <v>97</v>
      </c>
      <c r="K1523" t="s">
        <v>75</v>
      </c>
      <c r="L1523" t="s">
        <v>818</v>
      </c>
      <c r="M1523">
        <v>0.57999999999999996</v>
      </c>
      <c r="N1523" t="s">
        <v>34</v>
      </c>
      <c r="O1523" t="s">
        <v>54</v>
      </c>
      <c r="P1523" t="s">
        <v>189</v>
      </c>
      <c r="Q1523" t="s">
        <v>2601</v>
      </c>
      <c r="R1523">
        <v>79605</v>
      </c>
      <c r="S1523" s="1">
        <v>42145</v>
      </c>
      <c r="T1523" s="1">
        <v>42148</v>
      </c>
      <c r="U1523">
        <v>3.3839999999999999</v>
      </c>
      <c r="V1523">
        <v>4</v>
      </c>
      <c r="W1523">
        <v>53.3</v>
      </c>
      <c r="X1523">
        <v>89258</v>
      </c>
      <c r="Y1523">
        <f>cleaneddata[[#This Row],[Unit Price]]-cleaneddata[[#This Row],[Discount]]</f>
        <v>11.97</v>
      </c>
      <c r="Z1523" t="str">
        <f>_xlfn.IFS(cleaneddata[[#This Row],[Region]]="Central","Chris",cleaneddata[[#This Row],[Region]]="East","Erin",cleaneddata[[#This Row],[Region]]="South","Sam",cleaneddata[[#This Row],[Region]]="West","William")</f>
        <v>Chris</v>
      </c>
    </row>
    <row r="1524" spans="1:26" x14ac:dyDescent="0.25">
      <c r="A1524">
        <v>406</v>
      </c>
      <c r="B1524" t="s">
        <v>2602</v>
      </c>
      <c r="C1524" t="s">
        <v>39</v>
      </c>
      <c r="D1524">
        <v>0.03</v>
      </c>
      <c r="E1524">
        <v>4.9800000000000004</v>
      </c>
      <c r="F1524">
        <v>0.8</v>
      </c>
      <c r="G1524" t="s">
        <v>40</v>
      </c>
      <c r="H1524" t="s">
        <v>29</v>
      </c>
      <c r="I1524" t="s">
        <v>50</v>
      </c>
      <c r="J1524" t="s">
        <v>90</v>
      </c>
      <c r="K1524" t="s">
        <v>52</v>
      </c>
      <c r="L1524" t="s">
        <v>896</v>
      </c>
      <c r="M1524">
        <v>0.36</v>
      </c>
      <c r="N1524" t="s">
        <v>34</v>
      </c>
      <c r="O1524" t="s">
        <v>113</v>
      </c>
      <c r="P1524" t="s">
        <v>399</v>
      </c>
      <c r="Q1524" t="s">
        <v>2603</v>
      </c>
      <c r="R1524">
        <v>8360</v>
      </c>
      <c r="S1524" s="1">
        <v>42145</v>
      </c>
      <c r="T1524" s="1">
        <v>42146</v>
      </c>
      <c r="U1524">
        <v>50.2044</v>
      </c>
      <c r="V1524">
        <v>15</v>
      </c>
      <c r="W1524">
        <v>72.760000000000005</v>
      </c>
      <c r="X1524">
        <v>87804</v>
      </c>
      <c r="Y1524">
        <f>cleaneddata[[#This Row],[Unit Price]]-cleaneddata[[#This Row],[Discount]]</f>
        <v>4.95</v>
      </c>
      <c r="Z1524" t="str">
        <f>_xlfn.IFS(cleaneddata[[#This Row],[Region]]="Central","Chris",cleaneddata[[#This Row],[Region]]="East","Erin",cleaneddata[[#This Row],[Region]]="South","Sam",cleaneddata[[#This Row],[Region]]="West","William")</f>
        <v>Erin</v>
      </c>
    </row>
    <row r="1525" spans="1:26" x14ac:dyDescent="0.25">
      <c r="A1525">
        <v>1106</v>
      </c>
      <c r="B1525" t="s">
        <v>2583</v>
      </c>
      <c r="C1525" t="s">
        <v>39</v>
      </c>
      <c r="D1525">
        <v>0.01</v>
      </c>
      <c r="E1525">
        <v>9.31</v>
      </c>
      <c r="F1525">
        <v>3.98</v>
      </c>
      <c r="G1525" t="s">
        <v>40</v>
      </c>
      <c r="H1525" t="s">
        <v>29</v>
      </c>
      <c r="I1525" t="s">
        <v>50</v>
      </c>
      <c r="J1525" t="s">
        <v>570</v>
      </c>
      <c r="K1525" t="s">
        <v>44</v>
      </c>
      <c r="L1525" t="s">
        <v>2604</v>
      </c>
      <c r="M1525">
        <v>0.56000000000000005</v>
      </c>
      <c r="N1525" t="s">
        <v>34</v>
      </c>
      <c r="O1525" t="s">
        <v>54</v>
      </c>
      <c r="P1525" t="s">
        <v>189</v>
      </c>
      <c r="Q1525" t="s">
        <v>556</v>
      </c>
      <c r="R1525">
        <v>75220</v>
      </c>
      <c r="S1525" s="1">
        <v>42145</v>
      </c>
      <c r="T1525" s="1">
        <v>42146</v>
      </c>
      <c r="U1525">
        <v>-10.9</v>
      </c>
      <c r="V1525">
        <v>61</v>
      </c>
      <c r="W1525">
        <v>586.96</v>
      </c>
      <c r="X1525">
        <v>646</v>
      </c>
      <c r="Y1525">
        <f>cleaneddata[[#This Row],[Unit Price]]-cleaneddata[[#This Row],[Discount]]</f>
        <v>9.3000000000000007</v>
      </c>
      <c r="Z1525" t="str">
        <f>_xlfn.IFS(cleaneddata[[#This Row],[Region]]="Central","Chris",cleaneddata[[#This Row],[Region]]="East","Erin",cleaneddata[[#This Row],[Region]]="South","Sam",cleaneddata[[#This Row],[Region]]="West","William")</f>
        <v>Chris</v>
      </c>
    </row>
    <row r="1526" spans="1:26" x14ac:dyDescent="0.25">
      <c r="A1526">
        <v>1107</v>
      </c>
      <c r="B1526" t="s">
        <v>2605</v>
      </c>
      <c r="C1526" t="s">
        <v>39</v>
      </c>
      <c r="D1526">
        <v>0.01</v>
      </c>
      <c r="E1526">
        <v>9.31</v>
      </c>
      <c r="F1526">
        <v>3.98</v>
      </c>
      <c r="G1526" t="s">
        <v>40</v>
      </c>
      <c r="H1526" t="s">
        <v>29</v>
      </c>
      <c r="I1526" t="s">
        <v>50</v>
      </c>
      <c r="J1526" t="s">
        <v>570</v>
      </c>
      <c r="K1526" t="s">
        <v>44</v>
      </c>
      <c r="L1526" t="s">
        <v>2604</v>
      </c>
      <c r="M1526">
        <v>0.56000000000000005</v>
      </c>
      <c r="N1526" t="s">
        <v>34</v>
      </c>
      <c r="O1526" t="s">
        <v>54</v>
      </c>
      <c r="P1526" t="s">
        <v>189</v>
      </c>
      <c r="Q1526" t="s">
        <v>2606</v>
      </c>
      <c r="R1526">
        <v>77566</v>
      </c>
      <c r="S1526" s="1">
        <v>42145</v>
      </c>
      <c r="T1526" s="1">
        <v>42146</v>
      </c>
      <c r="U1526">
        <v>2.1800000000000002</v>
      </c>
      <c r="V1526">
        <v>15</v>
      </c>
      <c r="W1526">
        <v>144.33000000000001</v>
      </c>
      <c r="X1526">
        <v>86411</v>
      </c>
      <c r="Y1526">
        <f>cleaneddata[[#This Row],[Unit Price]]-cleaneddata[[#This Row],[Discount]]</f>
        <v>9.3000000000000007</v>
      </c>
      <c r="Z1526" t="str">
        <f>_xlfn.IFS(cleaneddata[[#This Row],[Region]]="Central","Chris",cleaneddata[[#This Row],[Region]]="East","Erin",cleaneddata[[#This Row],[Region]]="South","Sam",cleaneddata[[#This Row],[Region]]="West","William")</f>
        <v>Chris</v>
      </c>
    </row>
    <row r="1527" spans="1:26" x14ac:dyDescent="0.25">
      <c r="A1527">
        <v>820</v>
      </c>
      <c r="B1527" t="s">
        <v>2607</v>
      </c>
      <c r="C1527" t="s">
        <v>49</v>
      </c>
      <c r="D1527">
        <v>0.09</v>
      </c>
      <c r="E1527">
        <v>5.84</v>
      </c>
      <c r="F1527">
        <v>0.83</v>
      </c>
      <c r="G1527" t="s">
        <v>40</v>
      </c>
      <c r="H1527" t="s">
        <v>29</v>
      </c>
      <c r="I1527" t="s">
        <v>50</v>
      </c>
      <c r="J1527" t="s">
        <v>51</v>
      </c>
      <c r="K1527" t="s">
        <v>52</v>
      </c>
      <c r="L1527" t="s">
        <v>2608</v>
      </c>
      <c r="M1527">
        <v>0.49</v>
      </c>
      <c r="N1527" t="s">
        <v>34</v>
      </c>
      <c r="O1527" t="s">
        <v>61</v>
      </c>
      <c r="P1527" t="s">
        <v>68</v>
      </c>
      <c r="Q1527" t="s">
        <v>2609</v>
      </c>
      <c r="R1527">
        <v>99362</v>
      </c>
      <c r="S1527" s="1">
        <v>42145</v>
      </c>
      <c r="T1527" s="1">
        <v>42149</v>
      </c>
      <c r="U1527">
        <v>-2.87</v>
      </c>
      <c r="V1527">
        <v>1</v>
      </c>
      <c r="W1527">
        <v>5.9</v>
      </c>
      <c r="X1527">
        <v>90244</v>
      </c>
      <c r="Y1527">
        <f>cleaneddata[[#This Row],[Unit Price]]-cleaneddata[[#This Row],[Discount]]</f>
        <v>5.75</v>
      </c>
      <c r="Z1527" t="str">
        <f>_xlfn.IFS(cleaneddata[[#This Row],[Region]]="Central","Chris",cleaneddata[[#This Row],[Region]]="East","Erin",cleaneddata[[#This Row],[Region]]="South","Sam",cleaneddata[[#This Row],[Region]]="West","William")</f>
        <v>William</v>
      </c>
    </row>
    <row r="1528" spans="1:26" x14ac:dyDescent="0.25">
      <c r="A1528">
        <v>1527</v>
      </c>
      <c r="B1528" t="s">
        <v>340</v>
      </c>
      <c r="C1528" t="s">
        <v>49</v>
      </c>
      <c r="D1528">
        <v>0.09</v>
      </c>
      <c r="E1528">
        <v>50.98</v>
      </c>
      <c r="F1528">
        <v>6.5</v>
      </c>
      <c r="G1528" t="s">
        <v>40</v>
      </c>
      <c r="H1528" t="s">
        <v>73</v>
      </c>
      <c r="I1528" t="s">
        <v>42</v>
      </c>
      <c r="J1528" t="s">
        <v>43</v>
      </c>
      <c r="K1528" t="s">
        <v>75</v>
      </c>
      <c r="L1528" t="s">
        <v>1868</v>
      </c>
      <c r="M1528">
        <v>0.73</v>
      </c>
      <c r="N1528" t="s">
        <v>34</v>
      </c>
      <c r="O1528" t="s">
        <v>35</v>
      </c>
      <c r="P1528" t="s">
        <v>166</v>
      </c>
      <c r="Q1528" t="s">
        <v>342</v>
      </c>
      <c r="R1528">
        <v>35601</v>
      </c>
      <c r="S1528" s="1">
        <v>42145</v>
      </c>
      <c r="T1528" s="1">
        <v>42152</v>
      </c>
      <c r="U1528">
        <v>70.176000000000002</v>
      </c>
      <c r="V1528">
        <v>28</v>
      </c>
      <c r="W1528">
        <v>1395.41</v>
      </c>
      <c r="X1528">
        <v>86815</v>
      </c>
      <c r="Y1528">
        <f>cleaneddata[[#This Row],[Unit Price]]-cleaneddata[[#This Row],[Discount]]</f>
        <v>50.889999999999993</v>
      </c>
      <c r="Z1528" t="str">
        <f>_xlfn.IFS(cleaneddata[[#This Row],[Region]]="Central","Chris",cleaneddata[[#This Row],[Region]]="East","Erin",cleaneddata[[#This Row],[Region]]="South","Sam",cleaneddata[[#This Row],[Region]]="West","William")</f>
        <v>Sam</v>
      </c>
    </row>
    <row r="1529" spans="1:26" x14ac:dyDescent="0.25">
      <c r="A1529">
        <v>3319</v>
      </c>
      <c r="B1529" t="s">
        <v>2610</v>
      </c>
      <c r="C1529" t="s">
        <v>49</v>
      </c>
      <c r="D1529">
        <v>0.03</v>
      </c>
      <c r="E1529">
        <v>20.98</v>
      </c>
      <c r="F1529">
        <v>1.49</v>
      </c>
      <c r="G1529" t="s">
        <v>40</v>
      </c>
      <c r="H1529" t="s">
        <v>29</v>
      </c>
      <c r="I1529" t="s">
        <v>50</v>
      </c>
      <c r="J1529" t="s">
        <v>74</v>
      </c>
      <c r="K1529" t="s">
        <v>75</v>
      </c>
      <c r="L1529" t="s">
        <v>2611</v>
      </c>
      <c r="M1529">
        <v>0.35</v>
      </c>
      <c r="N1529" t="s">
        <v>34</v>
      </c>
      <c r="O1529" t="s">
        <v>35</v>
      </c>
      <c r="P1529" t="s">
        <v>402</v>
      </c>
      <c r="Q1529" t="s">
        <v>505</v>
      </c>
      <c r="R1529">
        <v>37075</v>
      </c>
      <c r="S1529" s="1">
        <v>42145</v>
      </c>
      <c r="T1529" s="1">
        <v>42145</v>
      </c>
      <c r="U1529">
        <v>30.024000000000001</v>
      </c>
      <c r="V1529">
        <v>20</v>
      </c>
      <c r="W1529">
        <v>431.43</v>
      </c>
      <c r="X1529">
        <v>90104</v>
      </c>
      <c r="Y1529">
        <f>cleaneddata[[#This Row],[Unit Price]]-cleaneddata[[#This Row],[Discount]]</f>
        <v>20.95</v>
      </c>
      <c r="Z1529" t="str">
        <f>_xlfn.IFS(cleaneddata[[#This Row],[Region]]="Central","Chris",cleaneddata[[#This Row],[Region]]="East","Erin",cleaneddata[[#This Row],[Region]]="South","Sam",cleaneddata[[#This Row],[Region]]="West","William")</f>
        <v>Sam</v>
      </c>
    </row>
    <row r="1530" spans="1:26" x14ac:dyDescent="0.25">
      <c r="A1530">
        <v>1129</v>
      </c>
      <c r="B1530" t="s">
        <v>788</v>
      </c>
      <c r="C1530" t="s">
        <v>118</v>
      </c>
      <c r="D1530">
        <v>0.02</v>
      </c>
      <c r="E1530">
        <v>7.64</v>
      </c>
      <c r="F1530">
        <v>1.39</v>
      </c>
      <c r="G1530" t="s">
        <v>40</v>
      </c>
      <c r="H1530" t="s">
        <v>73</v>
      </c>
      <c r="I1530" t="s">
        <v>50</v>
      </c>
      <c r="J1530" t="s">
        <v>347</v>
      </c>
      <c r="K1530" t="s">
        <v>75</v>
      </c>
      <c r="L1530" t="s">
        <v>1560</v>
      </c>
      <c r="M1530">
        <v>0.36</v>
      </c>
      <c r="N1530" t="s">
        <v>34</v>
      </c>
      <c r="O1530" t="s">
        <v>113</v>
      </c>
      <c r="P1530" t="s">
        <v>405</v>
      </c>
      <c r="Q1530" t="s">
        <v>790</v>
      </c>
      <c r="R1530">
        <v>2118</v>
      </c>
      <c r="S1530" s="1">
        <v>42145</v>
      </c>
      <c r="T1530" s="1">
        <v>42147</v>
      </c>
      <c r="U1530">
        <v>117.38</v>
      </c>
      <c r="V1530">
        <v>52</v>
      </c>
      <c r="W1530">
        <v>406.91</v>
      </c>
      <c r="X1530">
        <v>13735</v>
      </c>
      <c r="Y1530">
        <f>cleaneddata[[#This Row],[Unit Price]]-cleaneddata[[#This Row],[Discount]]</f>
        <v>7.62</v>
      </c>
      <c r="Z1530" t="str">
        <f>_xlfn.IFS(cleaneddata[[#This Row],[Region]]="Central","Chris",cleaneddata[[#This Row],[Region]]="East","Erin",cleaneddata[[#This Row],[Region]]="South","Sam",cleaneddata[[#This Row],[Region]]="West","William")</f>
        <v>Erin</v>
      </c>
    </row>
    <row r="1531" spans="1:26" x14ac:dyDescent="0.25">
      <c r="A1531">
        <v>1131</v>
      </c>
      <c r="B1531" t="s">
        <v>2612</v>
      </c>
      <c r="C1531" t="s">
        <v>118</v>
      </c>
      <c r="D1531">
        <v>0.02</v>
      </c>
      <c r="E1531">
        <v>7.64</v>
      </c>
      <c r="F1531">
        <v>1.39</v>
      </c>
      <c r="G1531" t="s">
        <v>40</v>
      </c>
      <c r="H1531" t="s">
        <v>73</v>
      </c>
      <c r="I1531" t="s">
        <v>50</v>
      </c>
      <c r="J1531" t="s">
        <v>347</v>
      </c>
      <c r="K1531" t="s">
        <v>75</v>
      </c>
      <c r="L1531" t="s">
        <v>1560</v>
      </c>
      <c r="M1531">
        <v>0.36</v>
      </c>
      <c r="N1531" t="s">
        <v>34</v>
      </c>
      <c r="O1531" t="s">
        <v>54</v>
      </c>
      <c r="P1531" t="s">
        <v>189</v>
      </c>
      <c r="Q1531" t="s">
        <v>2613</v>
      </c>
      <c r="R1531">
        <v>79907</v>
      </c>
      <c r="S1531" s="1">
        <v>42145</v>
      </c>
      <c r="T1531" s="1">
        <v>42147</v>
      </c>
      <c r="U1531">
        <v>70.193700000000007</v>
      </c>
      <c r="V1531">
        <v>13</v>
      </c>
      <c r="W1531">
        <v>101.73</v>
      </c>
      <c r="X1531">
        <v>88103</v>
      </c>
      <c r="Y1531">
        <f>cleaneddata[[#This Row],[Unit Price]]-cleaneddata[[#This Row],[Discount]]</f>
        <v>7.62</v>
      </c>
      <c r="Z1531" t="str">
        <f>_xlfn.IFS(cleaneddata[[#This Row],[Region]]="Central","Chris",cleaneddata[[#This Row],[Region]]="East","Erin",cleaneddata[[#This Row],[Region]]="South","Sam",cleaneddata[[#This Row],[Region]]="West","William")</f>
        <v>Chris</v>
      </c>
    </row>
    <row r="1532" spans="1:26" x14ac:dyDescent="0.25">
      <c r="A1532">
        <v>1254</v>
      </c>
      <c r="B1532" t="s">
        <v>1592</v>
      </c>
      <c r="C1532" t="s">
        <v>118</v>
      </c>
      <c r="D1532">
        <v>0.04</v>
      </c>
      <c r="E1532">
        <v>2.08</v>
      </c>
      <c r="F1532">
        <v>1.49</v>
      </c>
      <c r="G1532" t="s">
        <v>40</v>
      </c>
      <c r="H1532" t="s">
        <v>73</v>
      </c>
      <c r="I1532" t="s">
        <v>50</v>
      </c>
      <c r="J1532" t="s">
        <v>74</v>
      </c>
      <c r="K1532" t="s">
        <v>75</v>
      </c>
      <c r="L1532" t="s">
        <v>1412</v>
      </c>
      <c r="M1532">
        <v>0.36</v>
      </c>
      <c r="N1532" t="s">
        <v>34</v>
      </c>
      <c r="O1532" t="s">
        <v>54</v>
      </c>
      <c r="P1532" t="s">
        <v>189</v>
      </c>
      <c r="Q1532" t="s">
        <v>1593</v>
      </c>
      <c r="R1532">
        <v>77530</v>
      </c>
      <c r="S1532" s="1">
        <v>42145</v>
      </c>
      <c r="T1532" s="1">
        <v>42147</v>
      </c>
      <c r="U1532">
        <v>-11.281499999999999</v>
      </c>
      <c r="V1532">
        <v>16</v>
      </c>
      <c r="W1532">
        <v>33.770000000000003</v>
      </c>
      <c r="X1532">
        <v>89982</v>
      </c>
      <c r="Y1532">
        <f>cleaneddata[[#This Row],[Unit Price]]-cleaneddata[[#This Row],[Discount]]</f>
        <v>2.04</v>
      </c>
      <c r="Z1532" t="str">
        <f>_xlfn.IFS(cleaneddata[[#This Row],[Region]]="Central","Chris",cleaneddata[[#This Row],[Region]]="East","Erin",cleaneddata[[#This Row],[Region]]="South","Sam",cleaneddata[[#This Row],[Region]]="West","William")</f>
        <v>Chris</v>
      </c>
    </row>
    <row r="1533" spans="1:26" x14ac:dyDescent="0.25">
      <c r="A1533">
        <v>19</v>
      </c>
      <c r="B1533" t="s">
        <v>2614</v>
      </c>
      <c r="C1533" t="s">
        <v>72</v>
      </c>
      <c r="D1533">
        <v>7.0000000000000007E-2</v>
      </c>
      <c r="E1533">
        <v>12.99</v>
      </c>
      <c r="F1533">
        <v>9.44</v>
      </c>
      <c r="G1533" t="s">
        <v>40</v>
      </c>
      <c r="H1533" t="s">
        <v>29</v>
      </c>
      <c r="I1533" t="s">
        <v>42</v>
      </c>
      <c r="J1533" t="s">
        <v>58</v>
      </c>
      <c r="K1533" t="s">
        <v>146</v>
      </c>
      <c r="L1533" t="s">
        <v>2615</v>
      </c>
      <c r="M1533">
        <v>0.39</v>
      </c>
      <c r="N1533" t="s">
        <v>34</v>
      </c>
      <c r="O1533" t="s">
        <v>61</v>
      </c>
      <c r="P1533" t="s">
        <v>279</v>
      </c>
      <c r="Q1533" t="s">
        <v>2616</v>
      </c>
      <c r="R1533">
        <v>59801</v>
      </c>
      <c r="S1533" s="1">
        <v>42145</v>
      </c>
      <c r="T1533" s="1">
        <v>42147</v>
      </c>
      <c r="U1533">
        <v>-114.6399</v>
      </c>
      <c r="V1533">
        <v>18</v>
      </c>
      <c r="W1533">
        <v>231.79</v>
      </c>
      <c r="X1533">
        <v>90032</v>
      </c>
      <c r="Y1533">
        <f>cleaneddata[[#This Row],[Unit Price]]-cleaneddata[[#This Row],[Discount]]</f>
        <v>12.92</v>
      </c>
      <c r="Z1533" t="str">
        <f>_xlfn.IFS(cleaneddata[[#This Row],[Region]]="Central","Chris",cleaneddata[[#This Row],[Region]]="East","Erin",cleaneddata[[#This Row],[Region]]="South","Sam",cleaneddata[[#This Row],[Region]]="West","William")</f>
        <v>William</v>
      </c>
    </row>
    <row r="1534" spans="1:26" x14ac:dyDescent="0.25">
      <c r="A1534">
        <v>21</v>
      </c>
      <c r="B1534" t="s">
        <v>2522</v>
      </c>
      <c r="C1534" t="s">
        <v>72</v>
      </c>
      <c r="D1534">
        <v>0.08</v>
      </c>
      <c r="E1534">
        <v>5</v>
      </c>
      <c r="F1534">
        <v>3.39</v>
      </c>
      <c r="G1534" t="s">
        <v>40</v>
      </c>
      <c r="H1534" t="s">
        <v>29</v>
      </c>
      <c r="I1534" t="s">
        <v>50</v>
      </c>
      <c r="J1534" t="s">
        <v>178</v>
      </c>
      <c r="K1534" t="s">
        <v>52</v>
      </c>
      <c r="L1534" t="s">
        <v>2617</v>
      </c>
      <c r="M1534">
        <v>0.37</v>
      </c>
      <c r="N1534" t="s">
        <v>34</v>
      </c>
      <c r="O1534" t="s">
        <v>113</v>
      </c>
      <c r="P1534" t="s">
        <v>114</v>
      </c>
      <c r="Q1534" t="s">
        <v>115</v>
      </c>
      <c r="R1534">
        <v>10012</v>
      </c>
      <c r="S1534" s="1">
        <v>42145</v>
      </c>
      <c r="T1534" s="1">
        <v>42146</v>
      </c>
      <c r="U1534">
        <v>-17.489999999999998</v>
      </c>
      <c r="V1534">
        <v>58</v>
      </c>
      <c r="W1534">
        <v>293.06</v>
      </c>
      <c r="X1534">
        <v>42949</v>
      </c>
      <c r="Y1534">
        <f>cleaneddata[[#This Row],[Unit Price]]-cleaneddata[[#This Row],[Discount]]</f>
        <v>4.92</v>
      </c>
      <c r="Z1534" t="str">
        <f>_xlfn.IFS(cleaneddata[[#This Row],[Region]]="Central","Chris",cleaneddata[[#This Row],[Region]]="East","Erin",cleaneddata[[#This Row],[Region]]="South","Sam",cleaneddata[[#This Row],[Region]]="West","William")</f>
        <v>Erin</v>
      </c>
    </row>
    <row r="1535" spans="1:26" x14ac:dyDescent="0.25">
      <c r="A1535">
        <v>21</v>
      </c>
      <c r="B1535" t="s">
        <v>2522</v>
      </c>
      <c r="C1535" t="s">
        <v>72</v>
      </c>
      <c r="D1535">
        <v>7.0000000000000007E-2</v>
      </c>
      <c r="E1535">
        <v>12.99</v>
      </c>
      <c r="F1535">
        <v>9.44</v>
      </c>
      <c r="G1535" t="s">
        <v>40</v>
      </c>
      <c r="H1535" t="s">
        <v>29</v>
      </c>
      <c r="I1535" t="s">
        <v>42</v>
      </c>
      <c r="J1535" t="s">
        <v>58</v>
      </c>
      <c r="K1535" t="s">
        <v>146</v>
      </c>
      <c r="L1535" t="s">
        <v>2615</v>
      </c>
      <c r="M1535">
        <v>0.39</v>
      </c>
      <c r="N1535" t="s">
        <v>34</v>
      </c>
      <c r="O1535" t="s">
        <v>113</v>
      </c>
      <c r="P1535" t="s">
        <v>114</v>
      </c>
      <c r="Q1535" t="s">
        <v>115</v>
      </c>
      <c r="R1535">
        <v>10012</v>
      </c>
      <c r="S1535" s="1">
        <v>42145</v>
      </c>
      <c r="T1535" s="1">
        <v>42147</v>
      </c>
      <c r="U1535">
        <v>-114.6399</v>
      </c>
      <c r="V1535">
        <v>71</v>
      </c>
      <c r="W1535">
        <v>914.29</v>
      </c>
      <c r="X1535">
        <v>42949</v>
      </c>
      <c r="Y1535">
        <f>cleaneddata[[#This Row],[Unit Price]]-cleaneddata[[#This Row],[Discount]]</f>
        <v>12.92</v>
      </c>
      <c r="Z1535" t="str">
        <f>_xlfn.IFS(cleaneddata[[#This Row],[Region]]="Central","Chris",cleaneddata[[#This Row],[Region]]="East","Erin",cleaneddata[[#This Row],[Region]]="South","Sam",cleaneddata[[#This Row],[Region]]="West","William")</f>
        <v>Erin</v>
      </c>
    </row>
    <row r="1536" spans="1:26" x14ac:dyDescent="0.25">
      <c r="A1536">
        <v>3206</v>
      </c>
      <c r="B1536" t="s">
        <v>1928</v>
      </c>
      <c r="C1536" t="s">
        <v>72</v>
      </c>
      <c r="D1536">
        <v>0.06</v>
      </c>
      <c r="E1536">
        <v>218.08</v>
      </c>
      <c r="F1536">
        <v>18.059999999999999</v>
      </c>
      <c r="G1536" t="s">
        <v>89</v>
      </c>
      <c r="H1536" t="s">
        <v>41</v>
      </c>
      <c r="I1536" t="s">
        <v>30</v>
      </c>
      <c r="J1536" t="s">
        <v>111</v>
      </c>
      <c r="K1536" t="s">
        <v>66</v>
      </c>
      <c r="L1536" t="s">
        <v>2618</v>
      </c>
      <c r="M1536">
        <v>0.56999999999999995</v>
      </c>
      <c r="N1536" t="s">
        <v>34</v>
      </c>
      <c r="O1536" t="s">
        <v>61</v>
      </c>
      <c r="P1536" t="s">
        <v>492</v>
      </c>
      <c r="Q1536" t="s">
        <v>1930</v>
      </c>
      <c r="R1536">
        <v>83301</v>
      </c>
      <c r="S1536" s="1">
        <v>42145</v>
      </c>
      <c r="T1536" s="1">
        <v>42147</v>
      </c>
      <c r="U1536">
        <v>969.42</v>
      </c>
      <c r="V1536">
        <v>7</v>
      </c>
      <c r="W1536">
        <v>1488.51</v>
      </c>
      <c r="X1536">
        <v>87934</v>
      </c>
      <c r="Y1536">
        <f>cleaneddata[[#This Row],[Unit Price]]-cleaneddata[[#This Row],[Discount]]</f>
        <v>218.02</v>
      </c>
      <c r="Z1536" t="str">
        <f>_xlfn.IFS(cleaneddata[[#This Row],[Region]]="Central","Chris",cleaneddata[[#This Row],[Region]]="East","Erin",cleaneddata[[#This Row],[Region]]="South","Sam",cleaneddata[[#This Row],[Region]]="West","William")</f>
        <v>William</v>
      </c>
    </row>
    <row r="1537" spans="1:26" x14ac:dyDescent="0.25">
      <c r="A1537">
        <v>2385</v>
      </c>
      <c r="B1537" t="s">
        <v>2619</v>
      </c>
      <c r="C1537" t="s">
        <v>27</v>
      </c>
      <c r="D1537">
        <v>0.1</v>
      </c>
      <c r="E1537">
        <v>130.97999999999999</v>
      </c>
      <c r="F1537">
        <v>30</v>
      </c>
      <c r="G1537" t="s">
        <v>28</v>
      </c>
      <c r="H1537" t="s">
        <v>29</v>
      </c>
      <c r="I1537" t="s">
        <v>30</v>
      </c>
      <c r="J1537" t="s">
        <v>111</v>
      </c>
      <c r="K1537" t="s">
        <v>59</v>
      </c>
      <c r="L1537" t="s">
        <v>2201</v>
      </c>
      <c r="M1537">
        <v>0.78</v>
      </c>
      <c r="N1537" t="s">
        <v>34</v>
      </c>
      <c r="O1537" t="s">
        <v>61</v>
      </c>
      <c r="P1537" t="s">
        <v>642</v>
      </c>
      <c r="Q1537" t="s">
        <v>2620</v>
      </c>
      <c r="R1537">
        <v>88001</v>
      </c>
      <c r="S1537" s="1">
        <v>42146</v>
      </c>
      <c r="T1537" s="1">
        <v>42148</v>
      </c>
      <c r="U1537">
        <v>2000.11</v>
      </c>
      <c r="V1537">
        <v>18</v>
      </c>
      <c r="W1537">
        <v>2259.9899999999998</v>
      </c>
      <c r="X1537">
        <v>89184</v>
      </c>
      <c r="Y1537">
        <f>cleaneddata[[#This Row],[Unit Price]]-cleaneddata[[#This Row],[Discount]]</f>
        <v>130.88</v>
      </c>
      <c r="Z1537" t="str">
        <f>_xlfn.IFS(cleaneddata[[#This Row],[Region]]="Central","Chris",cleaneddata[[#This Row],[Region]]="East","Erin",cleaneddata[[#This Row],[Region]]="South","Sam",cleaneddata[[#This Row],[Region]]="West","William")</f>
        <v>William</v>
      </c>
    </row>
    <row r="1538" spans="1:26" x14ac:dyDescent="0.25">
      <c r="A1538">
        <v>2699</v>
      </c>
      <c r="B1538" t="s">
        <v>2091</v>
      </c>
      <c r="C1538" t="s">
        <v>27</v>
      </c>
      <c r="D1538">
        <v>0.06</v>
      </c>
      <c r="E1538">
        <v>4.9800000000000004</v>
      </c>
      <c r="F1538">
        <v>4.95</v>
      </c>
      <c r="G1538" t="s">
        <v>40</v>
      </c>
      <c r="H1538" t="s">
        <v>96</v>
      </c>
      <c r="I1538" t="s">
        <v>50</v>
      </c>
      <c r="J1538" t="s">
        <v>74</v>
      </c>
      <c r="K1538" t="s">
        <v>75</v>
      </c>
      <c r="L1538" t="s">
        <v>2621</v>
      </c>
      <c r="M1538">
        <v>0.37</v>
      </c>
      <c r="N1538" t="s">
        <v>34</v>
      </c>
      <c r="O1538" t="s">
        <v>61</v>
      </c>
      <c r="P1538" t="s">
        <v>590</v>
      </c>
      <c r="Q1538" t="s">
        <v>2093</v>
      </c>
      <c r="R1538">
        <v>86442</v>
      </c>
      <c r="S1538" s="1">
        <v>42146</v>
      </c>
      <c r="T1538" s="1">
        <v>42148</v>
      </c>
      <c r="U1538">
        <v>-103.224</v>
      </c>
      <c r="V1538">
        <v>16</v>
      </c>
      <c r="W1538">
        <v>78.989999999999995</v>
      </c>
      <c r="X1538">
        <v>87677</v>
      </c>
      <c r="Y1538">
        <f>cleaneddata[[#This Row],[Unit Price]]-cleaneddata[[#This Row],[Discount]]</f>
        <v>4.9200000000000008</v>
      </c>
      <c r="Z1538" t="str">
        <f>_xlfn.IFS(cleaneddata[[#This Row],[Region]]="Central","Chris",cleaneddata[[#This Row],[Region]]="East","Erin",cleaneddata[[#This Row],[Region]]="South","Sam",cleaneddata[[#This Row],[Region]]="West","William")</f>
        <v>William</v>
      </c>
    </row>
    <row r="1539" spans="1:26" x14ac:dyDescent="0.25">
      <c r="A1539">
        <v>181</v>
      </c>
      <c r="B1539" t="s">
        <v>1289</v>
      </c>
      <c r="C1539" t="s">
        <v>39</v>
      </c>
      <c r="D1539">
        <v>7.0000000000000007E-2</v>
      </c>
      <c r="E1539">
        <v>1.68</v>
      </c>
      <c r="F1539">
        <v>1.57</v>
      </c>
      <c r="G1539" t="s">
        <v>40</v>
      </c>
      <c r="H1539" t="s">
        <v>96</v>
      </c>
      <c r="I1539" t="s">
        <v>50</v>
      </c>
      <c r="J1539" t="s">
        <v>51</v>
      </c>
      <c r="K1539" t="s">
        <v>52</v>
      </c>
      <c r="L1539" t="s">
        <v>576</v>
      </c>
      <c r="M1539">
        <v>0.59</v>
      </c>
      <c r="N1539" t="s">
        <v>34</v>
      </c>
      <c r="O1539" t="s">
        <v>61</v>
      </c>
      <c r="P1539" t="s">
        <v>92</v>
      </c>
      <c r="Q1539" t="s">
        <v>943</v>
      </c>
      <c r="R1539">
        <v>94122</v>
      </c>
      <c r="S1539" s="1">
        <v>42146</v>
      </c>
      <c r="T1539" s="1">
        <v>42147</v>
      </c>
      <c r="U1539">
        <v>-35.75</v>
      </c>
      <c r="V1539">
        <v>116</v>
      </c>
      <c r="W1539">
        <v>186.59</v>
      </c>
      <c r="X1539">
        <v>3585</v>
      </c>
      <c r="Y1539">
        <f>cleaneddata[[#This Row],[Unit Price]]-cleaneddata[[#This Row],[Discount]]</f>
        <v>1.6099999999999999</v>
      </c>
      <c r="Z1539" t="str">
        <f>_xlfn.IFS(cleaneddata[[#This Row],[Region]]="Central","Chris",cleaneddata[[#This Row],[Region]]="East","Erin",cleaneddata[[#This Row],[Region]]="South","Sam",cleaneddata[[#This Row],[Region]]="West","William")</f>
        <v>William</v>
      </c>
    </row>
    <row r="1540" spans="1:26" x14ac:dyDescent="0.25">
      <c r="A1540">
        <v>188</v>
      </c>
      <c r="B1540" t="s">
        <v>2622</v>
      </c>
      <c r="C1540" t="s">
        <v>39</v>
      </c>
      <c r="D1540">
        <v>7.0000000000000007E-2</v>
      </c>
      <c r="E1540">
        <v>10.06</v>
      </c>
      <c r="F1540">
        <v>2.06</v>
      </c>
      <c r="G1540" t="s">
        <v>40</v>
      </c>
      <c r="H1540" t="s">
        <v>96</v>
      </c>
      <c r="I1540" t="s">
        <v>50</v>
      </c>
      <c r="J1540" t="s">
        <v>90</v>
      </c>
      <c r="K1540" t="s">
        <v>52</v>
      </c>
      <c r="L1540" t="s">
        <v>175</v>
      </c>
      <c r="M1540">
        <v>0.39</v>
      </c>
      <c r="N1540" t="s">
        <v>34</v>
      </c>
      <c r="O1540" t="s">
        <v>54</v>
      </c>
      <c r="P1540" t="s">
        <v>189</v>
      </c>
      <c r="Q1540" t="s">
        <v>1959</v>
      </c>
      <c r="R1540">
        <v>76240</v>
      </c>
      <c r="S1540" s="1">
        <v>42146</v>
      </c>
      <c r="T1540" s="1">
        <v>42146</v>
      </c>
      <c r="U1540">
        <v>152.65559999999999</v>
      </c>
      <c r="V1540">
        <v>23</v>
      </c>
      <c r="W1540">
        <v>221.24</v>
      </c>
      <c r="X1540">
        <v>88361</v>
      </c>
      <c r="Y1540">
        <f>cleaneddata[[#This Row],[Unit Price]]-cleaneddata[[#This Row],[Discount]]</f>
        <v>9.99</v>
      </c>
      <c r="Z1540" t="str">
        <f>_xlfn.IFS(cleaneddata[[#This Row],[Region]]="Central","Chris",cleaneddata[[#This Row],[Region]]="East","Erin",cleaneddata[[#This Row],[Region]]="South","Sam",cleaneddata[[#This Row],[Region]]="West","William")</f>
        <v>Chris</v>
      </c>
    </row>
    <row r="1541" spans="1:26" x14ac:dyDescent="0.25">
      <c r="A1541">
        <v>188</v>
      </c>
      <c r="B1541" t="s">
        <v>2622</v>
      </c>
      <c r="C1541" t="s">
        <v>39</v>
      </c>
      <c r="D1541">
        <v>7.0000000000000007E-2</v>
      </c>
      <c r="E1541">
        <v>1.68</v>
      </c>
      <c r="F1541">
        <v>1.57</v>
      </c>
      <c r="G1541" t="s">
        <v>40</v>
      </c>
      <c r="H1541" t="s">
        <v>96</v>
      </c>
      <c r="I1541" t="s">
        <v>50</v>
      </c>
      <c r="J1541" t="s">
        <v>51</v>
      </c>
      <c r="K1541" t="s">
        <v>52</v>
      </c>
      <c r="L1541" t="s">
        <v>576</v>
      </c>
      <c r="M1541">
        <v>0.59</v>
      </c>
      <c r="N1541" t="s">
        <v>34</v>
      </c>
      <c r="O1541" t="s">
        <v>54</v>
      </c>
      <c r="P1541" t="s">
        <v>189</v>
      </c>
      <c r="Q1541" t="s">
        <v>1959</v>
      </c>
      <c r="R1541">
        <v>76240</v>
      </c>
      <c r="S1541" s="1">
        <v>42146</v>
      </c>
      <c r="T1541" s="1">
        <v>42147</v>
      </c>
      <c r="U1541">
        <v>7.15</v>
      </c>
      <c r="V1541">
        <v>29</v>
      </c>
      <c r="W1541">
        <v>46.65</v>
      </c>
      <c r="X1541">
        <v>88361</v>
      </c>
      <c r="Y1541">
        <f>cleaneddata[[#This Row],[Unit Price]]-cleaneddata[[#This Row],[Discount]]</f>
        <v>1.6099999999999999</v>
      </c>
      <c r="Z1541" t="str">
        <f>_xlfn.IFS(cleaneddata[[#This Row],[Region]]="Central","Chris",cleaneddata[[#This Row],[Region]]="East","Erin",cleaneddata[[#This Row],[Region]]="South","Sam",cleaneddata[[#This Row],[Region]]="West","William")</f>
        <v>Chris</v>
      </c>
    </row>
    <row r="1542" spans="1:26" x14ac:dyDescent="0.25">
      <c r="A1542">
        <v>1246</v>
      </c>
      <c r="B1542" t="s">
        <v>2013</v>
      </c>
      <c r="C1542" t="s">
        <v>49</v>
      </c>
      <c r="D1542">
        <v>0.03</v>
      </c>
      <c r="E1542">
        <v>256.99</v>
      </c>
      <c r="F1542">
        <v>11.25</v>
      </c>
      <c r="G1542" t="s">
        <v>40</v>
      </c>
      <c r="H1542" t="s">
        <v>73</v>
      </c>
      <c r="I1542" t="s">
        <v>42</v>
      </c>
      <c r="J1542" t="s">
        <v>43</v>
      </c>
      <c r="K1542" t="s">
        <v>75</v>
      </c>
      <c r="L1542" t="s">
        <v>2623</v>
      </c>
      <c r="M1542">
        <v>0.51</v>
      </c>
      <c r="N1542" t="s">
        <v>34</v>
      </c>
      <c r="O1542" t="s">
        <v>113</v>
      </c>
      <c r="P1542" t="s">
        <v>114</v>
      </c>
      <c r="Q1542" t="s">
        <v>115</v>
      </c>
      <c r="R1542">
        <v>10009</v>
      </c>
      <c r="S1542" s="1">
        <v>42146</v>
      </c>
      <c r="T1542" s="1">
        <v>42146</v>
      </c>
      <c r="U1542">
        <v>1489.8</v>
      </c>
      <c r="V1542">
        <v>32</v>
      </c>
      <c r="W1542">
        <v>8216.2800000000007</v>
      </c>
      <c r="X1542">
        <v>46853</v>
      </c>
      <c r="Y1542">
        <f>cleaneddata[[#This Row],[Unit Price]]-cleaneddata[[#This Row],[Discount]]</f>
        <v>256.96000000000004</v>
      </c>
      <c r="Z1542" t="str">
        <f>_xlfn.IFS(cleaneddata[[#This Row],[Region]]="Central","Chris",cleaneddata[[#This Row],[Region]]="East","Erin",cleaneddata[[#This Row],[Region]]="South","Sam",cleaneddata[[#This Row],[Region]]="West","William")</f>
        <v>Erin</v>
      </c>
    </row>
    <row r="1543" spans="1:26" x14ac:dyDescent="0.25">
      <c r="A1543">
        <v>1257</v>
      </c>
      <c r="B1543" t="s">
        <v>2283</v>
      </c>
      <c r="C1543" t="s">
        <v>118</v>
      </c>
      <c r="D1543">
        <v>0.01</v>
      </c>
      <c r="E1543">
        <v>115.99</v>
      </c>
      <c r="F1543">
        <v>56.14</v>
      </c>
      <c r="G1543" t="s">
        <v>28</v>
      </c>
      <c r="H1543" t="s">
        <v>73</v>
      </c>
      <c r="I1543" t="s">
        <v>42</v>
      </c>
      <c r="J1543" t="s">
        <v>58</v>
      </c>
      <c r="K1543" t="s">
        <v>59</v>
      </c>
      <c r="L1543" t="s">
        <v>482</v>
      </c>
      <c r="M1543">
        <v>0.4</v>
      </c>
      <c r="N1543" t="s">
        <v>34</v>
      </c>
      <c r="O1543" t="s">
        <v>61</v>
      </c>
      <c r="P1543" t="s">
        <v>62</v>
      </c>
      <c r="Q1543" t="s">
        <v>1125</v>
      </c>
      <c r="R1543">
        <v>80013</v>
      </c>
      <c r="S1543" s="1">
        <v>42146</v>
      </c>
      <c r="T1543" s="1">
        <v>42147</v>
      </c>
      <c r="U1543">
        <v>-164.39519999999999</v>
      </c>
      <c r="V1543">
        <v>5</v>
      </c>
      <c r="W1543">
        <v>604.35</v>
      </c>
      <c r="X1543">
        <v>86535</v>
      </c>
      <c r="Y1543">
        <f>cleaneddata[[#This Row],[Unit Price]]-cleaneddata[[#This Row],[Discount]]</f>
        <v>115.97999999999999</v>
      </c>
      <c r="Z1543" t="str">
        <f>_xlfn.IFS(cleaneddata[[#This Row],[Region]]="Central","Chris",cleaneddata[[#This Row],[Region]]="East","Erin",cleaneddata[[#This Row],[Region]]="South","Sam",cleaneddata[[#This Row],[Region]]="West","William")</f>
        <v>William</v>
      </c>
    </row>
    <row r="1544" spans="1:26" x14ac:dyDescent="0.25">
      <c r="A1544">
        <v>2976</v>
      </c>
      <c r="B1544" t="s">
        <v>2624</v>
      </c>
      <c r="C1544" t="s">
        <v>118</v>
      </c>
      <c r="D1544">
        <v>0.01</v>
      </c>
      <c r="E1544">
        <v>35.99</v>
      </c>
      <c r="F1544">
        <v>0.99</v>
      </c>
      <c r="G1544" t="s">
        <v>40</v>
      </c>
      <c r="H1544" t="s">
        <v>29</v>
      </c>
      <c r="I1544" t="s">
        <v>42</v>
      </c>
      <c r="J1544" t="s">
        <v>137</v>
      </c>
      <c r="K1544" t="s">
        <v>44</v>
      </c>
      <c r="L1544" t="s">
        <v>1987</v>
      </c>
      <c r="M1544">
        <v>0.35</v>
      </c>
      <c r="N1544" t="s">
        <v>34</v>
      </c>
      <c r="O1544" t="s">
        <v>54</v>
      </c>
      <c r="P1544" t="s">
        <v>359</v>
      </c>
      <c r="Q1544" t="s">
        <v>2625</v>
      </c>
      <c r="R1544">
        <v>53154</v>
      </c>
      <c r="S1544" s="1">
        <v>42146</v>
      </c>
      <c r="T1544" s="1">
        <v>42147</v>
      </c>
      <c r="U1544">
        <v>882.48239999999998</v>
      </c>
      <c r="V1544">
        <v>41</v>
      </c>
      <c r="W1544">
        <v>1278.96</v>
      </c>
      <c r="X1544">
        <v>89047</v>
      </c>
      <c r="Y1544">
        <f>cleaneddata[[#This Row],[Unit Price]]-cleaneddata[[#This Row],[Discount]]</f>
        <v>35.980000000000004</v>
      </c>
      <c r="Z1544" t="str">
        <f>_xlfn.IFS(cleaneddata[[#This Row],[Region]]="Central","Chris",cleaneddata[[#This Row],[Region]]="East","Erin",cleaneddata[[#This Row],[Region]]="South","Sam",cleaneddata[[#This Row],[Region]]="West","William")</f>
        <v>Chris</v>
      </c>
    </row>
    <row r="1545" spans="1:26" x14ac:dyDescent="0.25">
      <c r="A1545">
        <v>2198</v>
      </c>
      <c r="B1545" t="s">
        <v>2626</v>
      </c>
      <c r="C1545" t="s">
        <v>72</v>
      </c>
      <c r="D1545">
        <v>0.03</v>
      </c>
      <c r="E1545">
        <v>25.98</v>
      </c>
      <c r="F1545">
        <v>4.08</v>
      </c>
      <c r="G1545" t="s">
        <v>40</v>
      </c>
      <c r="H1545" t="s">
        <v>29</v>
      </c>
      <c r="I1545" t="s">
        <v>50</v>
      </c>
      <c r="J1545" t="s">
        <v>51</v>
      </c>
      <c r="K1545" t="s">
        <v>44</v>
      </c>
      <c r="L1545" t="s">
        <v>2627</v>
      </c>
      <c r="M1545">
        <v>0.56999999999999995</v>
      </c>
      <c r="N1545" t="s">
        <v>34</v>
      </c>
      <c r="O1545" t="s">
        <v>113</v>
      </c>
      <c r="P1545" t="s">
        <v>114</v>
      </c>
      <c r="Q1545" t="s">
        <v>2628</v>
      </c>
      <c r="R1545">
        <v>11757</v>
      </c>
      <c r="S1545" s="1">
        <v>42146</v>
      </c>
      <c r="T1545" s="1">
        <v>42149</v>
      </c>
      <c r="U1545">
        <v>295.90649999999999</v>
      </c>
      <c r="V1545">
        <v>16</v>
      </c>
      <c r="W1545">
        <v>428.85</v>
      </c>
      <c r="X1545">
        <v>89174</v>
      </c>
      <c r="Y1545">
        <f>cleaneddata[[#This Row],[Unit Price]]-cleaneddata[[#This Row],[Discount]]</f>
        <v>25.95</v>
      </c>
      <c r="Z1545" t="str">
        <f>_xlfn.IFS(cleaneddata[[#This Row],[Region]]="Central","Chris",cleaneddata[[#This Row],[Region]]="East","Erin",cleaneddata[[#This Row],[Region]]="South","Sam",cleaneddata[[#This Row],[Region]]="West","William")</f>
        <v>Erin</v>
      </c>
    </row>
    <row r="1546" spans="1:26" x14ac:dyDescent="0.25">
      <c r="A1546">
        <v>2198</v>
      </c>
      <c r="B1546" t="s">
        <v>2626</v>
      </c>
      <c r="C1546" t="s">
        <v>72</v>
      </c>
      <c r="D1546">
        <v>0.1</v>
      </c>
      <c r="E1546">
        <v>20.98</v>
      </c>
      <c r="F1546">
        <v>53.03</v>
      </c>
      <c r="G1546" t="s">
        <v>28</v>
      </c>
      <c r="H1546" t="s">
        <v>29</v>
      </c>
      <c r="I1546" t="s">
        <v>50</v>
      </c>
      <c r="J1546" t="s">
        <v>80</v>
      </c>
      <c r="K1546" t="s">
        <v>59</v>
      </c>
      <c r="L1546" t="s">
        <v>1092</v>
      </c>
      <c r="M1546">
        <v>0.78</v>
      </c>
      <c r="N1546" t="s">
        <v>34</v>
      </c>
      <c r="O1546" t="s">
        <v>113</v>
      </c>
      <c r="P1546" t="s">
        <v>114</v>
      </c>
      <c r="Q1546" t="s">
        <v>2628</v>
      </c>
      <c r="R1546">
        <v>11757</v>
      </c>
      <c r="S1546" s="1">
        <v>42146</v>
      </c>
      <c r="T1546" s="1">
        <v>42146</v>
      </c>
      <c r="U1546">
        <v>-2111.36</v>
      </c>
      <c r="V1546">
        <v>16</v>
      </c>
      <c r="W1546">
        <v>342.54</v>
      </c>
      <c r="X1546">
        <v>89174</v>
      </c>
      <c r="Y1546">
        <f>cleaneddata[[#This Row],[Unit Price]]-cleaneddata[[#This Row],[Discount]]</f>
        <v>20.88</v>
      </c>
      <c r="Z1546" t="str">
        <f>_xlfn.IFS(cleaneddata[[#This Row],[Region]]="Central","Chris",cleaneddata[[#This Row],[Region]]="East","Erin",cleaneddata[[#This Row],[Region]]="South","Sam",cleaneddata[[#This Row],[Region]]="West","William")</f>
        <v>Erin</v>
      </c>
    </row>
    <row r="1547" spans="1:26" x14ac:dyDescent="0.25">
      <c r="A1547">
        <v>2526</v>
      </c>
      <c r="B1547" t="s">
        <v>2629</v>
      </c>
      <c r="C1547" t="s">
        <v>27</v>
      </c>
      <c r="D1547">
        <v>0.01</v>
      </c>
      <c r="E1547">
        <v>2.16</v>
      </c>
      <c r="F1547">
        <v>6.05</v>
      </c>
      <c r="G1547" t="s">
        <v>40</v>
      </c>
      <c r="H1547" t="s">
        <v>96</v>
      </c>
      <c r="I1547" t="s">
        <v>50</v>
      </c>
      <c r="J1547" t="s">
        <v>74</v>
      </c>
      <c r="K1547" t="s">
        <v>75</v>
      </c>
      <c r="L1547" t="s">
        <v>898</v>
      </c>
      <c r="M1547">
        <v>0.37</v>
      </c>
      <c r="N1547" t="s">
        <v>34</v>
      </c>
      <c r="O1547" t="s">
        <v>35</v>
      </c>
      <c r="P1547" t="s">
        <v>170</v>
      </c>
      <c r="Q1547" t="s">
        <v>2031</v>
      </c>
      <c r="R1547">
        <v>70506</v>
      </c>
      <c r="S1547" s="1">
        <v>42147</v>
      </c>
      <c r="T1547" s="1">
        <v>42149</v>
      </c>
      <c r="U1547">
        <v>395.76</v>
      </c>
      <c r="V1547">
        <v>24</v>
      </c>
      <c r="W1547">
        <v>58.05</v>
      </c>
      <c r="X1547">
        <v>87208</v>
      </c>
      <c r="Y1547">
        <f>cleaneddata[[#This Row],[Unit Price]]-cleaneddata[[#This Row],[Discount]]</f>
        <v>2.1500000000000004</v>
      </c>
      <c r="Z1547" t="str">
        <f>_xlfn.IFS(cleaneddata[[#This Row],[Region]]="Central","Chris",cleaneddata[[#This Row],[Region]]="East","Erin",cleaneddata[[#This Row],[Region]]="South","Sam",cleaneddata[[#This Row],[Region]]="West","William")</f>
        <v>Sam</v>
      </c>
    </row>
    <row r="1548" spans="1:26" x14ac:dyDescent="0.25">
      <c r="A1548">
        <v>2527</v>
      </c>
      <c r="B1548" t="s">
        <v>2630</v>
      </c>
      <c r="C1548" t="s">
        <v>27</v>
      </c>
      <c r="D1548">
        <v>7.0000000000000007E-2</v>
      </c>
      <c r="E1548">
        <v>21.38</v>
      </c>
      <c r="F1548">
        <v>8.99</v>
      </c>
      <c r="G1548" t="s">
        <v>40</v>
      </c>
      <c r="H1548" t="s">
        <v>96</v>
      </c>
      <c r="I1548" t="s">
        <v>50</v>
      </c>
      <c r="J1548" t="s">
        <v>51</v>
      </c>
      <c r="K1548" t="s">
        <v>44</v>
      </c>
      <c r="L1548" t="s">
        <v>1679</v>
      </c>
      <c r="M1548">
        <v>0.59</v>
      </c>
      <c r="N1548" t="s">
        <v>34</v>
      </c>
      <c r="O1548" t="s">
        <v>35</v>
      </c>
      <c r="P1548" t="s">
        <v>170</v>
      </c>
      <c r="Q1548" t="s">
        <v>2631</v>
      </c>
      <c r="R1548">
        <v>70601</v>
      </c>
      <c r="S1548" s="1">
        <v>42147</v>
      </c>
      <c r="T1548" s="1">
        <v>42149</v>
      </c>
      <c r="U1548">
        <v>-39.396000000000001</v>
      </c>
      <c r="V1548">
        <v>3</v>
      </c>
      <c r="W1548">
        <v>68.64</v>
      </c>
      <c r="X1548">
        <v>87208</v>
      </c>
      <c r="Y1548">
        <f>cleaneddata[[#This Row],[Unit Price]]-cleaneddata[[#This Row],[Discount]]</f>
        <v>21.31</v>
      </c>
      <c r="Z1548" t="str">
        <f>_xlfn.IFS(cleaneddata[[#This Row],[Region]]="Central","Chris",cleaneddata[[#This Row],[Region]]="East","Erin",cleaneddata[[#This Row],[Region]]="South","Sam",cleaneddata[[#This Row],[Region]]="West","William")</f>
        <v>Sam</v>
      </c>
    </row>
    <row r="1549" spans="1:26" x14ac:dyDescent="0.25">
      <c r="A1549">
        <v>1182</v>
      </c>
      <c r="B1549" t="s">
        <v>2632</v>
      </c>
      <c r="C1549" t="s">
        <v>39</v>
      </c>
      <c r="D1549">
        <v>7.0000000000000007E-2</v>
      </c>
      <c r="E1549">
        <v>2.61</v>
      </c>
      <c r="F1549">
        <v>0.5</v>
      </c>
      <c r="G1549" t="s">
        <v>40</v>
      </c>
      <c r="H1549" t="s">
        <v>73</v>
      </c>
      <c r="I1549" t="s">
        <v>50</v>
      </c>
      <c r="J1549" t="s">
        <v>154</v>
      </c>
      <c r="K1549" t="s">
        <v>75</v>
      </c>
      <c r="L1549" t="s">
        <v>1369</v>
      </c>
      <c r="M1549">
        <v>0.39</v>
      </c>
      <c r="N1549" t="s">
        <v>34</v>
      </c>
      <c r="O1549" t="s">
        <v>61</v>
      </c>
      <c r="P1549" t="s">
        <v>148</v>
      </c>
      <c r="Q1549" t="s">
        <v>2633</v>
      </c>
      <c r="R1549">
        <v>84660</v>
      </c>
      <c r="S1549" s="1">
        <v>42147</v>
      </c>
      <c r="T1549" s="1">
        <v>42147</v>
      </c>
      <c r="U1549">
        <v>27.013500000000001</v>
      </c>
      <c r="V1549">
        <v>15</v>
      </c>
      <c r="W1549">
        <v>39.15</v>
      </c>
      <c r="X1549">
        <v>86913</v>
      </c>
      <c r="Y1549">
        <f>cleaneddata[[#This Row],[Unit Price]]-cleaneddata[[#This Row],[Discount]]</f>
        <v>2.54</v>
      </c>
      <c r="Z1549" t="str">
        <f>_xlfn.IFS(cleaneddata[[#This Row],[Region]]="Central","Chris",cleaneddata[[#This Row],[Region]]="East","Erin",cleaneddata[[#This Row],[Region]]="South","Sam",cleaneddata[[#This Row],[Region]]="West","William")</f>
        <v>William</v>
      </c>
    </row>
    <row r="1550" spans="1:26" x14ac:dyDescent="0.25">
      <c r="A1550">
        <v>3249</v>
      </c>
      <c r="B1550" t="s">
        <v>2634</v>
      </c>
      <c r="C1550" t="s">
        <v>39</v>
      </c>
      <c r="D1550">
        <v>0.03</v>
      </c>
      <c r="E1550">
        <v>42.8</v>
      </c>
      <c r="F1550">
        <v>2.99</v>
      </c>
      <c r="G1550" t="s">
        <v>40</v>
      </c>
      <c r="H1550" t="s">
        <v>96</v>
      </c>
      <c r="I1550" t="s">
        <v>50</v>
      </c>
      <c r="J1550" t="s">
        <v>74</v>
      </c>
      <c r="K1550" t="s">
        <v>75</v>
      </c>
      <c r="L1550" t="s">
        <v>2635</v>
      </c>
      <c r="M1550">
        <v>0.36</v>
      </c>
      <c r="N1550" t="s">
        <v>34</v>
      </c>
      <c r="O1550" t="s">
        <v>113</v>
      </c>
      <c r="P1550" t="s">
        <v>420</v>
      </c>
      <c r="Q1550" t="s">
        <v>2636</v>
      </c>
      <c r="R1550">
        <v>21403</v>
      </c>
      <c r="S1550" s="1">
        <v>42147</v>
      </c>
      <c r="T1550" s="1">
        <v>42148</v>
      </c>
      <c r="U1550">
        <v>462.92099999999999</v>
      </c>
      <c r="V1550">
        <v>16</v>
      </c>
      <c r="W1550">
        <v>670.9</v>
      </c>
      <c r="X1550">
        <v>87298</v>
      </c>
      <c r="Y1550">
        <f>cleaneddata[[#This Row],[Unit Price]]-cleaneddata[[#This Row],[Discount]]</f>
        <v>42.769999999999996</v>
      </c>
      <c r="Z1550" t="str">
        <f>_xlfn.IFS(cleaneddata[[#This Row],[Region]]="Central","Chris",cleaneddata[[#This Row],[Region]]="East","Erin",cleaneddata[[#This Row],[Region]]="South","Sam",cleaneddata[[#This Row],[Region]]="West","William")</f>
        <v>Erin</v>
      </c>
    </row>
    <row r="1551" spans="1:26" x14ac:dyDescent="0.25">
      <c r="A1551">
        <v>460</v>
      </c>
      <c r="B1551" t="s">
        <v>2637</v>
      </c>
      <c r="C1551" t="s">
        <v>49</v>
      </c>
      <c r="D1551">
        <v>7.0000000000000007E-2</v>
      </c>
      <c r="E1551">
        <v>16.91</v>
      </c>
      <c r="F1551">
        <v>6.25</v>
      </c>
      <c r="G1551" t="s">
        <v>40</v>
      </c>
      <c r="H1551" t="s">
        <v>73</v>
      </c>
      <c r="I1551" t="s">
        <v>50</v>
      </c>
      <c r="J1551" t="s">
        <v>80</v>
      </c>
      <c r="K1551" t="s">
        <v>75</v>
      </c>
      <c r="L1551" t="s">
        <v>2638</v>
      </c>
      <c r="M1551">
        <v>0.57999999999999996</v>
      </c>
      <c r="N1551" t="s">
        <v>34</v>
      </c>
      <c r="O1551" t="s">
        <v>113</v>
      </c>
      <c r="P1551" t="s">
        <v>399</v>
      </c>
      <c r="Q1551" t="s">
        <v>2639</v>
      </c>
      <c r="R1551">
        <v>8332</v>
      </c>
      <c r="S1551" s="1">
        <v>42147</v>
      </c>
      <c r="T1551" s="1">
        <v>42154</v>
      </c>
      <c r="U1551">
        <v>7.9</v>
      </c>
      <c r="V1551">
        <v>31</v>
      </c>
      <c r="W1551">
        <v>492.9</v>
      </c>
      <c r="X1551">
        <v>86014</v>
      </c>
      <c r="Y1551">
        <f>cleaneddata[[#This Row],[Unit Price]]-cleaneddata[[#This Row],[Discount]]</f>
        <v>16.84</v>
      </c>
      <c r="Z1551" t="str">
        <f>_xlfn.IFS(cleaneddata[[#This Row],[Region]]="Central","Chris",cleaneddata[[#This Row],[Region]]="East","Erin",cleaneddata[[#This Row],[Region]]="South","Sam",cleaneddata[[#This Row],[Region]]="West","William")</f>
        <v>Erin</v>
      </c>
    </row>
    <row r="1552" spans="1:26" x14ac:dyDescent="0.25">
      <c r="A1552">
        <v>2858</v>
      </c>
      <c r="B1552" t="s">
        <v>2553</v>
      </c>
      <c r="C1552" t="s">
        <v>49</v>
      </c>
      <c r="D1552">
        <v>0.04</v>
      </c>
      <c r="E1552">
        <v>67.28</v>
      </c>
      <c r="F1552">
        <v>19.989999999999998</v>
      </c>
      <c r="G1552" t="s">
        <v>40</v>
      </c>
      <c r="H1552" t="s">
        <v>96</v>
      </c>
      <c r="I1552" t="s">
        <v>50</v>
      </c>
      <c r="J1552" t="s">
        <v>74</v>
      </c>
      <c r="K1552" t="s">
        <v>75</v>
      </c>
      <c r="L1552" t="s">
        <v>1953</v>
      </c>
      <c r="M1552">
        <v>0.4</v>
      </c>
      <c r="N1552" t="s">
        <v>34</v>
      </c>
      <c r="O1552" t="s">
        <v>35</v>
      </c>
      <c r="P1552" t="s">
        <v>125</v>
      </c>
      <c r="Q1552" t="s">
        <v>1365</v>
      </c>
      <c r="R1552">
        <v>32259</v>
      </c>
      <c r="S1552" s="1">
        <v>42147</v>
      </c>
      <c r="T1552" s="1">
        <v>42152</v>
      </c>
      <c r="U1552">
        <v>14.754</v>
      </c>
      <c r="V1552">
        <v>30</v>
      </c>
      <c r="W1552">
        <v>2051.6799999999998</v>
      </c>
      <c r="X1552">
        <v>88282</v>
      </c>
      <c r="Y1552">
        <f>cleaneddata[[#This Row],[Unit Price]]-cleaneddata[[#This Row],[Discount]]</f>
        <v>67.239999999999995</v>
      </c>
      <c r="Z1552" t="str">
        <f>_xlfn.IFS(cleaneddata[[#This Row],[Region]]="Central","Chris",cleaneddata[[#This Row],[Region]]="East","Erin",cleaneddata[[#This Row],[Region]]="South","Sam",cleaneddata[[#This Row],[Region]]="West","William")</f>
        <v>Sam</v>
      </c>
    </row>
    <row r="1553" spans="1:26" x14ac:dyDescent="0.25">
      <c r="A1553">
        <v>2858</v>
      </c>
      <c r="B1553" t="s">
        <v>2553</v>
      </c>
      <c r="C1553" t="s">
        <v>49</v>
      </c>
      <c r="D1553">
        <v>0.1</v>
      </c>
      <c r="E1553">
        <v>130.97999999999999</v>
      </c>
      <c r="F1553">
        <v>54.74</v>
      </c>
      <c r="G1553" t="s">
        <v>28</v>
      </c>
      <c r="H1553" t="s">
        <v>96</v>
      </c>
      <c r="I1553" t="s">
        <v>30</v>
      </c>
      <c r="J1553" t="s">
        <v>119</v>
      </c>
      <c r="K1553" t="s">
        <v>32</v>
      </c>
      <c r="L1553" t="s">
        <v>1405</v>
      </c>
      <c r="M1553">
        <v>0.69</v>
      </c>
      <c r="N1553" t="s">
        <v>34</v>
      </c>
      <c r="O1553" t="s">
        <v>35</v>
      </c>
      <c r="P1553" t="s">
        <v>125</v>
      </c>
      <c r="Q1553" t="s">
        <v>1365</v>
      </c>
      <c r="R1553">
        <v>32259</v>
      </c>
      <c r="S1553" s="1">
        <v>42147</v>
      </c>
      <c r="T1553" s="1">
        <v>42147</v>
      </c>
      <c r="U1553">
        <v>669.61199999999997</v>
      </c>
      <c r="V1553">
        <v>42</v>
      </c>
      <c r="W1553">
        <v>5295.03</v>
      </c>
      <c r="X1553">
        <v>88282</v>
      </c>
      <c r="Y1553">
        <f>cleaneddata[[#This Row],[Unit Price]]-cleaneddata[[#This Row],[Discount]]</f>
        <v>130.88</v>
      </c>
      <c r="Z1553" t="str">
        <f>_xlfn.IFS(cleaneddata[[#This Row],[Region]]="Central","Chris",cleaneddata[[#This Row],[Region]]="East","Erin",cleaneddata[[#This Row],[Region]]="South","Sam",cleaneddata[[#This Row],[Region]]="West","William")</f>
        <v>Sam</v>
      </c>
    </row>
    <row r="1554" spans="1:26" x14ac:dyDescent="0.25">
      <c r="A1554">
        <v>2858</v>
      </c>
      <c r="B1554" t="s">
        <v>2553</v>
      </c>
      <c r="C1554" t="s">
        <v>49</v>
      </c>
      <c r="D1554">
        <v>0.04</v>
      </c>
      <c r="E1554">
        <v>2.78</v>
      </c>
      <c r="F1554">
        <v>1.25</v>
      </c>
      <c r="G1554" t="s">
        <v>40</v>
      </c>
      <c r="H1554" t="s">
        <v>96</v>
      </c>
      <c r="I1554" t="s">
        <v>50</v>
      </c>
      <c r="J1554" t="s">
        <v>51</v>
      </c>
      <c r="K1554" t="s">
        <v>52</v>
      </c>
      <c r="L1554" t="s">
        <v>384</v>
      </c>
      <c r="M1554">
        <v>0.59</v>
      </c>
      <c r="N1554" t="s">
        <v>34</v>
      </c>
      <c r="O1554" t="s">
        <v>35</v>
      </c>
      <c r="P1554" t="s">
        <v>125</v>
      </c>
      <c r="Q1554" t="s">
        <v>1365</v>
      </c>
      <c r="R1554">
        <v>32259</v>
      </c>
      <c r="S1554" s="1">
        <v>42147</v>
      </c>
      <c r="T1554" s="1">
        <v>42147</v>
      </c>
      <c r="U1554">
        <v>213</v>
      </c>
      <c r="V1554">
        <v>28</v>
      </c>
      <c r="W1554">
        <v>80.27</v>
      </c>
      <c r="X1554">
        <v>88282</v>
      </c>
      <c r="Y1554">
        <f>cleaneddata[[#This Row],[Unit Price]]-cleaneddata[[#This Row],[Discount]]</f>
        <v>2.7399999999999998</v>
      </c>
      <c r="Z1554" t="str">
        <f>_xlfn.IFS(cleaneddata[[#This Row],[Region]]="Central","Chris",cleaneddata[[#This Row],[Region]]="East","Erin",cleaneddata[[#This Row],[Region]]="South","Sam",cleaneddata[[#This Row],[Region]]="West","William")</f>
        <v>Sam</v>
      </c>
    </row>
    <row r="1555" spans="1:26" x14ac:dyDescent="0.25">
      <c r="A1555">
        <v>398</v>
      </c>
      <c r="B1555" t="s">
        <v>2640</v>
      </c>
      <c r="C1555" t="s">
        <v>118</v>
      </c>
      <c r="D1555">
        <v>0.05</v>
      </c>
      <c r="E1555">
        <v>63.94</v>
      </c>
      <c r="F1555">
        <v>14.48</v>
      </c>
      <c r="G1555" t="s">
        <v>40</v>
      </c>
      <c r="H1555" t="s">
        <v>96</v>
      </c>
      <c r="I1555" t="s">
        <v>30</v>
      </c>
      <c r="J1555" t="s">
        <v>128</v>
      </c>
      <c r="K1555" t="s">
        <v>75</v>
      </c>
      <c r="L1555" t="s">
        <v>1996</v>
      </c>
      <c r="M1555">
        <v>0.46</v>
      </c>
      <c r="N1555" t="s">
        <v>34</v>
      </c>
      <c r="O1555" t="s">
        <v>113</v>
      </c>
      <c r="P1555" t="s">
        <v>319</v>
      </c>
      <c r="Q1555" t="s">
        <v>2641</v>
      </c>
      <c r="R1555">
        <v>45406</v>
      </c>
      <c r="S1555" s="1">
        <v>42147</v>
      </c>
      <c r="T1555" s="1">
        <v>42149</v>
      </c>
      <c r="U1555">
        <v>1372.6307999999999</v>
      </c>
      <c r="V1555">
        <v>31</v>
      </c>
      <c r="W1555">
        <v>1989.32</v>
      </c>
      <c r="X1555">
        <v>89320</v>
      </c>
      <c r="Y1555">
        <f>cleaneddata[[#This Row],[Unit Price]]-cleaneddata[[#This Row],[Discount]]</f>
        <v>63.89</v>
      </c>
      <c r="Z1555" t="str">
        <f>_xlfn.IFS(cleaneddata[[#This Row],[Region]]="Central","Chris",cleaneddata[[#This Row],[Region]]="East","Erin",cleaneddata[[#This Row],[Region]]="South","Sam",cleaneddata[[#This Row],[Region]]="West","William")</f>
        <v>Erin</v>
      </c>
    </row>
    <row r="1556" spans="1:26" x14ac:dyDescent="0.25">
      <c r="A1556">
        <v>540</v>
      </c>
      <c r="B1556" t="s">
        <v>2510</v>
      </c>
      <c r="C1556" t="s">
        <v>118</v>
      </c>
      <c r="D1556">
        <v>0.05</v>
      </c>
      <c r="E1556">
        <v>204.1</v>
      </c>
      <c r="F1556">
        <v>13.99</v>
      </c>
      <c r="G1556" t="s">
        <v>40</v>
      </c>
      <c r="H1556" t="s">
        <v>29</v>
      </c>
      <c r="I1556" t="s">
        <v>42</v>
      </c>
      <c r="J1556" t="s">
        <v>58</v>
      </c>
      <c r="K1556" t="s">
        <v>146</v>
      </c>
      <c r="L1556" t="s">
        <v>2642</v>
      </c>
      <c r="M1556">
        <v>0.37</v>
      </c>
      <c r="N1556" t="s">
        <v>34</v>
      </c>
      <c r="O1556" t="s">
        <v>54</v>
      </c>
      <c r="P1556" t="s">
        <v>105</v>
      </c>
      <c r="Q1556" t="s">
        <v>2512</v>
      </c>
      <c r="R1556">
        <v>60061</v>
      </c>
      <c r="S1556" s="1">
        <v>42147</v>
      </c>
      <c r="T1556" s="1">
        <v>42149</v>
      </c>
      <c r="U1556">
        <v>5924.1122999999998</v>
      </c>
      <c r="V1556">
        <v>41</v>
      </c>
      <c r="W1556">
        <v>8585.67</v>
      </c>
      <c r="X1556">
        <v>91175</v>
      </c>
      <c r="Y1556">
        <f>cleaneddata[[#This Row],[Unit Price]]-cleaneddata[[#This Row],[Discount]]</f>
        <v>204.04999999999998</v>
      </c>
      <c r="Z1556" t="str">
        <f>_xlfn.IFS(cleaneddata[[#This Row],[Region]]="Central","Chris",cleaneddata[[#This Row],[Region]]="East","Erin",cleaneddata[[#This Row],[Region]]="South","Sam",cleaneddata[[#This Row],[Region]]="West","William")</f>
        <v>Chris</v>
      </c>
    </row>
    <row r="1557" spans="1:26" x14ac:dyDescent="0.25">
      <c r="A1557">
        <v>2458</v>
      </c>
      <c r="B1557" t="s">
        <v>159</v>
      </c>
      <c r="C1557" t="s">
        <v>118</v>
      </c>
      <c r="D1557">
        <v>0.05</v>
      </c>
      <c r="E1557">
        <v>12.88</v>
      </c>
      <c r="F1557">
        <v>4.59</v>
      </c>
      <c r="G1557" t="s">
        <v>40</v>
      </c>
      <c r="H1557" t="s">
        <v>73</v>
      </c>
      <c r="I1557" t="s">
        <v>50</v>
      </c>
      <c r="J1557" t="s">
        <v>570</v>
      </c>
      <c r="K1557" t="s">
        <v>52</v>
      </c>
      <c r="L1557" t="s">
        <v>2033</v>
      </c>
      <c r="M1557">
        <v>0.82</v>
      </c>
      <c r="N1557" t="s">
        <v>34</v>
      </c>
      <c r="O1557" t="s">
        <v>54</v>
      </c>
      <c r="P1557" t="s">
        <v>86</v>
      </c>
      <c r="Q1557" t="s">
        <v>161</v>
      </c>
      <c r="R1557">
        <v>55410</v>
      </c>
      <c r="S1557" s="1">
        <v>42147</v>
      </c>
      <c r="T1557" s="1">
        <v>42149</v>
      </c>
      <c r="U1557">
        <v>5.98</v>
      </c>
      <c r="V1557">
        <v>3</v>
      </c>
      <c r="W1557">
        <v>42.35</v>
      </c>
      <c r="X1557">
        <v>91286</v>
      </c>
      <c r="Y1557">
        <f>cleaneddata[[#This Row],[Unit Price]]-cleaneddata[[#This Row],[Discount]]</f>
        <v>12.83</v>
      </c>
      <c r="Z1557" t="str">
        <f>_xlfn.IFS(cleaneddata[[#This Row],[Region]]="Central","Chris",cleaneddata[[#This Row],[Region]]="East","Erin",cleaneddata[[#This Row],[Region]]="South","Sam",cleaneddata[[#This Row],[Region]]="West","William")</f>
        <v>Chris</v>
      </c>
    </row>
    <row r="1558" spans="1:26" x14ac:dyDescent="0.25">
      <c r="A1558">
        <v>1814</v>
      </c>
      <c r="B1558" t="s">
        <v>2643</v>
      </c>
      <c r="C1558" t="s">
        <v>72</v>
      </c>
      <c r="D1558">
        <v>0.09</v>
      </c>
      <c r="E1558">
        <v>77.510000000000005</v>
      </c>
      <c r="F1558">
        <v>4</v>
      </c>
      <c r="G1558" t="s">
        <v>89</v>
      </c>
      <c r="H1558" t="s">
        <v>73</v>
      </c>
      <c r="I1558" t="s">
        <v>42</v>
      </c>
      <c r="J1558" t="s">
        <v>43</v>
      </c>
      <c r="K1558" t="s">
        <v>75</v>
      </c>
      <c r="L1558" t="s">
        <v>2051</v>
      </c>
      <c r="M1558">
        <v>0.76</v>
      </c>
      <c r="N1558" t="s">
        <v>34</v>
      </c>
      <c r="O1558" t="s">
        <v>35</v>
      </c>
      <c r="P1558" t="s">
        <v>36</v>
      </c>
      <c r="Q1558" t="s">
        <v>2644</v>
      </c>
      <c r="R1558">
        <v>38654</v>
      </c>
      <c r="S1558" s="1">
        <v>42147</v>
      </c>
      <c r="T1558" s="1">
        <v>42149</v>
      </c>
      <c r="U1558">
        <v>-986.524</v>
      </c>
      <c r="V1558">
        <v>17</v>
      </c>
      <c r="W1558">
        <v>1300.54</v>
      </c>
      <c r="X1558">
        <v>90524</v>
      </c>
      <c r="Y1558">
        <f>cleaneddata[[#This Row],[Unit Price]]-cleaneddata[[#This Row],[Discount]]</f>
        <v>77.42</v>
      </c>
      <c r="Z1558" t="str">
        <f>_xlfn.IFS(cleaneddata[[#This Row],[Region]]="Central","Chris",cleaneddata[[#This Row],[Region]]="East","Erin",cleaneddata[[#This Row],[Region]]="South","Sam",cleaneddata[[#This Row],[Region]]="West","William")</f>
        <v>Sam</v>
      </c>
    </row>
    <row r="1559" spans="1:26" x14ac:dyDescent="0.25">
      <c r="A1559">
        <v>1814</v>
      </c>
      <c r="B1559" t="s">
        <v>2643</v>
      </c>
      <c r="C1559" t="s">
        <v>72</v>
      </c>
      <c r="D1559">
        <v>0</v>
      </c>
      <c r="E1559">
        <v>2.88</v>
      </c>
      <c r="F1559">
        <v>0.7</v>
      </c>
      <c r="G1559" t="s">
        <v>40</v>
      </c>
      <c r="H1559" t="s">
        <v>73</v>
      </c>
      <c r="I1559" t="s">
        <v>50</v>
      </c>
      <c r="J1559" t="s">
        <v>51</v>
      </c>
      <c r="K1559" t="s">
        <v>52</v>
      </c>
      <c r="L1559" t="s">
        <v>641</v>
      </c>
      <c r="M1559">
        <v>0.56000000000000005</v>
      </c>
      <c r="N1559" t="s">
        <v>34</v>
      </c>
      <c r="O1559" t="s">
        <v>35</v>
      </c>
      <c r="P1559" t="s">
        <v>36</v>
      </c>
      <c r="Q1559" t="s">
        <v>2644</v>
      </c>
      <c r="R1559">
        <v>38654</v>
      </c>
      <c r="S1559" s="1">
        <v>42147</v>
      </c>
      <c r="T1559" s="1">
        <v>42149</v>
      </c>
      <c r="U1559">
        <v>-141.666</v>
      </c>
      <c r="V1559">
        <v>13</v>
      </c>
      <c r="W1559">
        <v>38.06</v>
      </c>
      <c r="X1559">
        <v>90524</v>
      </c>
      <c r="Y1559">
        <f>cleaneddata[[#This Row],[Unit Price]]-cleaneddata[[#This Row],[Discount]]</f>
        <v>2.88</v>
      </c>
      <c r="Z1559" t="str">
        <f>_xlfn.IFS(cleaneddata[[#This Row],[Region]]="Central","Chris",cleaneddata[[#This Row],[Region]]="East","Erin",cleaneddata[[#This Row],[Region]]="South","Sam",cleaneddata[[#This Row],[Region]]="West","William")</f>
        <v>Sam</v>
      </c>
    </row>
    <row r="1560" spans="1:26" x14ac:dyDescent="0.25">
      <c r="A1560">
        <v>2450</v>
      </c>
      <c r="B1560" t="s">
        <v>2645</v>
      </c>
      <c r="C1560" t="s">
        <v>72</v>
      </c>
      <c r="D1560">
        <v>0.08</v>
      </c>
      <c r="E1560">
        <v>4.13</v>
      </c>
      <c r="F1560">
        <v>1.17</v>
      </c>
      <c r="G1560" t="s">
        <v>40</v>
      </c>
      <c r="H1560" t="s">
        <v>73</v>
      </c>
      <c r="I1560" t="s">
        <v>50</v>
      </c>
      <c r="J1560" t="s">
        <v>51</v>
      </c>
      <c r="K1560" t="s">
        <v>52</v>
      </c>
      <c r="L1560" t="s">
        <v>2646</v>
      </c>
      <c r="M1560">
        <v>0.56999999999999995</v>
      </c>
      <c r="N1560" t="s">
        <v>34</v>
      </c>
      <c r="O1560" t="s">
        <v>54</v>
      </c>
      <c r="P1560" t="s">
        <v>359</v>
      </c>
      <c r="Q1560" t="s">
        <v>2647</v>
      </c>
      <c r="R1560">
        <v>53545</v>
      </c>
      <c r="S1560" s="1">
        <v>42147</v>
      </c>
      <c r="T1560" s="1">
        <v>42149</v>
      </c>
      <c r="U1560">
        <v>-5.54</v>
      </c>
      <c r="V1560">
        <v>1</v>
      </c>
      <c r="W1560">
        <v>4.21</v>
      </c>
      <c r="X1560">
        <v>90322</v>
      </c>
      <c r="Y1560">
        <f>cleaneddata[[#This Row],[Unit Price]]-cleaneddata[[#This Row],[Discount]]</f>
        <v>4.05</v>
      </c>
      <c r="Z1560" t="str">
        <f>_xlfn.IFS(cleaneddata[[#This Row],[Region]]="Central","Chris",cleaneddata[[#This Row],[Region]]="East","Erin",cleaneddata[[#This Row],[Region]]="South","Sam",cleaneddata[[#This Row],[Region]]="West","William")</f>
        <v>Chris</v>
      </c>
    </row>
    <row r="1561" spans="1:26" x14ac:dyDescent="0.25">
      <c r="A1561">
        <v>357</v>
      </c>
      <c r="B1561" t="s">
        <v>2648</v>
      </c>
      <c r="C1561" t="s">
        <v>27</v>
      </c>
      <c r="D1561">
        <v>7.0000000000000007E-2</v>
      </c>
      <c r="E1561">
        <v>124.49</v>
      </c>
      <c r="F1561">
        <v>51.94</v>
      </c>
      <c r="G1561" t="s">
        <v>28</v>
      </c>
      <c r="H1561" t="s">
        <v>96</v>
      </c>
      <c r="I1561" t="s">
        <v>30</v>
      </c>
      <c r="J1561" t="s">
        <v>31</v>
      </c>
      <c r="K1561" t="s">
        <v>32</v>
      </c>
      <c r="L1561" t="s">
        <v>1151</v>
      </c>
      <c r="M1561">
        <v>0.63</v>
      </c>
      <c r="N1561" t="s">
        <v>34</v>
      </c>
      <c r="O1561" t="s">
        <v>61</v>
      </c>
      <c r="P1561" t="s">
        <v>590</v>
      </c>
      <c r="Q1561" t="s">
        <v>2649</v>
      </c>
      <c r="R1561">
        <v>86401</v>
      </c>
      <c r="S1561" s="1">
        <v>42148</v>
      </c>
      <c r="T1561" s="1">
        <v>42149</v>
      </c>
      <c r="U1561">
        <v>1074.44</v>
      </c>
      <c r="V1561">
        <v>14</v>
      </c>
      <c r="W1561">
        <v>1714.93</v>
      </c>
      <c r="X1561">
        <v>91131</v>
      </c>
      <c r="Y1561">
        <f>cleaneddata[[#This Row],[Unit Price]]-cleaneddata[[#This Row],[Discount]]</f>
        <v>124.42</v>
      </c>
      <c r="Z1561" t="str">
        <f>_xlfn.IFS(cleaneddata[[#This Row],[Region]]="Central","Chris",cleaneddata[[#This Row],[Region]]="East","Erin",cleaneddata[[#This Row],[Region]]="South","Sam",cleaneddata[[#This Row],[Region]]="West","William")</f>
        <v>William</v>
      </c>
    </row>
    <row r="1562" spans="1:26" x14ac:dyDescent="0.25">
      <c r="A1562">
        <v>885</v>
      </c>
      <c r="B1562" t="s">
        <v>2650</v>
      </c>
      <c r="C1562" t="s">
        <v>27</v>
      </c>
      <c r="D1562">
        <v>0.06</v>
      </c>
      <c r="E1562">
        <v>25.98</v>
      </c>
      <c r="F1562">
        <v>14.36</v>
      </c>
      <c r="G1562" t="s">
        <v>28</v>
      </c>
      <c r="H1562" t="s">
        <v>96</v>
      </c>
      <c r="I1562" t="s">
        <v>30</v>
      </c>
      <c r="J1562" t="s">
        <v>111</v>
      </c>
      <c r="K1562" t="s">
        <v>59</v>
      </c>
      <c r="L1562" t="s">
        <v>786</v>
      </c>
      <c r="M1562">
        <v>0.6</v>
      </c>
      <c r="N1562" t="s">
        <v>34</v>
      </c>
      <c r="O1562" t="s">
        <v>54</v>
      </c>
      <c r="P1562" t="s">
        <v>189</v>
      </c>
      <c r="Q1562" t="s">
        <v>2651</v>
      </c>
      <c r="R1562">
        <v>79109</v>
      </c>
      <c r="S1562" s="1">
        <v>42148</v>
      </c>
      <c r="T1562" s="1">
        <v>42149</v>
      </c>
      <c r="U1562">
        <v>55.887999999999998</v>
      </c>
      <c r="V1562">
        <v>41</v>
      </c>
      <c r="W1562">
        <v>1033.56</v>
      </c>
      <c r="X1562">
        <v>89537</v>
      </c>
      <c r="Y1562">
        <f>cleaneddata[[#This Row],[Unit Price]]-cleaneddata[[#This Row],[Discount]]</f>
        <v>25.92</v>
      </c>
      <c r="Z1562" t="str">
        <f>_xlfn.IFS(cleaneddata[[#This Row],[Region]]="Central","Chris",cleaneddata[[#This Row],[Region]]="East","Erin",cleaneddata[[#This Row],[Region]]="South","Sam",cleaneddata[[#This Row],[Region]]="West","William")</f>
        <v>Chris</v>
      </c>
    </row>
    <row r="1563" spans="1:26" x14ac:dyDescent="0.25">
      <c r="A1563">
        <v>1623</v>
      </c>
      <c r="B1563" t="s">
        <v>2652</v>
      </c>
      <c r="C1563" t="s">
        <v>39</v>
      </c>
      <c r="D1563">
        <v>0.06</v>
      </c>
      <c r="E1563">
        <v>15.01</v>
      </c>
      <c r="F1563">
        <v>8.4</v>
      </c>
      <c r="G1563" t="s">
        <v>40</v>
      </c>
      <c r="H1563" t="s">
        <v>29</v>
      </c>
      <c r="I1563" t="s">
        <v>50</v>
      </c>
      <c r="J1563" t="s">
        <v>74</v>
      </c>
      <c r="K1563" t="s">
        <v>75</v>
      </c>
      <c r="L1563" t="s">
        <v>2653</v>
      </c>
      <c r="M1563">
        <v>0.39</v>
      </c>
      <c r="N1563" t="s">
        <v>34</v>
      </c>
      <c r="O1563" t="s">
        <v>54</v>
      </c>
      <c r="P1563" t="s">
        <v>55</v>
      </c>
      <c r="Q1563" t="s">
        <v>2654</v>
      </c>
      <c r="R1563">
        <v>46375</v>
      </c>
      <c r="S1563" s="1">
        <v>42148</v>
      </c>
      <c r="T1563" s="1">
        <v>42150</v>
      </c>
      <c r="U1563">
        <v>1.6169</v>
      </c>
      <c r="V1563">
        <v>22</v>
      </c>
      <c r="W1563">
        <v>333.04</v>
      </c>
      <c r="X1563">
        <v>87611</v>
      </c>
      <c r="Y1563">
        <f>cleaneddata[[#This Row],[Unit Price]]-cleaneddata[[#This Row],[Discount]]</f>
        <v>14.95</v>
      </c>
      <c r="Z1563" t="str">
        <f>_xlfn.IFS(cleaneddata[[#This Row],[Region]]="Central","Chris",cleaneddata[[#This Row],[Region]]="East","Erin",cleaneddata[[#This Row],[Region]]="South","Sam",cleaneddata[[#This Row],[Region]]="West","William")</f>
        <v>Chris</v>
      </c>
    </row>
    <row r="1564" spans="1:26" x14ac:dyDescent="0.25">
      <c r="A1564">
        <v>1623</v>
      </c>
      <c r="B1564" t="s">
        <v>2652</v>
      </c>
      <c r="C1564" t="s">
        <v>39</v>
      </c>
      <c r="D1564">
        <v>0.09</v>
      </c>
      <c r="E1564">
        <v>40.479999999999997</v>
      </c>
      <c r="F1564">
        <v>19.989999999999998</v>
      </c>
      <c r="G1564" t="s">
        <v>40</v>
      </c>
      <c r="H1564" t="s">
        <v>29</v>
      </c>
      <c r="I1564" t="s">
        <v>42</v>
      </c>
      <c r="J1564" t="s">
        <v>43</v>
      </c>
      <c r="K1564" t="s">
        <v>75</v>
      </c>
      <c r="L1564" t="s">
        <v>2056</v>
      </c>
      <c r="M1564">
        <v>0.77</v>
      </c>
      <c r="N1564" t="s">
        <v>34</v>
      </c>
      <c r="O1564" t="s">
        <v>54</v>
      </c>
      <c r="P1564" t="s">
        <v>55</v>
      </c>
      <c r="Q1564" t="s">
        <v>2654</v>
      </c>
      <c r="R1564">
        <v>46375</v>
      </c>
      <c r="S1564" s="1">
        <v>42148</v>
      </c>
      <c r="T1564" s="1">
        <v>42150</v>
      </c>
      <c r="U1564">
        <v>65.394000000000005</v>
      </c>
      <c r="V1564">
        <v>12</v>
      </c>
      <c r="W1564">
        <v>472.44</v>
      </c>
      <c r="X1564">
        <v>87611</v>
      </c>
      <c r="Y1564">
        <f>cleaneddata[[#This Row],[Unit Price]]-cleaneddata[[#This Row],[Discount]]</f>
        <v>40.389999999999993</v>
      </c>
      <c r="Z1564" t="str">
        <f>_xlfn.IFS(cleaneddata[[#This Row],[Region]]="Central","Chris",cleaneddata[[#This Row],[Region]]="East","Erin",cleaneddata[[#This Row],[Region]]="South","Sam",cleaneddata[[#This Row],[Region]]="West","William")</f>
        <v>Chris</v>
      </c>
    </row>
    <row r="1565" spans="1:26" x14ac:dyDescent="0.25">
      <c r="A1565">
        <v>1623</v>
      </c>
      <c r="B1565" t="s">
        <v>2652</v>
      </c>
      <c r="C1565" t="s">
        <v>39</v>
      </c>
      <c r="D1565">
        <v>0.05</v>
      </c>
      <c r="E1565">
        <v>12.28</v>
      </c>
      <c r="F1565">
        <v>6.13</v>
      </c>
      <c r="G1565" t="s">
        <v>40</v>
      </c>
      <c r="H1565" t="s">
        <v>29</v>
      </c>
      <c r="I1565" t="s">
        <v>50</v>
      </c>
      <c r="J1565" t="s">
        <v>80</v>
      </c>
      <c r="K1565" t="s">
        <v>75</v>
      </c>
      <c r="L1565" t="s">
        <v>2388</v>
      </c>
      <c r="M1565">
        <v>0.56999999999999995</v>
      </c>
      <c r="N1565" t="s">
        <v>34</v>
      </c>
      <c r="O1565" t="s">
        <v>54</v>
      </c>
      <c r="P1565" t="s">
        <v>55</v>
      </c>
      <c r="Q1565" t="s">
        <v>2654</v>
      </c>
      <c r="R1565">
        <v>46375</v>
      </c>
      <c r="S1565" s="1">
        <v>42148</v>
      </c>
      <c r="T1565" s="1">
        <v>42149</v>
      </c>
      <c r="U1565">
        <v>1.3360000000000001</v>
      </c>
      <c r="V1565">
        <v>1</v>
      </c>
      <c r="W1565">
        <v>18.73</v>
      </c>
      <c r="X1565">
        <v>87611</v>
      </c>
      <c r="Y1565">
        <f>cleaneddata[[#This Row],[Unit Price]]-cleaneddata[[#This Row],[Discount]]</f>
        <v>12.229999999999999</v>
      </c>
      <c r="Z1565" t="str">
        <f>_xlfn.IFS(cleaneddata[[#This Row],[Region]]="Central","Chris",cleaneddata[[#This Row],[Region]]="East","Erin",cleaneddata[[#This Row],[Region]]="South","Sam",cleaneddata[[#This Row],[Region]]="West","William")</f>
        <v>Chris</v>
      </c>
    </row>
    <row r="1566" spans="1:26" x14ac:dyDescent="0.25">
      <c r="A1566">
        <v>3096</v>
      </c>
      <c r="B1566" t="s">
        <v>2655</v>
      </c>
      <c r="C1566" t="s">
        <v>39</v>
      </c>
      <c r="D1566">
        <v>0.08</v>
      </c>
      <c r="E1566">
        <v>40.98</v>
      </c>
      <c r="F1566">
        <v>7.2</v>
      </c>
      <c r="G1566" t="s">
        <v>89</v>
      </c>
      <c r="H1566" t="s">
        <v>41</v>
      </c>
      <c r="I1566" t="s">
        <v>50</v>
      </c>
      <c r="J1566" t="s">
        <v>97</v>
      </c>
      <c r="K1566" t="s">
        <v>75</v>
      </c>
      <c r="L1566" t="s">
        <v>2656</v>
      </c>
      <c r="M1566">
        <v>0.6</v>
      </c>
      <c r="N1566" t="s">
        <v>34</v>
      </c>
      <c r="O1566" t="s">
        <v>113</v>
      </c>
      <c r="P1566" t="s">
        <v>319</v>
      </c>
      <c r="Q1566" t="s">
        <v>2442</v>
      </c>
      <c r="R1566">
        <v>43026</v>
      </c>
      <c r="S1566" s="1">
        <v>42148</v>
      </c>
      <c r="T1566" s="1">
        <v>42149</v>
      </c>
      <c r="U1566">
        <v>-16.64</v>
      </c>
      <c r="V1566">
        <v>3</v>
      </c>
      <c r="W1566">
        <v>119.86</v>
      </c>
      <c r="X1566">
        <v>86221</v>
      </c>
      <c r="Y1566">
        <f>cleaneddata[[#This Row],[Unit Price]]-cleaneddata[[#This Row],[Discount]]</f>
        <v>40.9</v>
      </c>
      <c r="Z1566" t="str">
        <f>_xlfn.IFS(cleaneddata[[#This Row],[Region]]="Central","Chris",cleaneddata[[#This Row],[Region]]="East","Erin",cleaneddata[[#This Row],[Region]]="South","Sam",cleaneddata[[#This Row],[Region]]="West","William")</f>
        <v>Erin</v>
      </c>
    </row>
    <row r="1567" spans="1:26" x14ac:dyDescent="0.25">
      <c r="A1567">
        <v>3096</v>
      </c>
      <c r="B1567" t="s">
        <v>2655</v>
      </c>
      <c r="C1567" t="s">
        <v>39</v>
      </c>
      <c r="D1567">
        <v>0.08</v>
      </c>
      <c r="E1567">
        <v>8.1199999999999992</v>
      </c>
      <c r="F1567">
        <v>2.83</v>
      </c>
      <c r="G1567" t="s">
        <v>89</v>
      </c>
      <c r="H1567" t="s">
        <v>41</v>
      </c>
      <c r="I1567" t="s">
        <v>42</v>
      </c>
      <c r="J1567" t="s">
        <v>43</v>
      </c>
      <c r="K1567" t="s">
        <v>44</v>
      </c>
      <c r="L1567" t="s">
        <v>1700</v>
      </c>
      <c r="M1567">
        <v>0.77</v>
      </c>
      <c r="N1567" t="s">
        <v>34</v>
      </c>
      <c r="O1567" t="s">
        <v>113</v>
      </c>
      <c r="P1567" t="s">
        <v>319</v>
      </c>
      <c r="Q1567" t="s">
        <v>2442</v>
      </c>
      <c r="R1567">
        <v>43026</v>
      </c>
      <c r="S1567" s="1">
        <v>42148</v>
      </c>
      <c r="T1567" s="1">
        <v>42149</v>
      </c>
      <c r="U1567">
        <v>-59.73</v>
      </c>
      <c r="V1567">
        <v>12</v>
      </c>
      <c r="W1567">
        <v>98.77</v>
      </c>
      <c r="X1567">
        <v>86221</v>
      </c>
      <c r="Y1567">
        <f>cleaneddata[[#This Row],[Unit Price]]-cleaneddata[[#This Row],[Discount]]</f>
        <v>8.0399999999999991</v>
      </c>
      <c r="Z1567" t="str">
        <f>_xlfn.IFS(cleaneddata[[#This Row],[Region]]="Central","Chris",cleaneddata[[#This Row],[Region]]="East","Erin",cleaneddata[[#This Row],[Region]]="South","Sam",cleaneddata[[#This Row],[Region]]="West","William")</f>
        <v>Erin</v>
      </c>
    </row>
    <row r="1568" spans="1:26" x14ac:dyDescent="0.25">
      <c r="A1568">
        <v>3096</v>
      </c>
      <c r="B1568" t="s">
        <v>2655</v>
      </c>
      <c r="C1568" t="s">
        <v>39</v>
      </c>
      <c r="D1568">
        <v>0.02</v>
      </c>
      <c r="E1568">
        <v>262.11</v>
      </c>
      <c r="F1568">
        <v>62.74</v>
      </c>
      <c r="G1568" t="s">
        <v>28</v>
      </c>
      <c r="H1568" t="s">
        <v>41</v>
      </c>
      <c r="I1568" t="s">
        <v>30</v>
      </c>
      <c r="J1568" t="s">
        <v>31</v>
      </c>
      <c r="K1568" t="s">
        <v>32</v>
      </c>
      <c r="L1568" t="s">
        <v>2657</v>
      </c>
      <c r="M1568">
        <v>0.75</v>
      </c>
      <c r="N1568" t="s">
        <v>34</v>
      </c>
      <c r="O1568" t="s">
        <v>113</v>
      </c>
      <c r="P1568" t="s">
        <v>319</v>
      </c>
      <c r="Q1568" t="s">
        <v>2442</v>
      </c>
      <c r="R1568">
        <v>43026</v>
      </c>
      <c r="S1568" s="1">
        <v>42148</v>
      </c>
      <c r="T1568" s="1">
        <v>42149</v>
      </c>
      <c r="U1568">
        <v>-633.441237</v>
      </c>
      <c r="V1568">
        <v>9</v>
      </c>
      <c r="W1568">
        <v>2495.35</v>
      </c>
      <c r="X1568">
        <v>86221</v>
      </c>
      <c r="Y1568">
        <f>cleaneddata[[#This Row],[Unit Price]]-cleaneddata[[#This Row],[Discount]]</f>
        <v>262.09000000000003</v>
      </c>
      <c r="Z1568" t="str">
        <f>_xlfn.IFS(cleaneddata[[#This Row],[Region]]="Central","Chris",cleaneddata[[#This Row],[Region]]="East","Erin",cleaneddata[[#This Row],[Region]]="South","Sam",cleaneddata[[#This Row],[Region]]="West","William")</f>
        <v>Erin</v>
      </c>
    </row>
    <row r="1569" spans="1:26" x14ac:dyDescent="0.25">
      <c r="A1569">
        <v>3366</v>
      </c>
      <c r="B1569" t="s">
        <v>2658</v>
      </c>
      <c r="C1569" t="s">
        <v>49</v>
      </c>
      <c r="D1569">
        <v>0.1</v>
      </c>
      <c r="E1569">
        <v>80.97</v>
      </c>
      <c r="F1569">
        <v>33.6</v>
      </c>
      <c r="G1569" t="s">
        <v>28</v>
      </c>
      <c r="H1569" t="s">
        <v>73</v>
      </c>
      <c r="I1569" t="s">
        <v>42</v>
      </c>
      <c r="J1569" t="s">
        <v>58</v>
      </c>
      <c r="K1569" t="s">
        <v>59</v>
      </c>
      <c r="L1569" t="s">
        <v>911</v>
      </c>
      <c r="M1569">
        <v>0.37</v>
      </c>
      <c r="N1569" t="s">
        <v>34</v>
      </c>
      <c r="O1569" t="s">
        <v>113</v>
      </c>
      <c r="P1569" t="s">
        <v>319</v>
      </c>
      <c r="Q1569" t="s">
        <v>583</v>
      </c>
      <c r="R1569">
        <v>45373</v>
      </c>
      <c r="S1569" s="1">
        <v>42148</v>
      </c>
      <c r="T1569" s="1">
        <v>42153</v>
      </c>
      <c r="U1569">
        <v>66.22</v>
      </c>
      <c r="V1569">
        <v>11</v>
      </c>
      <c r="W1569">
        <v>837.57</v>
      </c>
      <c r="X1569">
        <v>90501</v>
      </c>
      <c r="Y1569">
        <f>cleaneddata[[#This Row],[Unit Price]]-cleaneddata[[#This Row],[Discount]]</f>
        <v>80.87</v>
      </c>
      <c r="Z1569" t="str">
        <f>_xlfn.IFS(cleaneddata[[#This Row],[Region]]="Central","Chris",cleaneddata[[#This Row],[Region]]="East","Erin",cleaneddata[[#This Row],[Region]]="South","Sam",cleaneddata[[#This Row],[Region]]="West","William")</f>
        <v>Erin</v>
      </c>
    </row>
    <row r="1570" spans="1:26" x14ac:dyDescent="0.25">
      <c r="A1570">
        <v>3366</v>
      </c>
      <c r="B1570" t="s">
        <v>2658</v>
      </c>
      <c r="C1570" t="s">
        <v>49</v>
      </c>
      <c r="D1570">
        <v>0.02</v>
      </c>
      <c r="E1570">
        <v>6.48</v>
      </c>
      <c r="F1570">
        <v>5.1100000000000003</v>
      </c>
      <c r="G1570" t="s">
        <v>40</v>
      </c>
      <c r="H1570" t="s">
        <v>73</v>
      </c>
      <c r="I1570" t="s">
        <v>50</v>
      </c>
      <c r="J1570" t="s">
        <v>90</v>
      </c>
      <c r="K1570" t="s">
        <v>75</v>
      </c>
      <c r="L1570" t="s">
        <v>2594</v>
      </c>
      <c r="M1570">
        <v>0.37</v>
      </c>
      <c r="N1570" t="s">
        <v>34</v>
      </c>
      <c r="O1570" t="s">
        <v>113</v>
      </c>
      <c r="P1570" t="s">
        <v>319</v>
      </c>
      <c r="Q1570" t="s">
        <v>583</v>
      </c>
      <c r="R1570">
        <v>45373</v>
      </c>
      <c r="S1570" s="1">
        <v>42148</v>
      </c>
      <c r="T1570" s="1">
        <v>42152</v>
      </c>
      <c r="U1570">
        <v>-23.53</v>
      </c>
      <c r="V1570">
        <v>8</v>
      </c>
      <c r="W1570">
        <v>56.22</v>
      </c>
      <c r="X1570">
        <v>90501</v>
      </c>
      <c r="Y1570">
        <f>cleaneddata[[#This Row],[Unit Price]]-cleaneddata[[#This Row],[Discount]]</f>
        <v>6.4600000000000009</v>
      </c>
      <c r="Z1570" t="str">
        <f>_xlfn.IFS(cleaneddata[[#This Row],[Region]]="Central","Chris",cleaneddata[[#This Row],[Region]]="East","Erin",cleaneddata[[#This Row],[Region]]="South","Sam",cleaneddata[[#This Row],[Region]]="West","William")</f>
        <v>Erin</v>
      </c>
    </row>
    <row r="1571" spans="1:26" x14ac:dyDescent="0.25">
      <c r="A1571">
        <v>1450</v>
      </c>
      <c r="B1571" t="s">
        <v>2659</v>
      </c>
      <c r="C1571" t="s">
        <v>118</v>
      </c>
      <c r="D1571">
        <v>0.1</v>
      </c>
      <c r="E1571">
        <v>218.08</v>
      </c>
      <c r="F1571">
        <v>18.059999999999999</v>
      </c>
      <c r="G1571" t="s">
        <v>89</v>
      </c>
      <c r="H1571" t="s">
        <v>41</v>
      </c>
      <c r="I1571" t="s">
        <v>30</v>
      </c>
      <c r="J1571" t="s">
        <v>111</v>
      </c>
      <c r="K1571" t="s">
        <v>66</v>
      </c>
      <c r="L1571" t="s">
        <v>2618</v>
      </c>
      <c r="M1571">
        <v>0.56999999999999995</v>
      </c>
      <c r="N1571" t="s">
        <v>34</v>
      </c>
      <c r="O1571" t="s">
        <v>61</v>
      </c>
      <c r="P1571" t="s">
        <v>92</v>
      </c>
      <c r="Q1571" t="s">
        <v>2660</v>
      </c>
      <c r="R1571">
        <v>96150</v>
      </c>
      <c r="S1571" s="1">
        <v>42148</v>
      </c>
      <c r="T1571" s="1">
        <v>42149</v>
      </c>
      <c r="U1571">
        <v>1318.83</v>
      </c>
      <c r="V1571">
        <v>12</v>
      </c>
      <c r="W1571">
        <v>2366.5100000000002</v>
      </c>
      <c r="X1571">
        <v>86735</v>
      </c>
      <c r="Y1571">
        <f>cleaneddata[[#This Row],[Unit Price]]-cleaneddata[[#This Row],[Discount]]</f>
        <v>217.98000000000002</v>
      </c>
      <c r="Z1571" t="str">
        <f>_xlfn.IFS(cleaneddata[[#This Row],[Region]]="Central","Chris",cleaneddata[[#This Row],[Region]]="East","Erin",cleaneddata[[#This Row],[Region]]="South","Sam",cleaneddata[[#This Row],[Region]]="West","William")</f>
        <v>William</v>
      </c>
    </row>
    <row r="1572" spans="1:26" x14ac:dyDescent="0.25">
      <c r="A1572">
        <v>2422</v>
      </c>
      <c r="B1572" t="s">
        <v>727</v>
      </c>
      <c r="C1572" t="s">
        <v>72</v>
      </c>
      <c r="D1572">
        <v>0.05</v>
      </c>
      <c r="E1572">
        <v>150.97999999999999</v>
      </c>
      <c r="F1572">
        <v>43.71</v>
      </c>
      <c r="G1572" t="s">
        <v>28</v>
      </c>
      <c r="H1572" t="s">
        <v>73</v>
      </c>
      <c r="I1572" t="s">
        <v>30</v>
      </c>
      <c r="J1572" t="s">
        <v>111</v>
      </c>
      <c r="K1572" t="s">
        <v>59</v>
      </c>
      <c r="L1572" t="s">
        <v>2661</v>
      </c>
      <c r="M1572">
        <v>0.55000000000000004</v>
      </c>
      <c r="N1572" t="s">
        <v>34</v>
      </c>
      <c r="O1572" t="s">
        <v>54</v>
      </c>
      <c r="P1572" t="s">
        <v>189</v>
      </c>
      <c r="Q1572" t="s">
        <v>729</v>
      </c>
      <c r="R1572">
        <v>77340</v>
      </c>
      <c r="S1572" s="1">
        <v>42148</v>
      </c>
      <c r="T1572" s="1">
        <v>42149</v>
      </c>
      <c r="U1572">
        <v>650.29999999999995</v>
      </c>
      <c r="V1572">
        <v>12</v>
      </c>
      <c r="W1572">
        <v>1857.08</v>
      </c>
      <c r="X1572">
        <v>89053</v>
      </c>
      <c r="Y1572">
        <f>cleaneddata[[#This Row],[Unit Price]]-cleaneddata[[#This Row],[Discount]]</f>
        <v>150.92999999999998</v>
      </c>
      <c r="Z1572" t="str">
        <f>_xlfn.IFS(cleaneddata[[#This Row],[Region]]="Central","Chris",cleaneddata[[#This Row],[Region]]="East","Erin",cleaneddata[[#This Row],[Region]]="South","Sam",cleaneddata[[#This Row],[Region]]="West","William")</f>
        <v>Chris</v>
      </c>
    </row>
    <row r="1573" spans="1:26" x14ac:dyDescent="0.25">
      <c r="A1573">
        <v>3063</v>
      </c>
      <c r="B1573" t="s">
        <v>1393</v>
      </c>
      <c r="C1573" t="s">
        <v>72</v>
      </c>
      <c r="D1573">
        <v>0.03</v>
      </c>
      <c r="E1573">
        <v>20.99</v>
      </c>
      <c r="F1573">
        <v>0.99</v>
      </c>
      <c r="G1573" t="s">
        <v>40</v>
      </c>
      <c r="H1573" t="s">
        <v>41</v>
      </c>
      <c r="I1573" t="s">
        <v>42</v>
      </c>
      <c r="J1573" t="s">
        <v>137</v>
      </c>
      <c r="K1573" t="s">
        <v>52</v>
      </c>
      <c r="L1573" t="s">
        <v>2333</v>
      </c>
      <c r="M1573">
        <v>0.56999999999999995</v>
      </c>
      <c r="N1573" t="s">
        <v>34</v>
      </c>
      <c r="O1573" t="s">
        <v>61</v>
      </c>
      <c r="P1573" t="s">
        <v>68</v>
      </c>
      <c r="Q1573" t="s">
        <v>1394</v>
      </c>
      <c r="R1573">
        <v>98034</v>
      </c>
      <c r="S1573" s="1">
        <v>42148</v>
      </c>
      <c r="T1573" s="1">
        <v>42150</v>
      </c>
      <c r="U1573">
        <v>4.1821999999999999</v>
      </c>
      <c r="V1573">
        <v>9</v>
      </c>
      <c r="W1573">
        <v>158.87</v>
      </c>
      <c r="X1573">
        <v>88449</v>
      </c>
      <c r="Y1573">
        <f>cleaneddata[[#This Row],[Unit Price]]-cleaneddata[[#This Row],[Discount]]</f>
        <v>20.959999999999997</v>
      </c>
      <c r="Z1573" t="str">
        <f>_xlfn.IFS(cleaneddata[[#This Row],[Region]]="Central","Chris",cleaneddata[[#This Row],[Region]]="East","Erin",cleaneddata[[#This Row],[Region]]="South","Sam",cleaneddata[[#This Row],[Region]]="West","William")</f>
        <v>William</v>
      </c>
    </row>
    <row r="1574" spans="1:26" x14ac:dyDescent="0.25">
      <c r="A1574">
        <v>444</v>
      </c>
      <c r="B1574" t="s">
        <v>2662</v>
      </c>
      <c r="C1574" t="s">
        <v>27</v>
      </c>
      <c r="D1574">
        <v>0</v>
      </c>
      <c r="E1574">
        <v>7.59</v>
      </c>
      <c r="F1574">
        <v>4</v>
      </c>
      <c r="G1574" t="s">
        <v>40</v>
      </c>
      <c r="H1574" t="s">
        <v>29</v>
      </c>
      <c r="I1574" t="s">
        <v>30</v>
      </c>
      <c r="J1574" t="s">
        <v>128</v>
      </c>
      <c r="K1574" t="s">
        <v>52</v>
      </c>
      <c r="L1574" t="s">
        <v>1689</v>
      </c>
      <c r="M1574">
        <v>0.42</v>
      </c>
      <c r="N1574" t="s">
        <v>34</v>
      </c>
      <c r="O1574" t="s">
        <v>54</v>
      </c>
      <c r="P1574" t="s">
        <v>105</v>
      </c>
      <c r="Q1574" t="s">
        <v>2509</v>
      </c>
      <c r="R1574">
        <v>61801</v>
      </c>
      <c r="S1574" s="1">
        <v>42149</v>
      </c>
      <c r="T1574" s="1">
        <v>42152</v>
      </c>
      <c r="U1574">
        <v>86.438000000000002</v>
      </c>
      <c r="V1574">
        <v>43</v>
      </c>
      <c r="W1574">
        <v>355.92</v>
      </c>
      <c r="X1574">
        <v>88085</v>
      </c>
      <c r="Y1574">
        <f>cleaneddata[[#This Row],[Unit Price]]-cleaneddata[[#This Row],[Discount]]</f>
        <v>7.59</v>
      </c>
      <c r="Z1574" t="str">
        <f>_xlfn.IFS(cleaneddata[[#This Row],[Region]]="Central","Chris",cleaneddata[[#This Row],[Region]]="East","Erin",cleaneddata[[#This Row],[Region]]="South","Sam",cleaneddata[[#This Row],[Region]]="West","William")</f>
        <v>Chris</v>
      </c>
    </row>
    <row r="1575" spans="1:26" x14ac:dyDescent="0.25">
      <c r="A1575">
        <v>526</v>
      </c>
      <c r="B1575" t="s">
        <v>614</v>
      </c>
      <c r="C1575" t="s">
        <v>39</v>
      </c>
      <c r="D1575">
        <v>0.09</v>
      </c>
      <c r="E1575">
        <v>17.98</v>
      </c>
      <c r="F1575">
        <v>8.51</v>
      </c>
      <c r="G1575" t="s">
        <v>40</v>
      </c>
      <c r="H1575" t="s">
        <v>73</v>
      </c>
      <c r="I1575" t="s">
        <v>42</v>
      </c>
      <c r="J1575" t="s">
        <v>58</v>
      </c>
      <c r="K1575" t="s">
        <v>146</v>
      </c>
      <c r="L1575" t="s">
        <v>1882</v>
      </c>
      <c r="M1575">
        <v>0.4</v>
      </c>
      <c r="N1575" t="s">
        <v>34</v>
      </c>
      <c r="O1575" t="s">
        <v>61</v>
      </c>
      <c r="P1575" t="s">
        <v>590</v>
      </c>
      <c r="Q1575" t="s">
        <v>616</v>
      </c>
      <c r="R1575">
        <v>85204</v>
      </c>
      <c r="S1575" s="1">
        <v>42149</v>
      </c>
      <c r="T1575" s="1">
        <v>42151</v>
      </c>
      <c r="U1575">
        <v>-6.6120000000000001</v>
      </c>
      <c r="V1575">
        <v>12</v>
      </c>
      <c r="W1575">
        <v>211.13</v>
      </c>
      <c r="X1575">
        <v>90026</v>
      </c>
      <c r="Y1575">
        <f>cleaneddata[[#This Row],[Unit Price]]-cleaneddata[[#This Row],[Discount]]</f>
        <v>17.89</v>
      </c>
      <c r="Z1575" t="str">
        <f>_xlfn.IFS(cleaneddata[[#This Row],[Region]]="Central","Chris",cleaneddata[[#This Row],[Region]]="East","Erin",cleaneddata[[#This Row],[Region]]="South","Sam",cleaneddata[[#This Row],[Region]]="West","William")</f>
        <v>William</v>
      </c>
    </row>
    <row r="1576" spans="1:26" x14ac:dyDescent="0.25">
      <c r="A1576">
        <v>1008</v>
      </c>
      <c r="B1576" t="s">
        <v>2663</v>
      </c>
      <c r="C1576" t="s">
        <v>39</v>
      </c>
      <c r="D1576">
        <v>0.01</v>
      </c>
      <c r="E1576">
        <v>3.15</v>
      </c>
      <c r="F1576">
        <v>0.49</v>
      </c>
      <c r="G1576" t="s">
        <v>40</v>
      </c>
      <c r="H1576" t="s">
        <v>73</v>
      </c>
      <c r="I1576" t="s">
        <v>50</v>
      </c>
      <c r="J1576" t="s">
        <v>154</v>
      </c>
      <c r="K1576" t="s">
        <v>75</v>
      </c>
      <c r="L1576" t="s">
        <v>2664</v>
      </c>
      <c r="M1576">
        <v>0.37</v>
      </c>
      <c r="N1576" t="s">
        <v>34</v>
      </c>
      <c r="O1576" t="s">
        <v>113</v>
      </c>
      <c r="P1576" t="s">
        <v>333</v>
      </c>
      <c r="Q1576" t="s">
        <v>2665</v>
      </c>
      <c r="R1576">
        <v>4038</v>
      </c>
      <c r="S1576" s="1">
        <v>42149</v>
      </c>
      <c r="T1576" s="1">
        <v>42151</v>
      </c>
      <c r="U1576">
        <v>17.505299999999998</v>
      </c>
      <c r="V1576">
        <v>8</v>
      </c>
      <c r="W1576">
        <v>25.37</v>
      </c>
      <c r="X1576">
        <v>88371</v>
      </c>
      <c r="Y1576">
        <f>cleaneddata[[#This Row],[Unit Price]]-cleaneddata[[#This Row],[Discount]]</f>
        <v>3.14</v>
      </c>
      <c r="Z1576" t="str">
        <f>_xlfn.IFS(cleaneddata[[#This Row],[Region]]="Central","Chris",cleaneddata[[#This Row],[Region]]="East","Erin",cleaneddata[[#This Row],[Region]]="South","Sam",cleaneddata[[#This Row],[Region]]="West","William")</f>
        <v>Erin</v>
      </c>
    </row>
    <row r="1577" spans="1:26" x14ac:dyDescent="0.25">
      <c r="A1577">
        <v>744</v>
      </c>
      <c r="B1577" t="s">
        <v>588</v>
      </c>
      <c r="C1577" t="s">
        <v>49</v>
      </c>
      <c r="D1577">
        <v>0.09</v>
      </c>
      <c r="E1577">
        <v>125.99</v>
      </c>
      <c r="F1577">
        <v>8.99</v>
      </c>
      <c r="G1577" t="s">
        <v>40</v>
      </c>
      <c r="H1577" t="s">
        <v>41</v>
      </c>
      <c r="I1577" t="s">
        <v>42</v>
      </c>
      <c r="J1577" t="s">
        <v>137</v>
      </c>
      <c r="K1577" t="s">
        <v>75</v>
      </c>
      <c r="L1577" t="s">
        <v>1656</v>
      </c>
      <c r="M1577">
        <v>0.55000000000000004</v>
      </c>
      <c r="N1577" t="s">
        <v>34</v>
      </c>
      <c r="O1577" t="s">
        <v>61</v>
      </c>
      <c r="P1577" t="s">
        <v>590</v>
      </c>
      <c r="Q1577" t="s">
        <v>591</v>
      </c>
      <c r="R1577">
        <v>85737</v>
      </c>
      <c r="S1577" s="1">
        <v>42149</v>
      </c>
      <c r="T1577" s="1">
        <v>42157</v>
      </c>
      <c r="U1577">
        <v>916.68060000000003</v>
      </c>
      <c r="V1577">
        <v>20</v>
      </c>
      <c r="W1577">
        <v>2104.9899999999998</v>
      </c>
      <c r="X1577">
        <v>87727</v>
      </c>
      <c r="Y1577">
        <f>cleaneddata[[#This Row],[Unit Price]]-cleaneddata[[#This Row],[Discount]]</f>
        <v>125.89999999999999</v>
      </c>
      <c r="Z1577" t="str">
        <f>_xlfn.IFS(cleaneddata[[#This Row],[Region]]="Central","Chris",cleaneddata[[#This Row],[Region]]="East","Erin",cleaneddata[[#This Row],[Region]]="South","Sam",cleaneddata[[#This Row],[Region]]="West","William")</f>
        <v>William</v>
      </c>
    </row>
    <row r="1578" spans="1:26" x14ac:dyDescent="0.25">
      <c r="A1578">
        <v>3287</v>
      </c>
      <c r="B1578" t="s">
        <v>2666</v>
      </c>
      <c r="C1578" t="s">
        <v>49</v>
      </c>
      <c r="D1578">
        <v>0.08</v>
      </c>
      <c r="E1578">
        <v>30.56</v>
      </c>
      <c r="F1578">
        <v>2.99</v>
      </c>
      <c r="G1578" t="s">
        <v>40</v>
      </c>
      <c r="H1578" t="s">
        <v>29</v>
      </c>
      <c r="I1578" t="s">
        <v>50</v>
      </c>
      <c r="J1578" t="s">
        <v>74</v>
      </c>
      <c r="K1578" t="s">
        <v>75</v>
      </c>
      <c r="L1578" t="s">
        <v>1055</v>
      </c>
      <c r="M1578">
        <v>0.35</v>
      </c>
      <c r="N1578" t="s">
        <v>34</v>
      </c>
      <c r="O1578" t="s">
        <v>61</v>
      </c>
      <c r="P1578" t="s">
        <v>92</v>
      </c>
      <c r="Q1578" t="s">
        <v>2667</v>
      </c>
      <c r="R1578">
        <v>95746</v>
      </c>
      <c r="S1578" s="1">
        <v>42149</v>
      </c>
      <c r="T1578" s="1">
        <v>42151</v>
      </c>
      <c r="U1578">
        <v>352.87979999999999</v>
      </c>
      <c r="V1578">
        <v>17</v>
      </c>
      <c r="W1578">
        <v>511.42</v>
      </c>
      <c r="X1578">
        <v>89897</v>
      </c>
      <c r="Y1578">
        <f>cleaneddata[[#This Row],[Unit Price]]-cleaneddata[[#This Row],[Discount]]</f>
        <v>30.48</v>
      </c>
      <c r="Z1578" t="str">
        <f>_xlfn.IFS(cleaneddata[[#This Row],[Region]]="Central","Chris",cleaneddata[[#This Row],[Region]]="East","Erin",cleaneddata[[#This Row],[Region]]="South","Sam",cleaneddata[[#This Row],[Region]]="West","William")</f>
        <v>William</v>
      </c>
    </row>
    <row r="1579" spans="1:26" x14ac:dyDescent="0.25">
      <c r="A1579">
        <v>827</v>
      </c>
      <c r="B1579" t="s">
        <v>2668</v>
      </c>
      <c r="C1579" t="s">
        <v>118</v>
      </c>
      <c r="D1579">
        <v>0.01</v>
      </c>
      <c r="E1579">
        <v>6.98</v>
      </c>
      <c r="F1579">
        <v>1.6</v>
      </c>
      <c r="G1579" t="s">
        <v>40</v>
      </c>
      <c r="H1579" t="s">
        <v>73</v>
      </c>
      <c r="I1579" t="s">
        <v>50</v>
      </c>
      <c r="J1579" t="s">
        <v>90</v>
      </c>
      <c r="K1579" t="s">
        <v>52</v>
      </c>
      <c r="L1579" t="s">
        <v>724</v>
      </c>
      <c r="M1579">
        <v>0.38</v>
      </c>
      <c r="N1579" t="s">
        <v>34</v>
      </c>
      <c r="O1579" t="s">
        <v>54</v>
      </c>
      <c r="P1579" t="s">
        <v>189</v>
      </c>
      <c r="Q1579" t="s">
        <v>2651</v>
      </c>
      <c r="R1579">
        <v>79109</v>
      </c>
      <c r="S1579" s="1">
        <v>42149</v>
      </c>
      <c r="T1579" s="1">
        <v>42150</v>
      </c>
      <c r="U1579">
        <v>0.34599999999999997</v>
      </c>
      <c r="V1579">
        <v>3</v>
      </c>
      <c r="W1579">
        <v>21.93</v>
      </c>
      <c r="X1579">
        <v>89259</v>
      </c>
      <c r="Y1579">
        <f>cleaneddata[[#This Row],[Unit Price]]-cleaneddata[[#This Row],[Discount]]</f>
        <v>6.9700000000000006</v>
      </c>
      <c r="Z1579" t="str">
        <f>_xlfn.IFS(cleaneddata[[#This Row],[Region]]="Central","Chris",cleaneddata[[#This Row],[Region]]="East","Erin",cleaneddata[[#This Row],[Region]]="South","Sam",cleaneddata[[#This Row],[Region]]="West","William")</f>
        <v>Chris</v>
      </c>
    </row>
    <row r="1580" spans="1:26" x14ac:dyDescent="0.25">
      <c r="A1580">
        <v>1237</v>
      </c>
      <c r="B1580" t="s">
        <v>1918</v>
      </c>
      <c r="C1580" t="s">
        <v>118</v>
      </c>
      <c r="D1580">
        <v>0.05</v>
      </c>
      <c r="E1580">
        <v>300.98</v>
      </c>
      <c r="F1580">
        <v>13.99</v>
      </c>
      <c r="G1580" t="s">
        <v>40</v>
      </c>
      <c r="H1580" t="s">
        <v>96</v>
      </c>
      <c r="I1580" t="s">
        <v>42</v>
      </c>
      <c r="J1580" t="s">
        <v>58</v>
      </c>
      <c r="K1580" t="s">
        <v>146</v>
      </c>
      <c r="L1580" t="s">
        <v>2669</v>
      </c>
      <c r="M1580">
        <v>0.39</v>
      </c>
      <c r="N1580" t="s">
        <v>34</v>
      </c>
      <c r="O1580" t="s">
        <v>54</v>
      </c>
      <c r="P1580" t="s">
        <v>189</v>
      </c>
      <c r="Q1580" t="s">
        <v>1920</v>
      </c>
      <c r="R1580">
        <v>75007</v>
      </c>
      <c r="S1580" s="1">
        <v>42149</v>
      </c>
      <c r="T1580" s="1">
        <v>42150</v>
      </c>
      <c r="U1580">
        <v>3985.3089</v>
      </c>
      <c r="V1580">
        <v>20</v>
      </c>
      <c r="W1580">
        <v>5775.81</v>
      </c>
      <c r="X1580">
        <v>86077</v>
      </c>
      <c r="Y1580">
        <f>cleaneddata[[#This Row],[Unit Price]]-cleaneddata[[#This Row],[Discount]]</f>
        <v>300.93</v>
      </c>
      <c r="Z1580" t="str">
        <f>_xlfn.IFS(cleaneddata[[#This Row],[Region]]="Central","Chris",cleaneddata[[#This Row],[Region]]="East","Erin",cleaneddata[[#This Row],[Region]]="South","Sam",cleaneddata[[#This Row],[Region]]="West","William")</f>
        <v>Chris</v>
      </c>
    </row>
    <row r="1581" spans="1:26" x14ac:dyDescent="0.25">
      <c r="A1581">
        <v>1237</v>
      </c>
      <c r="B1581" t="s">
        <v>1918</v>
      </c>
      <c r="C1581" t="s">
        <v>118</v>
      </c>
      <c r="D1581">
        <v>0.04</v>
      </c>
      <c r="E1581">
        <v>205.99</v>
      </c>
      <c r="F1581">
        <v>5</v>
      </c>
      <c r="G1581" t="s">
        <v>89</v>
      </c>
      <c r="H1581" t="s">
        <v>96</v>
      </c>
      <c r="I1581" t="s">
        <v>42</v>
      </c>
      <c r="J1581" t="s">
        <v>137</v>
      </c>
      <c r="K1581" t="s">
        <v>75</v>
      </c>
      <c r="L1581" t="s">
        <v>2670</v>
      </c>
      <c r="M1581">
        <v>0.59</v>
      </c>
      <c r="N1581" t="s">
        <v>34</v>
      </c>
      <c r="O1581" t="s">
        <v>54</v>
      </c>
      <c r="P1581" t="s">
        <v>189</v>
      </c>
      <c r="Q1581" t="s">
        <v>1920</v>
      </c>
      <c r="R1581">
        <v>75007</v>
      </c>
      <c r="S1581" s="1">
        <v>42149</v>
      </c>
      <c r="T1581" s="1">
        <v>42150</v>
      </c>
      <c r="U1581">
        <v>13.956799999999999</v>
      </c>
      <c r="V1581">
        <v>11</v>
      </c>
      <c r="W1581">
        <v>1878.24</v>
      </c>
      <c r="X1581">
        <v>86077</v>
      </c>
      <c r="Y1581">
        <f>cleaneddata[[#This Row],[Unit Price]]-cleaneddata[[#This Row],[Discount]]</f>
        <v>205.95000000000002</v>
      </c>
      <c r="Z1581" t="str">
        <f>_xlfn.IFS(cleaneddata[[#This Row],[Region]]="Central","Chris",cleaneddata[[#This Row],[Region]]="East","Erin",cleaneddata[[#This Row],[Region]]="South","Sam",cleaneddata[[#This Row],[Region]]="West","William")</f>
        <v>Chris</v>
      </c>
    </row>
    <row r="1582" spans="1:26" x14ac:dyDescent="0.25">
      <c r="A1582">
        <v>1472</v>
      </c>
      <c r="B1582" t="s">
        <v>2671</v>
      </c>
      <c r="C1582" t="s">
        <v>118</v>
      </c>
      <c r="D1582">
        <v>0.05</v>
      </c>
      <c r="E1582">
        <v>20.27</v>
      </c>
      <c r="F1582">
        <v>3.99</v>
      </c>
      <c r="G1582" t="s">
        <v>40</v>
      </c>
      <c r="H1582" t="s">
        <v>73</v>
      </c>
      <c r="I1582" t="s">
        <v>50</v>
      </c>
      <c r="J1582" t="s">
        <v>97</v>
      </c>
      <c r="K1582" t="s">
        <v>75</v>
      </c>
      <c r="L1582" t="s">
        <v>1802</v>
      </c>
      <c r="M1582">
        <v>0.56999999999999995</v>
      </c>
      <c r="N1582" t="s">
        <v>34</v>
      </c>
      <c r="O1582" t="s">
        <v>113</v>
      </c>
      <c r="P1582" t="s">
        <v>319</v>
      </c>
      <c r="Q1582" t="s">
        <v>2672</v>
      </c>
      <c r="R1582">
        <v>44145</v>
      </c>
      <c r="S1582" s="1">
        <v>42149</v>
      </c>
      <c r="T1582" s="1">
        <v>42150</v>
      </c>
      <c r="U1582">
        <v>309.25400000000002</v>
      </c>
      <c r="V1582">
        <v>30</v>
      </c>
      <c r="W1582">
        <v>621.55999999999995</v>
      </c>
      <c r="X1582">
        <v>87079</v>
      </c>
      <c r="Y1582">
        <f>cleaneddata[[#This Row],[Unit Price]]-cleaneddata[[#This Row],[Discount]]</f>
        <v>20.22</v>
      </c>
      <c r="Z1582" t="str">
        <f>_xlfn.IFS(cleaneddata[[#This Row],[Region]]="Central","Chris",cleaneddata[[#This Row],[Region]]="East","Erin",cleaneddata[[#This Row],[Region]]="South","Sam",cleaneddata[[#This Row],[Region]]="West","William")</f>
        <v>Erin</v>
      </c>
    </row>
    <row r="1583" spans="1:26" x14ac:dyDescent="0.25">
      <c r="A1583">
        <v>2339</v>
      </c>
      <c r="B1583" t="s">
        <v>2673</v>
      </c>
      <c r="C1583" t="s">
        <v>118</v>
      </c>
      <c r="D1583">
        <v>0.05</v>
      </c>
      <c r="E1583">
        <v>11.58</v>
      </c>
      <c r="F1583">
        <v>6.97</v>
      </c>
      <c r="G1583" t="s">
        <v>40</v>
      </c>
      <c r="H1583" t="s">
        <v>73</v>
      </c>
      <c r="I1583" t="s">
        <v>50</v>
      </c>
      <c r="J1583" t="s">
        <v>347</v>
      </c>
      <c r="K1583" t="s">
        <v>75</v>
      </c>
      <c r="L1583" t="s">
        <v>626</v>
      </c>
      <c r="M1583">
        <v>0.35</v>
      </c>
      <c r="N1583" t="s">
        <v>34</v>
      </c>
      <c r="O1583" t="s">
        <v>54</v>
      </c>
      <c r="P1583" t="s">
        <v>189</v>
      </c>
      <c r="Q1583" t="s">
        <v>2674</v>
      </c>
      <c r="R1583">
        <v>77015</v>
      </c>
      <c r="S1583" s="1">
        <v>42149</v>
      </c>
      <c r="T1583" s="1">
        <v>42152</v>
      </c>
      <c r="U1583">
        <v>2.806</v>
      </c>
      <c r="V1583">
        <v>6</v>
      </c>
      <c r="W1583">
        <v>73.959999999999994</v>
      </c>
      <c r="X1583">
        <v>91482</v>
      </c>
      <c r="Y1583">
        <f>cleaneddata[[#This Row],[Unit Price]]-cleaneddata[[#This Row],[Discount]]</f>
        <v>11.53</v>
      </c>
      <c r="Z1583" t="str">
        <f>_xlfn.IFS(cleaneddata[[#This Row],[Region]]="Central","Chris",cleaneddata[[#This Row],[Region]]="East","Erin",cleaneddata[[#This Row],[Region]]="South","Sam",cleaneddata[[#This Row],[Region]]="West","William")</f>
        <v>Chris</v>
      </c>
    </row>
    <row r="1584" spans="1:26" x14ac:dyDescent="0.25">
      <c r="A1584">
        <v>2652</v>
      </c>
      <c r="B1584" t="s">
        <v>2675</v>
      </c>
      <c r="C1584" t="s">
        <v>118</v>
      </c>
      <c r="D1584">
        <v>0.06</v>
      </c>
      <c r="E1584">
        <v>47.9</v>
      </c>
      <c r="F1584">
        <v>5.86</v>
      </c>
      <c r="G1584" t="s">
        <v>40</v>
      </c>
      <c r="H1584" t="s">
        <v>41</v>
      </c>
      <c r="I1584" t="s">
        <v>50</v>
      </c>
      <c r="J1584" t="s">
        <v>90</v>
      </c>
      <c r="K1584" t="s">
        <v>75</v>
      </c>
      <c r="L1584" t="s">
        <v>1311</v>
      </c>
      <c r="M1584">
        <v>0.37</v>
      </c>
      <c r="N1584" t="s">
        <v>34</v>
      </c>
      <c r="O1584" t="s">
        <v>61</v>
      </c>
      <c r="P1584" t="s">
        <v>92</v>
      </c>
      <c r="Q1584" t="s">
        <v>1696</v>
      </c>
      <c r="R1584">
        <v>93309</v>
      </c>
      <c r="S1584" s="1">
        <v>42149</v>
      </c>
      <c r="T1584" s="1">
        <v>42151</v>
      </c>
      <c r="U1584">
        <v>21.78</v>
      </c>
      <c r="V1584">
        <v>2</v>
      </c>
      <c r="W1584">
        <v>94.2</v>
      </c>
      <c r="X1584">
        <v>89361</v>
      </c>
      <c r="Y1584">
        <f>cleaneddata[[#This Row],[Unit Price]]-cleaneddata[[#This Row],[Discount]]</f>
        <v>47.839999999999996</v>
      </c>
      <c r="Z1584" t="str">
        <f>_xlfn.IFS(cleaneddata[[#This Row],[Region]]="Central","Chris",cleaneddata[[#This Row],[Region]]="East","Erin",cleaneddata[[#This Row],[Region]]="South","Sam",cleaneddata[[#This Row],[Region]]="West","William")</f>
        <v>William</v>
      </c>
    </row>
    <row r="1585" spans="1:26" x14ac:dyDescent="0.25">
      <c r="A1585">
        <v>129</v>
      </c>
      <c r="B1585" t="s">
        <v>833</v>
      </c>
      <c r="C1585" t="s">
        <v>72</v>
      </c>
      <c r="D1585">
        <v>7.0000000000000007E-2</v>
      </c>
      <c r="E1585">
        <v>15.74</v>
      </c>
      <c r="F1585">
        <v>1.39</v>
      </c>
      <c r="G1585" t="s">
        <v>40</v>
      </c>
      <c r="H1585" t="s">
        <v>29</v>
      </c>
      <c r="I1585" t="s">
        <v>50</v>
      </c>
      <c r="J1585" t="s">
        <v>347</v>
      </c>
      <c r="K1585" t="s">
        <v>75</v>
      </c>
      <c r="L1585" t="s">
        <v>2676</v>
      </c>
      <c r="M1585">
        <v>0.4</v>
      </c>
      <c r="N1585" t="s">
        <v>34</v>
      </c>
      <c r="O1585" t="s">
        <v>54</v>
      </c>
      <c r="P1585" t="s">
        <v>105</v>
      </c>
      <c r="Q1585" t="s">
        <v>834</v>
      </c>
      <c r="R1585">
        <v>62002</v>
      </c>
      <c r="S1585" s="1">
        <v>42149</v>
      </c>
      <c r="T1585" s="1">
        <v>42150</v>
      </c>
      <c r="U1585">
        <v>149.8887</v>
      </c>
      <c r="V1585">
        <v>14</v>
      </c>
      <c r="W1585">
        <v>217.23</v>
      </c>
      <c r="X1585">
        <v>86694</v>
      </c>
      <c r="Y1585">
        <f>cleaneddata[[#This Row],[Unit Price]]-cleaneddata[[#This Row],[Discount]]</f>
        <v>15.67</v>
      </c>
      <c r="Z1585" t="str">
        <f>_xlfn.IFS(cleaneddata[[#This Row],[Region]]="Central","Chris",cleaneddata[[#This Row],[Region]]="East","Erin",cleaneddata[[#This Row],[Region]]="South","Sam",cleaneddata[[#This Row],[Region]]="West","William")</f>
        <v>Chris</v>
      </c>
    </row>
    <row r="1586" spans="1:26" x14ac:dyDescent="0.25">
      <c r="A1586">
        <v>1054</v>
      </c>
      <c r="B1586" t="s">
        <v>2677</v>
      </c>
      <c r="C1586" t="s">
        <v>72</v>
      </c>
      <c r="D1586">
        <v>0.03</v>
      </c>
      <c r="E1586">
        <v>5.44</v>
      </c>
      <c r="F1586">
        <v>7.46</v>
      </c>
      <c r="G1586" t="s">
        <v>89</v>
      </c>
      <c r="H1586" t="s">
        <v>96</v>
      </c>
      <c r="I1586" t="s">
        <v>50</v>
      </c>
      <c r="J1586" t="s">
        <v>74</v>
      </c>
      <c r="K1586" t="s">
        <v>75</v>
      </c>
      <c r="L1586" t="s">
        <v>1244</v>
      </c>
      <c r="M1586">
        <v>0.36</v>
      </c>
      <c r="N1586" t="s">
        <v>34</v>
      </c>
      <c r="O1586" t="s">
        <v>61</v>
      </c>
      <c r="P1586" t="s">
        <v>590</v>
      </c>
      <c r="Q1586" t="s">
        <v>2678</v>
      </c>
      <c r="R1586">
        <v>85374</v>
      </c>
      <c r="S1586" s="1">
        <v>42149</v>
      </c>
      <c r="T1586" s="1">
        <v>42151</v>
      </c>
      <c r="U1586">
        <v>-51.704000000000001</v>
      </c>
      <c r="V1586">
        <v>4</v>
      </c>
      <c r="W1586">
        <v>26.31</v>
      </c>
      <c r="X1586">
        <v>90069</v>
      </c>
      <c r="Y1586">
        <f>cleaneddata[[#This Row],[Unit Price]]-cleaneddata[[#This Row],[Discount]]</f>
        <v>5.41</v>
      </c>
      <c r="Z1586" t="str">
        <f>_xlfn.IFS(cleaneddata[[#This Row],[Region]]="Central","Chris",cleaneddata[[#This Row],[Region]]="East","Erin",cleaneddata[[#This Row],[Region]]="South","Sam",cleaneddata[[#This Row],[Region]]="West","William")</f>
        <v>William</v>
      </c>
    </row>
    <row r="1587" spans="1:26" x14ac:dyDescent="0.25">
      <c r="A1587">
        <v>1054</v>
      </c>
      <c r="B1587" t="s">
        <v>2677</v>
      </c>
      <c r="C1587" t="s">
        <v>72</v>
      </c>
      <c r="D1587">
        <v>0.08</v>
      </c>
      <c r="E1587">
        <v>26.38</v>
      </c>
      <c r="F1587">
        <v>5.58</v>
      </c>
      <c r="G1587" t="s">
        <v>40</v>
      </c>
      <c r="H1587" t="s">
        <v>96</v>
      </c>
      <c r="I1587" t="s">
        <v>50</v>
      </c>
      <c r="J1587" t="s">
        <v>90</v>
      </c>
      <c r="K1587" t="s">
        <v>75</v>
      </c>
      <c r="L1587" t="s">
        <v>2679</v>
      </c>
      <c r="M1587">
        <v>0.39</v>
      </c>
      <c r="N1587" t="s">
        <v>34</v>
      </c>
      <c r="O1587" t="s">
        <v>61</v>
      </c>
      <c r="P1587" t="s">
        <v>590</v>
      </c>
      <c r="Q1587" t="s">
        <v>2678</v>
      </c>
      <c r="R1587">
        <v>85374</v>
      </c>
      <c r="S1587" s="1">
        <v>42149</v>
      </c>
      <c r="T1587" s="1">
        <v>42150</v>
      </c>
      <c r="U1587">
        <v>144.7482</v>
      </c>
      <c r="V1587">
        <v>8</v>
      </c>
      <c r="W1587">
        <v>209.78</v>
      </c>
      <c r="X1587">
        <v>90069</v>
      </c>
      <c r="Y1587">
        <f>cleaneddata[[#This Row],[Unit Price]]-cleaneddata[[#This Row],[Discount]]</f>
        <v>26.3</v>
      </c>
      <c r="Z1587" t="str">
        <f>_xlfn.IFS(cleaneddata[[#This Row],[Region]]="Central","Chris",cleaneddata[[#This Row],[Region]]="East","Erin",cleaneddata[[#This Row],[Region]]="South","Sam",cleaneddata[[#This Row],[Region]]="West","William")</f>
        <v>William</v>
      </c>
    </row>
    <row r="1588" spans="1:26" x14ac:dyDescent="0.25">
      <c r="A1588">
        <v>1054</v>
      </c>
      <c r="B1588" t="s">
        <v>2677</v>
      </c>
      <c r="C1588" t="s">
        <v>72</v>
      </c>
      <c r="D1588">
        <v>0.06</v>
      </c>
      <c r="E1588">
        <v>20.99</v>
      </c>
      <c r="F1588">
        <v>2.5</v>
      </c>
      <c r="G1588" t="s">
        <v>40</v>
      </c>
      <c r="H1588" t="s">
        <v>96</v>
      </c>
      <c r="I1588" t="s">
        <v>42</v>
      </c>
      <c r="J1588" t="s">
        <v>137</v>
      </c>
      <c r="K1588" t="s">
        <v>52</v>
      </c>
      <c r="L1588" t="s">
        <v>1203</v>
      </c>
      <c r="M1588">
        <v>0.81</v>
      </c>
      <c r="N1588" t="s">
        <v>34</v>
      </c>
      <c r="O1588" t="s">
        <v>61</v>
      </c>
      <c r="P1588" t="s">
        <v>590</v>
      </c>
      <c r="Q1588" t="s">
        <v>2678</v>
      </c>
      <c r="R1588">
        <v>85374</v>
      </c>
      <c r="S1588" s="1">
        <v>42149</v>
      </c>
      <c r="T1588" s="1">
        <v>42151</v>
      </c>
      <c r="U1588">
        <v>-112.18899999999999</v>
      </c>
      <c r="V1588">
        <v>1</v>
      </c>
      <c r="W1588">
        <v>17.829999999999998</v>
      </c>
      <c r="X1588">
        <v>90069</v>
      </c>
      <c r="Y1588">
        <f>cleaneddata[[#This Row],[Unit Price]]-cleaneddata[[#This Row],[Discount]]</f>
        <v>20.93</v>
      </c>
      <c r="Z1588" t="str">
        <f>_xlfn.IFS(cleaneddata[[#This Row],[Region]]="Central","Chris",cleaneddata[[#This Row],[Region]]="East","Erin",cleaneddata[[#This Row],[Region]]="South","Sam",cleaneddata[[#This Row],[Region]]="West","William")</f>
        <v>William</v>
      </c>
    </row>
    <row r="1589" spans="1:26" x14ac:dyDescent="0.25">
      <c r="A1589">
        <v>2391</v>
      </c>
      <c r="B1589" t="s">
        <v>2680</v>
      </c>
      <c r="C1589" t="s">
        <v>72</v>
      </c>
      <c r="D1589">
        <v>0.06</v>
      </c>
      <c r="E1589">
        <v>4.7699999999999996</v>
      </c>
      <c r="F1589">
        <v>2.39</v>
      </c>
      <c r="G1589" t="s">
        <v>40</v>
      </c>
      <c r="H1589" t="s">
        <v>96</v>
      </c>
      <c r="I1589" t="s">
        <v>42</v>
      </c>
      <c r="J1589" t="s">
        <v>43</v>
      </c>
      <c r="K1589" t="s">
        <v>44</v>
      </c>
      <c r="L1589" t="s">
        <v>2681</v>
      </c>
      <c r="M1589">
        <v>0.72</v>
      </c>
      <c r="N1589" t="s">
        <v>34</v>
      </c>
      <c r="O1589" t="s">
        <v>113</v>
      </c>
      <c r="P1589" t="s">
        <v>114</v>
      </c>
      <c r="Q1589" t="s">
        <v>2682</v>
      </c>
      <c r="R1589">
        <v>11572</v>
      </c>
      <c r="S1589" s="1">
        <v>42149</v>
      </c>
      <c r="T1589" s="1">
        <v>42150</v>
      </c>
      <c r="U1589">
        <v>-45.64</v>
      </c>
      <c r="V1589">
        <v>9</v>
      </c>
      <c r="W1589">
        <v>42.46</v>
      </c>
      <c r="X1589">
        <v>91122</v>
      </c>
      <c r="Y1589">
        <f>cleaneddata[[#This Row],[Unit Price]]-cleaneddata[[#This Row],[Discount]]</f>
        <v>4.71</v>
      </c>
      <c r="Z1589" t="str">
        <f>_xlfn.IFS(cleaneddata[[#This Row],[Region]]="Central","Chris",cleaneddata[[#This Row],[Region]]="East","Erin",cleaneddata[[#This Row],[Region]]="South","Sam",cleaneddata[[#This Row],[Region]]="West","William")</f>
        <v>Erin</v>
      </c>
    </row>
    <row r="1590" spans="1:26" x14ac:dyDescent="0.25">
      <c r="A1590">
        <v>2391</v>
      </c>
      <c r="B1590" t="s">
        <v>2680</v>
      </c>
      <c r="C1590" t="s">
        <v>72</v>
      </c>
      <c r="D1590">
        <v>0.1</v>
      </c>
      <c r="E1590">
        <v>27.18</v>
      </c>
      <c r="F1590">
        <v>8.23</v>
      </c>
      <c r="G1590" t="s">
        <v>40</v>
      </c>
      <c r="H1590" t="s">
        <v>96</v>
      </c>
      <c r="I1590" t="s">
        <v>50</v>
      </c>
      <c r="J1590" t="s">
        <v>347</v>
      </c>
      <c r="K1590" t="s">
        <v>75</v>
      </c>
      <c r="L1590" t="s">
        <v>2683</v>
      </c>
      <c r="M1590">
        <v>0.38</v>
      </c>
      <c r="N1590" t="s">
        <v>34</v>
      </c>
      <c r="O1590" t="s">
        <v>113</v>
      </c>
      <c r="P1590" t="s">
        <v>114</v>
      </c>
      <c r="Q1590" t="s">
        <v>2682</v>
      </c>
      <c r="R1590">
        <v>11572</v>
      </c>
      <c r="S1590" s="1">
        <v>42149</v>
      </c>
      <c r="T1590" s="1">
        <v>42151</v>
      </c>
      <c r="U1590">
        <v>204.49</v>
      </c>
      <c r="V1590">
        <v>12</v>
      </c>
      <c r="W1590">
        <v>314.06</v>
      </c>
      <c r="X1590">
        <v>91122</v>
      </c>
      <c r="Y1590">
        <f>cleaneddata[[#This Row],[Unit Price]]-cleaneddata[[#This Row],[Discount]]</f>
        <v>27.08</v>
      </c>
      <c r="Z1590" t="str">
        <f>_xlfn.IFS(cleaneddata[[#This Row],[Region]]="Central","Chris",cleaneddata[[#This Row],[Region]]="East","Erin",cleaneddata[[#This Row],[Region]]="South","Sam",cleaneddata[[#This Row],[Region]]="West","William")</f>
        <v>Erin</v>
      </c>
    </row>
    <row r="1591" spans="1:26" x14ac:dyDescent="0.25">
      <c r="A1591">
        <v>2868</v>
      </c>
      <c r="B1591" t="s">
        <v>324</v>
      </c>
      <c r="C1591" t="s">
        <v>72</v>
      </c>
      <c r="D1591">
        <v>0.08</v>
      </c>
      <c r="E1591">
        <v>15.99</v>
      </c>
      <c r="F1591">
        <v>13.18</v>
      </c>
      <c r="G1591" t="s">
        <v>89</v>
      </c>
      <c r="H1591" t="s">
        <v>96</v>
      </c>
      <c r="I1591" t="s">
        <v>50</v>
      </c>
      <c r="J1591" t="s">
        <v>74</v>
      </c>
      <c r="K1591" t="s">
        <v>75</v>
      </c>
      <c r="L1591" t="s">
        <v>297</v>
      </c>
      <c r="M1591">
        <v>0.37</v>
      </c>
      <c r="N1591" t="s">
        <v>34</v>
      </c>
      <c r="O1591" t="s">
        <v>61</v>
      </c>
      <c r="P1591" t="s">
        <v>68</v>
      </c>
      <c r="Q1591" t="s">
        <v>326</v>
      </c>
      <c r="R1591">
        <v>98026</v>
      </c>
      <c r="S1591" s="1">
        <v>42149</v>
      </c>
      <c r="T1591" s="1">
        <v>42151</v>
      </c>
      <c r="U1591">
        <v>-66.584999999999994</v>
      </c>
      <c r="V1591">
        <v>4</v>
      </c>
      <c r="W1591">
        <v>66.02</v>
      </c>
      <c r="X1591">
        <v>85828</v>
      </c>
      <c r="Y1591">
        <f>cleaneddata[[#This Row],[Unit Price]]-cleaneddata[[#This Row],[Discount]]</f>
        <v>15.91</v>
      </c>
      <c r="Z1591" t="str">
        <f>_xlfn.IFS(cleaneddata[[#This Row],[Region]]="Central","Chris",cleaneddata[[#This Row],[Region]]="East","Erin",cleaneddata[[#This Row],[Region]]="South","Sam",cleaneddata[[#This Row],[Region]]="West","William")</f>
        <v>William</v>
      </c>
    </row>
    <row r="1592" spans="1:26" x14ac:dyDescent="0.25">
      <c r="A1592">
        <v>2266</v>
      </c>
      <c r="B1592" t="s">
        <v>2684</v>
      </c>
      <c r="C1592" t="s">
        <v>27</v>
      </c>
      <c r="D1592">
        <v>0.02</v>
      </c>
      <c r="E1592">
        <v>11.33</v>
      </c>
      <c r="F1592">
        <v>6.12</v>
      </c>
      <c r="G1592" t="s">
        <v>40</v>
      </c>
      <c r="H1592" t="s">
        <v>96</v>
      </c>
      <c r="I1592" t="s">
        <v>50</v>
      </c>
      <c r="J1592" t="s">
        <v>97</v>
      </c>
      <c r="K1592" t="s">
        <v>146</v>
      </c>
      <c r="L1592" t="s">
        <v>1955</v>
      </c>
      <c r="M1592">
        <v>0.42</v>
      </c>
      <c r="N1592" t="s">
        <v>34</v>
      </c>
      <c r="O1592" t="s">
        <v>54</v>
      </c>
      <c r="P1592" t="s">
        <v>82</v>
      </c>
      <c r="Q1592" t="s">
        <v>2685</v>
      </c>
      <c r="R1592">
        <v>63122</v>
      </c>
      <c r="S1592" s="1">
        <v>42150</v>
      </c>
      <c r="T1592" s="1">
        <v>42152</v>
      </c>
      <c r="U1592">
        <v>-14.52</v>
      </c>
      <c r="V1592">
        <v>3</v>
      </c>
      <c r="W1592">
        <v>35.35</v>
      </c>
      <c r="X1592">
        <v>86610</v>
      </c>
      <c r="Y1592">
        <f>cleaneddata[[#This Row],[Unit Price]]-cleaneddata[[#This Row],[Discount]]</f>
        <v>11.31</v>
      </c>
      <c r="Z1592" t="str">
        <f>_xlfn.IFS(cleaneddata[[#This Row],[Region]]="Central","Chris",cleaneddata[[#This Row],[Region]]="East","Erin",cleaneddata[[#This Row],[Region]]="South","Sam",cleaneddata[[#This Row],[Region]]="West","William")</f>
        <v>Chris</v>
      </c>
    </row>
    <row r="1593" spans="1:26" x14ac:dyDescent="0.25">
      <c r="A1593">
        <v>2266</v>
      </c>
      <c r="B1593" t="s">
        <v>2684</v>
      </c>
      <c r="C1593" t="s">
        <v>27</v>
      </c>
      <c r="D1593">
        <v>0.01</v>
      </c>
      <c r="E1593">
        <v>15.67</v>
      </c>
      <c r="F1593">
        <v>1.39</v>
      </c>
      <c r="G1593" t="s">
        <v>40</v>
      </c>
      <c r="H1593" t="s">
        <v>96</v>
      </c>
      <c r="I1593" t="s">
        <v>50</v>
      </c>
      <c r="J1593" t="s">
        <v>347</v>
      </c>
      <c r="K1593" t="s">
        <v>75</v>
      </c>
      <c r="L1593" t="s">
        <v>2486</v>
      </c>
      <c r="M1593">
        <v>0.38</v>
      </c>
      <c r="N1593" t="s">
        <v>34</v>
      </c>
      <c r="O1593" t="s">
        <v>54</v>
      </c>
      <c r="P1593" t="s">
        <v>82</v>
      </c>
      <c r="Q1593" t="s">
        <v>2685</v>
      </c>
      <c r="R1593">
        <v>63122</v>
      </c>
      <c r="S1593" s="1">
        <v>42150</v>
      </c>
      <c r="T1593" s="1">
        <v>42151</v>
      </c>
      <c r="U1593">
        <v>171.26490000000001</v>
      </c>
      <c r="V1593">
        <v>16</v>
      </c>
      <c r="W1593">
        <v>248.21</v>
      </c>
      <c r="X1593">
        <v>86610</v>
      </c>
      <c r="Y1593">
        <f>cleaneddata[[#This Row],[Unit Price]]-cleaneddata[[#This Row],[Discount]]</f>
        <v>15.66</v>
      </c>
      <c r="Z1593" t="str">
        <f>_xlfn.IFS(cleaneddata[[#This Row],[Region]]="Central","Chris",cleaneddata[[#This Row],[Region]]="East","Erin",cleaneddata[[#This Row],[Region]]="South","Sam",cleaneddata[[#This Row],[Region]]="West","William")</f>
        <v>Chris</v>
      </c>
    </row>
    <row r="1594" spans="1:26" x14ac:dyDescent="0.25">
      <c r="A1594">
        <v>2928</v>
      </c>
      <c r="B1594" t="s">
        <v>2686</v>
      </c>
      <c r="C1594" t="s">
        <v>27</v>
      </c>
      <c r="D1594">
        <v>0.02</v>
      </c>
      <c r="E1594">
        <v>5.58</v>
      </c>
      <c r="F1594">
        <v>2.99</v>
      </c>
      <c r="G1594" t="s">
        <v>40</v>
      </c>
      <c r="H1594" t="s">
        <v>41</v>
      </c>
      <c r="I1594" t="s">
        <v>50</v>
      </c>
      <c r="J1594" t="s">
        <v>74</v>
      </c>
      <c r="K1594" t="s">
        <v>75</v>
      </c>
      <c r="L1594" t="s">
        <v>2687</v>
      </c>
      <c r="M1594">
        <v>0.37</v>
      </c>
      <c r="N1594" t="s">
        <v>34</v>
      </c>
      <c r="O1594" t="s">
        <v>35</v>
      </c>
      <c r="P1594" t="s">
        <v>273</v>
      </c>
      <c r="Q1594" t="s">
        <v>2688</v>
      </c>
      <c r="R1594">
        <v>29418</v>
      </c>
      <c r="S1594" s="1">
        <v>42150</v>
      </c>
      <c r="T1594" s="1">
        <v>42152</v>
      </c>
      <c r="U1594">
        <v>689.32799999999997</v>
      </c>
      <c r="V1594">
        <v>42</v>
      </c>
      <c r="W1594">
        <v>236.83</v>
      </c>
      <c r="X1594">
        <v>90218</v>
      </c>
      <c r="Y1594">
        <f>cleaneddata[[#This Row],[Unit Price]]-cleaneddata[[#This Row],[Discount]]</f>
        <v>5.5600000000000005</v>
      </c>
      <c r="Z1594" t="str">
        <f>_xlfn.IFS(cleaneddata[[#This Row],[Region]]="Central","Chris",cleaneddata[[#This Row],[Region]]="East","Erin",cleaneddata[[#This Row],[Region]]="South","Sam",cleaneddata[[#This Row],[Region]]="West","William")</f>
        <v>Sam</v>
      </c>
    </row>
    <row r="1595" spans="1:26" x14ac:dyDescent="0.25">
      <c r="A1595">
        <v>2928</v>
      </c>
      <c r="B1595" t="s">
        <v>2686</v>
      </c>
      <c r="C1595" t="s">
        <v>27</v>
      </c>
      <c r="D1595">
        <v>0.02</v>
      </c>
      <c r="E1595">
        <v>54.1</v>
      </c>
      <c r="F1595">
        <v>19.989999999999998</v>
      </c>
      <c r="G1595" t="s">
        <v>40</v>
      </c>
      <c r="H1595" t="s">
        <v>41</v>
      </c>
      <c r="I1595" t="s">
        <v>50</v>
      </c>
      <c r="J1595" t="s">
        <v>80</v>
      </c>
      <c r="K1595" t="s">
        <v>75</v>
      </c>
      <c r="L1595" t="s">
        <v>1266</v>
      </c>
      <c r="M1595">
        <v>0.59</v>
      </c>
      <c r="N1595" t="s">
        <v>34</v>
      </c>
      <c r="O1595" t="s">
        <v>35</v>
      </c>
      <c r="P1595" t="s">
        <v>273</v>
      </c>
      <c r="Q1595" t="s">
        <v>2688</v>
      </c>
      <c r="R1595">
        <v>29418</v>
      </c>
      <c r="S1595" s="1">
        <v>42150</v>
      </c>
      <c r="T1595" s="1">
        <v>42151</v>
      </c>
      <c r="U1595">
        <v>-33.585999999999999</v>
      </c>
      <c r="V1595">
        <v>36</v>
      </c>
      <c r="W1595">
        <v>1944.87</v>
      </c>
      <c r="X1595">
        <v>90218</v>
      </c>
      <c r="Y1595">
        <f>cleaneddata[[#This Row],[Unit Price]]-cleaneddata[[#This Row],[Discount]]</f>
        <v>54.08</v>
      </c>
      <c r="Z1595" t="str">
        <f>_xlfn.IFS(cleaneddata[[#This Row],[Region]]="Central","Chris",cleaneddata[[#This Row],[Region]]="East","Erin",cleaneddata[[#This Row],[Region]]="South","Sam",cleaneddata[[#This Row],[Region]]="West","William")</f>
        <v>Sam</v>
      </c>
    </row>
    <row r="1596" spans="1:26" x14ac:dyDescent="0.25">
      <c r="A1596">
        <v>2941</v>
      </c>
      <c r="B1596" t="s">
        <v>2689</v>
      </c>
      <c r="C1596" t="s">
        <v>27</v>
      </c>
      <c r="D1596">
        <v>0.05</v>
      </c>
      <c r="E1596">
        <v>2.62</v>
      </c>
      <c r="F1596">
        <v>0.8</v>
      </c>
      <c r="G1596" t="s">
        <v>40</v>
      </c>
      <c r="H1596" t="s">
        <v>29</v>
      </c>
      <c r="I1596" t="s">
        <v>50</v>
      </c>
      <c r="J1596" t="s">
        <v>178</v>
      </c>
      <c r="K1596" t="s">
        <v>52</v>
      </c>
      <c r="L1596" t="s">
        <v>2126</v>
      </c>
      <c r="M1596">
        <v>0.39</v>
      </c>
      <c r="N1596" t="s">
        <v>34</v>
      </c>
      <c r="O1596" t="s">
        <v>113</v>
      </c>
      <c r="P1596" t="s">
        <v>399</v>
      </c>
      <c r="Q1596" t="s">
        <v>1643</v>
      </c>
      <c r="R1596">
        <v>7960</v>
      </c>
      <c r="S1596" s="1">
        <v>42150</v>
      </c>
      <c r="T1596" s="1">
        <v>42151</v>
      </c>
      <c r="U1596">
        <v>12.71</v>
      </c>
      <c r="V1596">
        <v>8</v>
      </c>
      <c r="W1596">
        <v>21.41</v>
      </c>
      <c r="X1596">
        <v>87618</v>
      </c>
      <c r="Y1596">
        <f>cleaneddata[[#This Row],[Unit Price]]-cleaneddata[[#This Row],[Discount]]</f>
        <v>2.5700000000000003</v>
      </c>
      <c r="Z1596" t="str">
        <f>_xlfn.IFS(cleaneddata[[#This Row],[Region]]="Central","Chris",cleaneddata[[#This Row],[Region]]="East","Erin",cleaneddata[[#This Row],[Region]]="South","Sam",cleaneddata[[#This Row],[Region]]="West","William")</f>
        <v>Erin</v>
      </c>
    </row>
    <row r="1597" spans="1:26" x14ac:dyDescent="0.25">
      <c r="A1597">
        <v>241</v>
      </c>
      <c r="B1597" t="s">
        <v>2242</v>
      </c>
      <c r="C1597" t="s">
        <v>49</v>
      </c>
      <c r="D1597">
        <v>0.01</v>
      </c>
      <c r="E1597">
        <v>5.94</v>
      </c>
      <c r="F1597">
        <v>9.92</v>
      </c>
      <c r="G1597" t="s">
        <v>40</v>
      </c>
      <c r="H1597" t="s">
        <v>29</v>
      </c>
      <c r="I1597" t="s">
        <v>50</v>
      </c>
      <c r="J1597" t="s">
        <v>74</v>
      </c>
      <c r="K1597" t="s">
        <v>75</v>
      </c>
      <c r="L1597" t="s">
        <v>2593</v>
      </c>
      <c r="M1597">
        <v>0.38</v>
      </c>
      <c r="N1597" t="s">
        <v>34</v>
      </c>
      <c r="O1597" t="s">
        <v>61</v>
      </c>
      <c r="P1597" t="s">
        <v>62</v>
      </c>
      <c r="Q1597" t="s">
        <v>2243</v>
      </c>
      <c r="R1597">
        <v>81503</v>
      </c>
      <c r="S1597" s="1">
        <v>42150</v>
      </c>
      <c r="T1597" s="1">
        <v>42157</v>
      </c>
      <c r="U1597">
        <v>-256.51900000000001</v>
      </c>
      <c r="V1597">
        <v>13</v>
      </c>
      <c r="W1597">
        <v>79.930000000000007</v>
      </c>
      <c r="X1597">
        <v>90480</v>
      </c>
      <c r="Y1597">
        <f>cleaneddata[[#This Row],[Unit Price]]-cleaneddata[[#This Row],[Discount]]</f>
        <v>5.9300000000000006</v>
      </c>
      <c r="Z1597" t="str">
        <f>_xlfn.IFS(cleaneddata[[#This Row],[Region]]="Central","Chris",cleaneddata[[#This Row],[Region]]="East","Erin",cleaneddata[[#This Row],[Region]]="South","Sam",cleaneddata[[#This Row],[Region]]="West","William")</f>
        <v>William</v>
      </c>
    </row>
    <row r="1598" spans="1:26" x14ac:dyDescent="0.25">
      <c r="A1598">
        <v>241</v>
      </c>
      <c r="B1598" t="s">
        <v>2242</v>
      </c>
      <c r="C1598" t="s">
        <v>49</v>
      </c>
      <c r="D1598">
        <v>0.02</v>
      </c>
      <c r="E1598">
        <v>125.99</v>
      </c>
      <c r="F1598">
        <v>3</v>
      </c>
      <c r="G1598" t="s">
        <v>40</v>
      </c>
      <c r="H1598" t="s">
        <v>29</v>
      </c>
      <c r="I1598" t="s">
        <v>42</v>
      </c>
      <c r="J1598" t="s">
        <v>137</v>
      </c>
      <c r="K1598" t="s">
        <v>75</v>
      </c>
      <c r="L1598" t="s">
        <v>2690</v>
      </c>
      <c r="M1598">
        <v>0.59</v>
      </c>
      <c r="N1598" t="s">
        <v>34</v>
      </c>
      <c r="O1598" t="s">
        <v>61</v>
      </c>
      <c r="P1598" t="s">
        <v>62</v>
      </c>
      <c r="Q1598" t="s">
        <v>2243</v>
      </c>
      <c r="R1598">
        <v>81503</v>
      </c>
      <c r="S1598" s="1">
        <v>42150</v>
      </c>
      <c r="T1598" s="1">
        <v>42150</v>
      </c>
      <c r="U1598">
        <v>398.358</v>
      </c>
      <c r="V1598">
        <v>8</v>
      </c>
      <c r="W1598">
        <v>873.18</v>
      </c>
      <c r="X1598">
        <v>90480</v>
      </c>
      <c r="Y1598">
        <f>cleaneddata[[#This Row],[Unit Price]]-cleaneddata[[#This Row],[Discount]]</f>
        <v>125.97</v>
      </c>
      <c r="Z1598" t="str">
        <f>_xlfn.IFS(cleaneddata[[#This Row],[Region]]="Central","Chris",cleaneddata[[#This Row],[Region]]="East","Erin",cleaneddata[[#This Row],[Region]]="South","Sam",cleaneddata[[#This Row],[Region]]="West","William")</f>
        <v>William</v>
      </c>
    </row>
    <row r="1599" spans="1:26" x14ac:dyDescent="0.25">
      <c r="A1599">
        <v>451</v>
      </c>
      <c r="B1599" t="s">
        <v>221</v>
      </c>
      <c r="C1599" t="s">
        <v>27</v>
      </c>
      <c r="D1599">
        <v>0.04</v>
      </c>
      <c r="E1599">
        <v>37.700000000000003</v>
      </c>
      <c r="F1599">
        <v>2.99</v>
      </c>
      <c r="G1599" t="s">
        <v>40</v>
      </c>
      <c r="H1599" t="s">
        <v>73</v>
      </c>
      <c r="I1599" t="s">
        <v>50</v>
      </c>
      <c r="J1599" t="s">
        <v>74</v>
      </c>
      <c r="K1599" t="s">
        <v>75</v>
      </c>
      <c r="L1599" t="s">
        <v>2518</v>
      </c>
      <c r="M1599">
        <v>0.35</v>
      </c>
      <c r="N1599" t="s">
        <v>34</v>
      </c>
      <c r="O1599" t="s">
        <v>61</v>
      </c>
      <c r="P1599" t="s">
        <v>92</v>
      </c>
      <c r="Q1599" t="s">
        <v>223</v>
      </c>
      <c r="R1599">
        <v>94024</v>
      </c>
      <c r="S1599" s="1">
        <v>42151</v>
      </c>
      <c r="T1599" s="1">
        <v>42152</v>
      </c>
      <c r="U1599">
        <v>299.6739</v>
      </c>
      <c r="V1599">
        <v>12</v>
      </c>
      <c r="W1599">
        <v>434.31</v>
      </c>
      <c r="X1599">
        <v>86012</v>
      </c>
      <c r="Y1599">
        <f>cleaneddata[[#This Row],[Unit Price]]-cleaneddata[[#This Row],[Discount]]</f>
        <v>37.660000000000004</v>
      </c>
      <c r="Z1599" t="str">
        <f>_xlfn.IFS(cleaneddata[[#This Row],[Region]]="Central","Chris",cleaneddata[[#This Row],[Region]]="East","Erin",cleaneddata[[#This Row],[Region]]="South","Sam",cleaneddata[[#This Row],[Region]]="West","William")</f>
        <v>William</v>
      </c>
    </row>
    <row r="1600" spans="1:26" x14ac:dyDescent="0.25">
      <c r="A1600">
        <v>452</v>
      </c>
      <c r="B1600" t="s">
        <v>2691</v>
      </c>
      <c r="C1600" t="s">
        <v>27</v>
      </c>
      <c r="D1600">
        <v>0.01</v>
      </c>
      <c r="E1600">
        <v>55.99</v>
      </c>
      <c r="F1600">
        <v>5</v>
      </c>
      <c r="G1600" t="s">
        <v>40</v>
      </c>
      <c r="H1600" t="s">
        <v>73</v>
      </c>
      <c r="I1600" t="s">
        <v>42</v>
      </c>
      <c r="J1600" t="s">
        <v>137</v>
      </c>
      <c r="K1600" t="s">
        <v>44</v>
      </c>
      <c r="L1600" t="s">
        <v>1940</v>
      </c>
      <c r="M1600">
        <v>0.83</v>
      </c>
      <c r="N1600" t="s">
        <v>34</v>
      </c>
      <c r="O1600" t="s">
        <v>61</v>
      </c>
      <c r="P1600" t="s">
        <v>92</v>
      </c>
      <c r="Q1600" t="s">
        <v>2692</v>
      </c>
      <c r="R1600">
        <v>93635</v>
      </c>
      <c r="S1600" s="1">
        <v>42151</v>
      </c>
      <c r="T1600" s="1">
        <v>42152</v>
      </c>
      <c r="U1600">
        <v>-235.89500000000001</v>
      </c>
      <c r="V1600">
        <v>1</v>
      </c>
      <c r="W1600">
        <v>51.83</v>
      </c>
      <c r="X1600">
        <v>86012</v>
      </c>
      <c r="Y1600">
        <f>cleaneddata[[#This Row],[Unit Price]]-cleaneddata[[#This Row],[Discount]]</f>
        <v>55.980000000000004</v>
      </c>
      <c r="Z1600" t="str">
        <f>_xlfn.IFS(cleaneddata[[#This Row],[Region]]="Central","Chris",cleaneddata[[#This Row],[Region]]="East","Erin",cleaneddata[[#This Row],[Region]]="South","Sam",cleaneddata[[#This Row],[Region]]="West","William")</f>
        <v>William</v>
      </c>
    </row>
    <row r="1601" spans="1:26" x14ac:dyDescent="0.25">
      <c r="A1601">
        <v>865</v>
      </c>
      <c r="B1601" t="s">
        <v>1388</v>
      </c>
      <c r="C1601" t="s">
        <v>27</v>
      </c>
      <c r="D1601">
        <v>0.03</v>
      </c>
      <c r="E1601">
        <v>14.2</v>
      </c>
      <c r="F1601">
        <v>5.3</v>
      </c>
      <c r="G1601" t="s">
        <v>40</v>
      </c>
      <c r="H1601" t="s">
        <v>96</v>
      </c>
      <c r="I1601" t="s">
        <v>30</v>
      </c>
      <c r="J1601" t="s">
        <v>128</v>
      </c>
      <c r="K1601" t="s">
        <v>52</v>
      </c>
      <c r="L1601" t="s">
        <v>290</v>
      </c>
      <c r="M1601">
        <v>0.46</v>
      </c>
      <c r="N1601" t="s">
        <v>34</v>
      </c>
      <c r="O1601" t="s">
        <v>54</v>
      </c>
      <c r="P1601" t="s">
        <v>55</v>
      </c>
      <c r="Q1601" t="s">
        <v>1044</v>
      </c>
      <c r="R1601">
        <v>46312</v>
      </c>
      <c r="S1601" s="1">
        <v>42151</v>
      </c>
      <c r="T1601" s="1">
        <v>42152</v>
      </c>
      <c r="U1601">
        <v>122.21</v>
      </c>
      <c r="V1601">
        <v>18</v>
      </c>
      <c r="W1601">
        <v>267.2</v>
      </c>
      <c r="X1601">
        <v>90674</v>
      </c>
      <c r="Y1601">
        <f>cleaneddata[[#This Row],[Unit Price]]-cleaneddata[[#This Row],[Discount]]</f>
        <v>14.17</v>
      </c>
      <c r="Z1601" t="str">
        <f>_xlfn.IFS(cleaneddata[[#This Row],[Region]]="Central","Chris",cleaneddata[[#This Row],[Region]]="East","Erin",cleaneddata[[#This Row],[Region]]="South","Sam",cleaneddata[[#This Row],[Region]]="West","William")</f>
        <v>Chris</v>
      </c>
    </row>
    <row r="1602" spans="1:26" x14ac:dyDescent="0.25">
      <c r="A1602">
        <v>370</v>
      </c>
      <c r="B1602" t="s">
        <v>2693</v>
      </c>
      <c r="C1602" t="s">
        <v>72</v>
      </c>
      <c r="D1602">
        <v>0.02</v>
      </c>
      <c r="E1602">
        <v>20.99</v>
      </c>
      <c r="F1602">
        <v>4.8099999999999996</v>
      </c>
      <c r="G1602" t="s">
        <v>40</v>
      </c>
      <c r="H1602" t="s">
        <v>96</v>
      </c>
      <c r="I1602" t="s">
        <v>42</v>
      </c>
      <c r="J1602" t="s">
        <v>137</v>
      </c>
      <c r="K1602" t="s">
        <v>146</v>
      </c>
      <c r="L1602" t="s">
        <v>1433</v>
      </c>
      <c r="M1602">
        <v>0.57999999999999996</v>
      </c>
      <c r="N1602" t="s">
        <v>34</v>
      </c>
      <c r="O1602" t="s">
        <v>113</v>
      </c>
      <c r="P1602" t="s">
        <v>333</v>
      </c>
      <c r="Q1602" t="s">
        <v>1660</v>
      </c>
      <c r="R1602">
        <v>4240</v>
      </c>
      <c r="S1602" s="1">
        <v>42151</v>
      </c>
      <c r="T1602" s="1">
        <v>42153</v>
      </c>
      <c r="U1602">
        <v>49.787999999999997</v>
      </c>
      <c r="V1602">
        <v>15</v>
      </c>
      <c r="W1602">
        <v>266.39</v>
      </c>
      <c r="X1602">
        <v>90291</v>
      </c>
      <c r="Y1602">
        <f>cleaneddata[[#This Row],[Unit Price]]-cleaneddata[[#This Row],[Discount]]</f>
        <v>20.97</v>
      </c>
      <c r="Z1602" t="str">
        <f>_xlfn.IFS(cleaneddata[[#This Row],[Region]]="Central","Chris",cleaneddata[[#This Row],[Region]]="East","Erin",cleaneddata[[#This Row],[Region]]="South","Sam",cleaneddata[[#This Row],[Region]]="West","William")</f>
        <v>Erin</v>
      </c>
    </row>
    <row r="1603" spans="1:26" x14ac:dyDescent="0.25">
      <c r="A1603">
        <v>371</v>
      </c>
      <c r="B1603" t="s">
        <v>2694</v>
      </c>
      <c r="C1603" t="s">
        <v>72</v>
      </c>
      <c r="D1603">
        <v>0.05</v>
      </c>
      <c r="E1603">
        <v>5.4</v>
      </c>
      <c r="F1603">
        <v>7.78</v>
      </c>
      <c r="G1603" t="s">
        <v>89</v>
      </c>
      <c r="H1603" t="s">
        <v>96</v>
      </c>
      <c r="I1603" t="s">
        <v>50</v>
      </c>
      <c r="J1603" t="s">
        <v>74</v>
      </c>
      <c r="K1603" t="s">
        <v>75</v>
      </c>
      <c r="L1603" t="s">
        <v>1486</v>
      </c>
      <c r="M1603">
        <v>0.37</v>
      </c>
      <c r="N1603" t="s">
        <v>34</v>
      </c>
      <c r="O1603" t="s">
        <v>113</v>
      </c>
      <c r="P1603" t="s">
        <v>405</v>
      </c>
      <c r="Q1603" t="s">
        <v>2695</v>
      </c>
      <c r="R1603">
        <v>2149</v>
      </c>
      <c r="S1603" s="1">
        <v>42151</v>
      </c>
      <c r="T1603" s="1">
        <v>42153</v>
      </c>
      <c r="U1603">
        <v>-132.62950000000001</v>
      </c>
      <c r="V1603">
        <v>9</v>
      </c>
      <c r="W1603">
        <v>51.82</v>
      </c>
      <c r="X1603">
        <v>90291</v>
      </c>
      <c r="Y1603">
        <f>cleaneddata[[#This Row],[Unit Price]]-cleaneddata[[#This Row],[Discount]]</f>
        <v>5.3500000000000005</v>
      </c>
      <c r="Z1603" t="str">
        <f>_xlfn.IFS(cleaneddata[[#This Row],[Region]]="Central","Chris",cleaneddata[[#This Row],[Region]]="East","Erin",cleaneddata[[#This Row],[Region]]="South","Sam",cleaneddata[[#This Row],[Region]]="West","William")</f>
        <v>Erin</v>
      </c>
    </row>
    <row r="1604" spans="1:26" x14ac:dyDescent="0.25">
      <c r="A1604">
        <v>250</v>
      </c>
      <c r="B1604" t="s">
        <v>2696</v>
      </c>
      <c r="C1604" t="s">
        <v>27</v>
      </c>
      <c r="D1604">
        <v>0.02</v>
      </c>
      <c r="E1604">
        <v>2.58</v>
      </c>
      <c r="F1604">
        <v>1.3</v>
      </c>
      <c r="G1604" t="s">
        <v>89</v>
      </c>
      <c r="H1604" t="s">
        <v>96</v>
      </c>
      <c r="I1604" t="s">
        <v>50</v>
      </c>
      <c r="J1604" t="s">
        <v>51</v>
      </c>
      <c r="K1604" t="s">
        <v>52</v>
      </c>
      <c r="L1604" t="s">
        <v>2697</v>
      </c>
      <c r="M1604">
        <v>0.59</v>
      </c>
      <c r="N1604" t="s">
        <v>34</v>
      </c>
      <c r="O1604" t="s">
        <v>54</v>
      </c>
      <c r="P1604" t="s">
        <v>86</v>
      </c>
      <c r="Q1604" t="s">
        <v>2698</v>
      </c>
      <c r="R1604">
        <v>55423</v>
      </c>
      <c r="S1604" s="1">
        <v>42152</v>
      </c>
      <c r="T1604" s="1">
        <v>42153</v>
      </c>
      <c r="U1604">
        <v>1.1080000000000001</v>
      </c>
      <c r="V1604">
        <v>39</v>
      </c>
      <c r="W1604">
        <v>109.74</v>
      </c>
      <c r="X1604">
        <v>87214</v>
      </c>
      <c r="Y1604">
        <f>cleaneddata[[#This Row],[Unit Price]]-cleaneddata[[#This Row],[Discount]]</f>
        <v>2.56</v>
      </c>
      <c r="Z1604" t="str">
        <f>_xlfn.IFS(cleaneddata[[#This Row],[Region]]="Central","Chris",cleaneddata[[#This Row],[Region]]="East","Erin",cleaneddata[[#This Row],[Region]]="South","Sam",cleaneddata[[#This Row],[Region]]="West","William")</f>
        <v>Chris</v>
      </c>
    </row>
    <row r="1605" spans="1:26" x14ac:dyDescent="0.25">
      <c r="A1605">
        <v>250</v>
      </c>
      <c r="B1605" t="s">
        <v>2696</v>
      </c>
      <c r="C1605" t="s">
        <v>27</v>
      </c>
      <c r="D1605">
        <v>0.02</v>
      </c>
      <c r="E1605">
        <v>65.989999999999995</v>
      </c>
      <c r="F1605">
        <v>3.9</v>
      </c>
      <c r="G1605" t="s">
        <v>40</v>
      </c>
      <c r="H1605" t="s">
        <v>96</v>
      </c>
      <c r="I1605" t="s">
        <v>42</v>
      </c>
      <c r="J1605" t="s">
        <v>137</v>
      </c>
      <c r="K1605" t="s">
        <v>75</v>
      </c>
      <c r="L1605" t="s">
        <v>2699</v>
      </c>
      <c r="M1605">
        <v>0.55000000000000004</v>
      </c>
      <c r="N1605" t="s">
        <v>34</v>
      </c>
      <c r="O1605" t="s">
        <v>54</v>
      </c>
      <c r="P1605" t="s">
        <v>86</v>
      </c>
      <c r="Q1605" t="s">
        <v>2698</v>
      </c>
      <c r="R1605">
        <v>55423</v>
      </c>
      <c r="S1605" s="1">
        <v>42152</v>
      </c>
      <c r="T1605" s="1">
        <v>42153</v>
      </c>
      <c r="U1605">
        <v>1061.3789999999999</v>
      </c>
      <c r="V1605">
        <v>27</v>
      </c>
      <c r="W1605">
        <v>1543.55</v>
      </c>
      <c r="X1605">
        <v>87214</v>
      </c>
      <c r="Y1605">
        <f>cleaneddata[[#This Row],[Unit Price]]-cleaneddata[[#This Row],[Discount]]</f>
        <v>65.97</v>
      </c>
      <c r="Z1605" t="str">
        <f>_xlfn.IFS(cleaneddata[[#This Row],[Region]]="Central","Chris",cleaneddata[[#This Row],[Region]]="East","Erin",cleaneddata[[#This Row],[Region]]="South","Sam",cleaneddata[[#This Row],[Region]]="West","William")</f>
        <v>Chris</v>
      </c>
    </row>
    <row r="1606" spans="1:26" x14ac:dyDescent="0.25">
      <c r="A1606">
        <v>3011</v>
      </c>
      <c r="B1606" t="s">
        <v>2316</v>
      </c>
      <c r="C1606" t="s">
        <v>27</v>
      </c>
      <c r="D1606">
        <v>0.03</v>
      </c>
      <c r="E1606">
        <v>5.98</v>
      </c>
      <c r="F1606">
        <v>5.35</v>
      </c>
      <c r="G1606" t="s">
        <v>40</v>
      </c>
      <c r="H1606" t="s">
        <v>96</v>
      </c>
      <c r="I1606" t="s">
        <v>50</v>
      </c>
      <c r="J1606" t="s">
        <v>90</v>
      </c>
      <c r="K1606" t="s">
        <v>75</v>
      </c>
      <c r="L1606" t="s">
        <v>811</v>
      </c>
      <c r="M1606">
        <v>0.4</v>
      </c>
      <c r="N1606" t="s">
        <v>34</v>
      </c>
      <c r="O1606" t="s">
        <v>113</v>
      </c>
      <c r="P1606" t="s">
        <v>405</v>
      </c>
      <c r="Q1606" t="s">
        <v>790</v>
      </c>
      <c r="R1606">
        <v>2113</v>
      </c>
      <c r="S1606" s="1">
        <v>42152</v>
      </c>
      <c r="T1606" s="1">
        <v>42153</v>
      </c>
      <c r="U1606">
        <v>-23.5</v>
      </c>
      <c r="V1606">
        <v>16</v>
      </c>
      <c r="W1606">
        <v>107.08</v>
      </c>
      <c r="X1606">
        <v>56486</v>
      </c>
      <c r="Y1606">
        <f>cleaneddata[[#This Row],[Unit Price]]-cleaneddata[[#This Row],[Discount]]</f>
        <v>5.95</v>
      </c>
      <c r="Z1606" t="str">
        <f>_xlfn.IFS(cleaneddata[[#This Row],[Region]]="Central","Chris",cleaneddata[[#This Row],[Region]]="East","Erin",cleaneddata[[#This Row],[Region]]="South","Sam",cleaneddata[[#This Row],[Region]]="West","William")</f>
        <v>Erin</v>
      </c>
    </row>
    <row r="1607" spans="1:26" x14ac:dyDescent="0.25">
      <c r="A1607">
        <v>3154</v>
      </c>
      <c r="B1607" t="s">
        <v>783</v>
      </c>
      <c r="C1607" t="s">
        <v>27</v>
      </c>
      <c r="D1607">
        <v>0.03</v>
      </c>
      <c r="E1607">
        <v>17.7</v>
      </c>
      <c r="F1607">
        <v>9.4700000000000006</v>
      </c>
      <c r="G1607" t="s">
        <v>40</v>
      </c>
      <c r="H1607" t="s">
        <v>41</v>
      </c>
      <c r="I1607" t="s">
        <v>50</v>
      </c>
      <c r="J1607" t="s">
        <v>80</v>
      </c>
      <c r="K1607" t="s">
        <v>75</v>
      </c>
      <c r="L1607" t="s">
        <v>1053</v>
      </c>
      <c r="M1607">
        <v>0.59</v>
      </c>
      <c r="N1607" t="s">
        <v>34</v>
      </c>
      <c r="O1607" t="s">
        <v>35</v>
      </c>
      <c r="P1607" t="s">
        <v>125</v>
      </c>
      <c r="Q1607" t="s">
        <v>785</v>
      </c>
      <c r="R1607">
        <v>33710</v>
      </c>
      <c r="S1607" s="1">
        <v>42152</v>
      </c>
      <c r="T1607" s="1">
        <v>42154</v>
      </c>
      <c r="U1607">
        <v>28.182600000000001</v>
      </c>
      <c r="V1607">
        <v>11</v>
      </c>
      <c r="W1607">
        <v>201.77</v>
      </c>
      <c r="X1607">
        <v>86900</v>
      </c>
      <c r="Y1607">
        <f>cleaneddata[[#This Row],[Unit Price]]-cleaneddata[[#This Row],[Discount]]</f>
        <v>17.669999999999998</v>
      </c>
      <c r="Z1607" t="str">
        <f>_xlfn.IFS(cleaneddata[[#This Row],[Region]]="Central","Chris",cleaneddata[[#This Row],[Region]]="East","Erin",cleaneddata[[#This Row],[Region]]="South","Sam",cleaneddata[[#This Row],[Region]]="West","William")</f>
        <v>Sam</v>
      </c>
    </row>
    <row r="1608" spans="1:26" x14ac:dyDescent="0.25">
      <c r="A1608">
        <v>1627</v>
      </c>
      <c r="B1608" t="s">
        <v>2700</v>
      </c>
      <c r="C1608" t="s">
        <v>39</v>
      </c>
      <c r="D1608">
        <v>0.06</v>
      </c>
      <c r="E1608">
        <v>43.57</v>
      </c>
      <c r="F1608">
        <v>16.36</v>
      </c>
      <c r="G1608" t="s">
        <v>40</v>
      </c>
      <c r="H1608" t="s">
        <v>96</v>
      </c>
      <c r="I1608" t="s">
        <v>50</v>
      </c>
      <c r="J1608" t="s">
        <v>80</v>
      </c>
      <c r="K1608" t="s">
        <v>75</v>
      </c>
      <c r="L1608" t="s">
        <v>2701</v>
      </c>
      <c r="M1608">
        <v>0.55000000000000004</v>
      </c>
      <c r="N1608" t="s">
        <v>34</v>
      </c>
      <c r="O1608" t="s">
        <v>35</v>
      </c>
      <c r="P1608" t="s">
        <v>402</v>
      </c>
      <c r="Q1608" t="s">
        <v>2702</v>
      </c>
      <c r="R1608">
        <v>37743</v>
      </c>
      <c r="S1608" s="1">
        <v>42152</v>
      </c>
      <c r="T1608" s="1">
        <v>42154</v>
      </c>
      <c r="U1608">
        <v>-38.808</v>
      </c>
      <c r="V1608">
        <v>17</v>
      </c>
      <c r="W1608">
        <v>710.16</v>
      </c>
      <c r="X1608">
        <v>90602</v>
      </c>
      <c r="Y1608">
        <f>cleaneddata[[#This Row],[Unit Price]]-cleaneddata[[#This Row],[Discount]]</f>
        <v>43.51</v>
      </c>
      <c r="Z1608" t="str">
        <f>_xlfn.IFS(cleaneddata[[#This Row],[Region]]="Central","Chris",cleaneddata[[#This Row],[Region]]="East","Erin",cleaneddata[[#This Row],[Region]]="South","Sam",cleaneddata[[#This Row],[Region]]="West","William")</f>
        <v>Sam</v>
      </c>
    </row>
    <row r="1609" spans="1:26" x14ac:dyDescent="0.25">
      <c r="A1609">
        <v>2765</v>
      </c>
      <c r="B1609" t="s">
        <v>2703</v>
      </c>
      <c r="C1609" t="s">
        <v>49</v>
      </c>
      <c r="D1609">
        <v>0.03</v>
      </c>
      <c r="E1609">
        <v>5.85</v>
      </c>
      <c r="F1609">
        <v>2.27</v>
      </c>
      <c r="G1609" t="s">
        <v>40</v>
      </c>
      <c r="H1609" t="s">
        <v>96</v>
      </c>
      <c r="I1609" t="s">
        <v>50</v>
      </c>
      <c r="J1609" t="s">
        <v>51</v>
      </c>
      <c r="K1609" t="s">
        <v>52</v>
      </c>
      <c r="L1609" t="s">
        <v>2704</v>
      </c>
      <c r="M1609">
        <v>0.56000000000000005</v>
      </c>
      <c r="N1609" t="s">
        <v>34</v>
      </c>
      <c r="O1609" t="s">
        <v>113</v>
      </c>
      <c r="P1609" t="s">
        <v>399</v>
      </c>
      <c r="Q1609" t="s">
        <v>2705</v>
      </c>
      <c r="R1609">
        <v>8021</v>
      </c>
      <c r="S1609" s="1">
        <v>42152</v>
      </c>
      <c r="T1609" s="1">
        <v>42154</v>
      </c>
      <c r="U1609">
        <v>-5.08</v>
      </c>
      <c r="V1609">
        <v>7</v>
      </c>
      <c r="W1609">
        <v>41.4</v>
      </c>
      <c r="X1609">
        <v>90725</v>
      </c>
      <c r="Y1609">
        <f>cleaneddata[[#This Row],[Unit Price]]-cleaneddata[[#This Row],[Discount]]</f>
        <v>5.8199999999999994</v>
      </c>
      <c r="Z1609" t="str">
        <f>_xlfn.IFS(cleaneddata[[#This Row],[Region]]="Central","Chris",cleaneddata[[#This Row],[Region]]="East","Erin",cleaneddata[[#This Row],[Region]]="South","Sam",cleaneddata[[#This Row],[Region]]="West","William")</f>
        <v>Erin</v>
      </c>
    </row>
    <row r="1610" spans="1:26" x14ac:dyDescent="0.25">
      <c r="A1610">
        <v>15</v>
      </c>
      <c r="B1610" t="s">
        <v>2073</v>
      </c>
      <c r="C1610" t="s">
        <v>118</v>
      </c>
      <c r="D1610">
        <v>0.01</v>
      </c>
      <c r="E1610">
        <v>35.94</v>
      </c>
      <c r="F1610">
        <v>6.66</v>
      </c>
      <c r="G1610" t="s">
        <v>40</v>
      </c>
      <c r="H1610" t="s">
        <v>29</v>
      </c>
      <c r="I1610" t="s">
        <v>50</v>
      </c>
      <c r="J1610" t="s">
        <v>347</v>
      </c>
      <c r="K1610" t="s">
        <v>75</v>
      </c>
      <c r="L1610" t="s">
        <v>2124</v>
      </c>
      <c r="M1610">
        <v>0.4</v>
      </c>
      <c r="N1610" t="s">
        <v>34</v>
      </c>
      <c r="O1610" t="s">
        <v>113</v>
      </c>
      <c r="P1610" t="s">
        <v>114</v>
      </c>
      <c r="Q1610" t="s">
        <v>2075</v>
      </c>
      <c r="R1610">
        <v>11787</v>
      </c>
      <c r="S1610" s="1">
        <v>42152</v>
      </c>
      <c r="T1610" s="1">
        <v>42152</v>
      </c>
      <c r="U1610">
        <v>261.87569999999999</v>
      </c>
      <c r="V1610">
        <v>10</v>
      </c>
      <c r="W1610">
        <v>379.53</v>
      </c>
      <c r="X1610">
        <v>86839</v>
      </c>
      <c r="Y1610">
        <f>cleaneddata[[#This Row],[Unit Price]]-cleaneddata[[#This Row],[Discount]]</f>
        <v>35.93</v>
      </c>
      <c r="Z1610" t="str">
        <f>_xlfn.IFS(cleaneddata[[#This Row],[Region]]="Central","Chris",cleaneddata[[#This Row],[Region]]="East","Erin",cleaneddata[[#This Row],[Region]]="South","Sam",cleaneddata[[#This Row],[Region]]="West","William")</f>
        <v>Erin</v>
      </c>
    </row>
    <row r="1611" spans="1:26" x14ac:dyDescent="0.25">
      <c r="A1611">
        <v>2709</v>
      </c>
      <c r="B1611" t="s">
        <v>2706</v>
      </c>
      <c r="C1611" t="s">
        <v>118</v>
      </c>
      <c r="D1611">
        <v>7.0000000000000007E-2</v>
      </c>
      <c r="E1611">
        <v>60.97</v>
      </c>
      <c r="F1611">
        <v>4.5</v>
      </c>
      <c r="G1611" t="s">
        <v>40</v>
      </c>
      <c r="H1611" t="s">
        <v>41</v>
      </c>
      <c r="I1611" t="s">
        <v>50</v>
      </c>
      <c r="J1611" t="s">
        <v>97</v>
      </c>
      <c r="K1611" t="s">
        <v>75</v>
      </c>
      <c r="L1611" t="s">
        <v>98</v>
      </c>
      <c r="M1611">
        <v>0.56000000000000005</v>
      </c>
      <c r="N1611" t="s">
        <v>34</v>
      </c>
      <c r="O1611" t="s">
        <v>113</v>
      </c>
      <c r="P1611" t="s">
        <v>420</v>
      </c>
      <c r="Q1611" t="s">
        <v>2707</v>
      </c>
      <c r="R1611">
        <v>21042</v>
      </c>
      <c r="S1611" s="1">
        <v>42152</v>
      </c>
      <c r="T1611" s="1">
        <v>42154</v>
      </c>
      <c r="U1611">
        <v>-41.77</v>
      </c>
      <c r="V1611">
        <v>1</v>
      </c>
      <c r="W1611">
        <v>57.84</v>
      </c>
      <c r="X1611">
        <v>89240</v>
      </c>
      <c r="Y1611">
        <f>cleaneddata[[#This Row],[Unit Price]]-cleaneddata[[#This Row],[Discount]]</f>
        <v>60.9</v>
      </c>
      <c r="Z1611" t="str">
        <f>_xlfn.IFS(cleaneddata[[#This Row],[Region]]="Central","Chris",cleaneddata[[#This Row],[Region]]="East","Erin",cleaneddata[[#This Row],[Region]]="South","Sam",cleaneddata[[#This Row],[Region]]="West","William")</f>
        <v>Erin</v>
      </c>
    </row>
    <row r="1612" spans="1:26" x14ac:dyDescent="0.25">
      <c r="A1612">
        <v>2709</v>
      </c>
      <c r="B1612" t="s">
        <v>2706</v>
      </c>
      <c r="C1612" t="s">
        <v>118</v>
      </c>
      <c r="D1612">
        <v>0</v>
      </c>
      <c r="E1612">
        <v>90.98</v>
      </c>
      <c r="F1612">
        <v>56.2</v>
      </c>
      <c r="G1612" t="s">
        <v>40</v>
      </c>
      <c r="H1612" t="s">
        <v>41</v>
      </c>
      <c r="I1612" t="s">
        <v>30</v>
      </c>
      <c r="J1612" t="s">
        <v>128</v>
      </c>
      <c r="K1612" t="s">
        <v>146</v>
      </c>
      <c r="L1612" t="s">
        <v>809</v>
      </c>
      <c r="M1612">
        <v>0.74</v>
      </c>
      <c r="N1612" t="s">
        <v>34</v>
      </c>
      <c r="O1612" t="s">
        <v>113</v>
      </c>
      <c r="P1612" t="s">
        <v>420</v>
      </c>
      <c r="Q1612" t="s">
        <v>2707</v>
      </c>
      <c r="R1612">
        <v>21042</v>
      </c>
      <c r="S1612" s="1">
        <v>42152</v>
      </c>
      <c r="T1612" s="1">
        <v>42154</v>
      </c>
      <c r="U1612">
        <v>-1014.11</v>
      </c>
      <c r="V1612">
        <v>15</v>
      </c>
      <c r="W1612">
        <v>1425.71</v>
      </c>
      <c r="X1612">
        <v>89240</v>
      </c>
      <c r="Y1612">
        <f>cleaneddata[[#This Row],[Unit Price]]-cleaneddata[[#This Row],[Discount]]</f>
        <v>90.98</v>
      </c>
      <c r="Z1612" t="str">
        <f>_xlfn.IFS(cleaneddata[[#This Row],[Region]]="Central","Chris",cleaneddata[[#This Row],[Region]]="East","Erin",cleaneddata[[#This Row],[Region]]="South","Sam",cleaneddata[[#This Row],[Region]]="West","William")</f>
        <v>Erin</v>
      </c>
    </row>
    <row r="1613" spans="1:26" x14ac:dyDescent="0.25">
      <c r="A1613">
        <v>3206</v>
      </c>
      <c r="B1613" t="s">
        <v>1928</v>
      </c>
      <c r="C1613" t="s">
        <v>72</v>
      </c>
      <c r="D1613">
        <v>0.05</v>
      </c>
      <c r="E1613">
        <v>35.44</v>
      </c>
      <c r="F1613">
        <v>5.09</v>
      </c>
      <c r="G1613" t="s">
        <v>40</v>
      </c>
      <c r="H1613" t="s">
        <v>41</v>
      </c>
      <c r="I1613" t="s">
        <v>50</v>
      </c>
      <c r="J1613" t="s">
        <v>90</v>
      </c>
      <c r="K1613" t="s">
        <v>75</v>
      </c>
      <c r="L1613" t="s">
        <v>2080</v>
      </c>
      <c r="M1613">
        <v>0.38</v>
      </c>
      <c r="N1613" t="s">
        <v>34</v>
      </c>
      <c r="O1613" t="s">
        <v>61</v>
      </c>
      <c r="P1613" t="s">
        <v>492</v>
      </c>
      <c r="Q1613" t="s">
        <v>1930</v>
      </c>
      <c r="R1613">
        <v>83301</v>
      </c>
      <c r="S1613" s="1">
        <v>42152</v>
      </c>
      <c r="T1613" s="1">
        <v>42153</v>
      </c>
      <c r="U1613">
        <v>553.33169999999996</v>
      </c>
      <c r="V1613">
        <v>23</v>
      </c>
      <c r="W1613">
        <v>801.93</v>
      </c>
      <c r="X1613">
        <v>87935</v>
      </c>
      <c r="Y1613">
        <f>cleaneddata[[#This Row],[Unit Price]]-cleaneddata[[#This Row],[Discount]]</f>
        <v>35.39</v>
      </c>
      <c r="Z1613" t="str">
        <f>_xlfn.IFS(cleaneddata[[#This Row],[Region]]="Central","Chris",cleaneddata[[#This Row],[Region]]="East","Erin",cleaneddata[[#This Row],[Region]]="South","Sam",cleaneddata[[#This Row],[Region]]="West","William")</f>
        <v>William</v>
      </c>
    </row>
    <row r="1614" spans="1:26" x14ac:dyDescent="0.25">
      <c r="A1614">
        <v>663</v>
      </c>
      <c r="B1614" t="s">
        <v>2708</v>
      </c>
      <c r="C1614" t="s">
        <v>27</v>
      </c>
      <c r="D1614">
        <v>0.02</v>
      </c>
      <c r="E1614">
        <v>14.58</v>
      </c>
      <c r="F1614">
        <v>7.4</v>
      </c>
      <c r="G1614" t="s">
        <v>40</v>
      </c>
      <c r="H1614" t="s">
        <v>73</v>
      </c>
      <c r="I1614" t="s">
        <v>30</v>
      </c>
      <c r="J1614" t="s">
        <v>128</v>
      </c>
      <c r="K1614" t="s">
        <v>75</v>
      </c>
      <c r="L1614" t="s">
        <v>2709</v>
      </c>
      <c r="M1614">
        <v>0.48</v>
      </c>
      <c r="N1614" t="s">
        <v>34</v>
      </c>
      <c r="O1614" t="s">
        <v>113</v>
      </c>
      <c r="P1614" t="s">
        <v>319</v>
      </c>
      <c r="Q1614" t="s">
        <v>2256</v>
      </c>
      <c r="R1614">
        <v>43952</v>
      </c>
      <c r="S1614" s="1">
        <v>42153</v>
      </c>
      <c r="T1614" s="1">
        <v>42156</v>
      </c>
      <c r="U1614">
        <v>10.802</v>
      </c>
      <c r="V1614">
        <v>17</v>
      </c>
      <c r="W1614">
        <v>261.33999999999997</v>
      </c>
      <c r="X1614">
        <v>90922</v>
      </c>
      <c r="Y1614">
        <f>cleaneddata[[#This Row],[Unit Price]]-cleaneddata[[#This Row],[Discount]]</f>
        <v>14.56</v>
      </c>
      <c r="Z1614" t="str">
        <f>_xlfn.IFS(cleaneddata[[#This Row],[Region]]="Central","Chris",cleaneddata[[#This Row],[Region]]="East","Erin",cleaneddata[[#This Row],[Region]]="South","Sam",cleaneddata[[#This Row],[Region]]="West","William")</f>
        <v>Erin</v>
      </c>
    </row>
    <row r="1615" spans="1:26" x14ac:dyDescent="0.25">
      <c r="A1615">
        <v>1026</v>
      </c>
      <c r="B1615" t="s">
        <v>1057</v>
      </c>
      <c r="C1615" t="s">
        <v>39</v>
      </c>
      <c r="D1615">
        <v>0.1</v>
      </c>
      <c r="E1615">
        <v>5.98</v>
      </c>
      <c r="F1615">
        <v>3.85</v>
      </c>
      <c r="G1615" t="s">
        <v>40</v>
      </c>
      <c r="H1615" t="s">
        <v>29</v>
      </c>
      <c r="I1615" t="s">
        <v>42</v>
      </c>
      <c r="J1615" t="s">
        <v>43</v>
      </c>
      <c r="K1615" t="s">
        <v>44</v>
      </c>
      <c r="L1615" t="s">
        <v>1100</v>
      </c>
      <c r="M1615">
        <v>0.68</v>
      </c>
      <c r="N1615" t="s">
        <v>34</v>
      </c>
      <c r="O1615" t="s">
        <v>113</v>
      </c>
      <c r="P1615" t="s">
        <v>114</v>
      </c>
      <c r="Q1615" t="s">
        <v>1059</v>
      </c>
      <c r="R1615">
        <v>11722</v>
      </c>
      <c r="S1615" s="1">
        <v>42153</v>
      </c>
      <c r="T1615" s="1">
        <v>42154</v>
      </c>
      <c r="U1615">
        <v>18.922000000000001</v>
      </c>
      <c r="V1615">
        <v>26</v>
      </c>
      <c r="W1615">
        <v>151.55000000000001</v>
      </c>
      <c r="X1615">
        <v>89008</v>
      </c>
      <c r="Y1615">
        <f>cleaneddata[[#This Row],[Unit Price]]-cleaneddata[[#This Row],[Discount]]</f>
        <v>5.8800000000000008</v>
      </c>
      <c r="Z1615" t="str">
        <f>_xlfn.IFS(cleaneddata[[#This Row],[Region]]="Central","Chris",cleaneddata[[#This Row],[Region]]="East","Erin",cleaneddata[[#This Row],[Region]]="South","Sam",cleaneddata[[#This Row],[Region]]="West","William")</f>
        <v>Erin</v>
      </c>
    </row>
    <row r="1616" spans="1:26" x14ac:dyDescent="0.25">
      <c r="A1616">
        <v>1026</v>
      </c>
      <c r="B1616" t="s">
        <v>1057</v>
      </c>
      <c r="C1616" t="s">
        <v>39</v>
      </c>
      <c r="D1616">
        <v>7.0000000000000007E-2</v>
      </c>
      <c r="E1616">
        <v>2.61</v>
      </c>
      <c r="F1616">
        <v>0.5</v>
      </c>
      <c r="G1616" t="s">
        <v>40</v>
      </c>
      <c r="H1616" t="s">
        <v>29</v>
      </c>
      <c r="I1616" t="s">
        <v>50</v>
      </c>
      <c r="J1616" t="s">
        <v>154</v>
      </c>
      <c r="K1616" t="s">
        <v>75</v>
      </c>
      <c r="L1616" t="s">
        <v>1369</v>
      </c>
      <c r="M1616">
        <v>0.39</v>
      </c>
      <c r="N1616" t="s">
        <v>34</v>
      </c>
      <c r="O1616" t="s">
        <v>113</v>
      </c>
      <c r="P1616" t="s">
        <v>114</v>
      </c>
      <c r="Q1616" t="s">
        <v>1059</v>
      </c>
      <c r="R1616">
        <v>11722</v>
      </c>
      <c r="S1616" s="1">
        <v>42153</v>
      </c>
      <c r="T1616" s="1">
        <v>42156</v>
      </c>
      <c r="U1616">
        <v>39.350700000000003</v>
      </c>
      <c r="V1616">
        <v>22</v>
      </c>
      <c r="W1616">
        <v>57.03</v>
      </c>
      <c r="X1616">
        <v>89008</v>
      </c>
      <c r="Y1616">
        <f>cleaneddata[[#This Row],[Unit Price]]-cleaneddata[[#This Row],[Discount]]</f>
        <v>2.54</v>
      </c>
      <c r="Z1616" t="str">
        <f>_xlfn.IFS(cleaneddata[[#This Row],[Region]]="Central","Chris",cleaneddata[[#This Row],[Region]]="East","Erin",cleaneddata[[#This Row],[Region]]="South","Sam",cleaneddata[[#This Row],[Region]]="West","William")</f>
        <v>Erin</v>
      </c>
    </row>
    <row r="1617" spans="1:26" x14ac:dyDescent="0.25">
      <c r="A1617">
        <v>1713</v>
      </c>
      <c r="B1617" t="s">
        <v>2710</v>
      </c>
      <c r="C1617" t="s">
        <v>39</v>
      </c>
      <c r="D1617">
        <v>0.01</v>
      </c>
      <c r="E1617">
        <v>23.99</v>
      </c>
      <c r="F1617">
        <v>6.3</v>
      </c>
      <c r="G1617" t="s">
        <v>40</v>
      </c>
      <c r="H1617" t="s">
        <v>96</v>
      </c>
      <c r="I1617" t="s">
        <v>42</v>
      </c>
      <c r="J1617" t="s">
        <v>58</v>
      </c>
      <c r="K1617" t="s">
        <v>146</v>
      </c>
      <c r="L1617" t="s">
        <v>2711</v>
      </c>
      <c r="M1617">
        <v>0.38</v>
      </c>
      <c r="N1617" t="s">
        <v>34</v>
      </c>
      <c r="O1617" t="s">
        <v>35</v>
      </c>
      <c r="P1617" t="s">
        <v>77</v>
      </c>
      <c r="Q1617" t="s">
        <v>1869</v>
      </c>
      <c r="R1617">
        <v>30265</v>
      </c>
      <c r="S1617" s="1">
        <v>42153</v>
      </c>
      <c r="T1617" s="1">
        <v>42155</v>
      </c>
      <c r="U1617">
        <v>-6.202</v>
      </c>
      <c r="V1617">
        <v>11</v>
      </c>
      <c r="W1617">
        <v>284.39</v>
      </c>
      <c r="X1617">
        <v>87748</v>
      </c>
      <c r="Y1617">
        <f>cleaneddata[[#This Row],[Unit Price]]-cleaneddata[[#This Row],[Discount]]</f>
        <v>23.979999999999997</v>
      </c>
      <c r="Z1617" t="str">
        <f>_xlfn.IFS(cleaneddata[[#This Row],[Region]]="Central","Chris",cleaneddata[[#This Row],[Region]]="East","Erin",cleaneddata[[#This Row],[Region]]="South","Sam",cleaneddata[[#This Row],[Region]]="West","William")</f>
        <v>Sam</v>
      </c>
    </row>
    <row r="1618" spans="1:26" x14ac:dyDescent="0.25">
      <c r="A1618">
        <v>2670</v>
      </c>
      <c r="B1618" t="s">
        <v>2712</v>
      </c>
      <c r="C1618" t="s">
        <v>39</v>
      </c>
      <c r="D1618">
        <v>0.05</v>
      </c>
      <c r="E1618">
        <v>165.2</v>
      </c>
      <c r="F1618">
        <v>19.989999999999998</v>
      </c>
      <c r="G1618" t="s">
        <v>40</v>
      </c>
      <c r="H1618" t="s">
        <v>73</v>
      </c>
      <c r="I1618" t="s">
        <v>50</v>
      </c>
      <c r="J1618" t="s">
        <v>80</v>
      </c>
      <c r="K1618" t="s">
        <v>75</v>
      </c>
      <c r="L1618" t="s">
        <v>485</v>
      </c>
      <c r="M1618">
        <v>0.59</v>
      </c>
      <c r="N1618" t="s">
        <v>34</v>
      </c>
      <c r="O1618" t="s">
        <v>61</v>
      </c>
      <c r="P1618" t="s">
        <v>92</v>
      </c>
      <c r="Q1618" t="s">
        <v>102</v>
      </c>
      <c r="R1618">
        <v>90049</v>
      </c>
      <c r="S1618" s="1">
        <v>42153</v>
      </c>
      <c r="T1618" s="1">
        <v>42153</v>
      </c>
      <c r="U1618">
        <v>2008.71</v>
      </c>
      <c r="V1618">
        <v>167</v>
      </c>
      <c r="W1618">
        <v>27587.55</v>
      </c>
      <c r="X1618">
        <v>37924</v>
      </c>
      <c r="Y1618">
        <f>cleaneddata[[#This Row],[Unit Price]]-cleaneddata[[#This Row],[Discount]]</f>
        <v>165.14999999999998</v>
      </c>
      <c r="Z1618" t="str">
        <f>_xlfn.IFS(cleaneddata[[#This Row],[Region]]="Central","Chris",cleaneddata[[#This Row],[Region]]="East","Erin",cleaneddata[[#This Row],[Region]]="South","Sam",cleaneddata[[#This Row],[Region]]="West","William")</f>
        <v>William</v>
      </c>
    </row>
    <row r="1619" spans="1:26" x14ac:dyDescent="0.25">
      <c r="A1619">
        <v>2670</v>
      </c>
      <c r="B1619" t="s">
        <v>2712</v>
      </c>
      <c r="C1619" t="s">
        <v>39</v>
      </c>
      <c r="D1619">
        <v>0.09</v>
      </c>
      <c r="E1619">
        <v>17.989999999999998</v>
      </c>
      <c r="F1619">
        <v>8.65</v>
      </c>
      <c r="G1619" t="s">
        <v>40</v>
      </c>
      <c r="H1619" t="s">
        <v>73</v>
      </c>
      <c r="I1619" t="s">
        <v>50</v>
      </c>
      <c r="J1619" t="s">
        <v>51</v>
      </c>
      <c r="K1619" t="s">
        <v>75</v>
      </c>
      <c r="L1619" t="s">
        <v>2713</v>
      </c>
      <c r="M1619">
        <v>0.56999999999999995</v>
      </c>
      <c r="N1619" t="s">
        <v>34</v>
      </c>
      <c r="O1619" t="s">
        <v>61</v>
      </c>
      <c r="P1619" t="s">
        <v>92</v>
      </c>
      <c r="Q1619" t="s">
        <v>102</v>
      </c>
      <c r="R1619">
        <v>90049</v>
      </c>
      <c r="S1619" s="1">
        <v>42153</v>
      </c>
      <c r="T1619" s="1">
        <v>42153</v>
      </c>
      <c r="U1619">
        <v>-80.53</v>
      </c>
      <c r="V1619">
        <v>71</v>
      </c>
      <c r="W1619">
        <v>1191.58</v>
      </c>
      <c r="X1619">
        <v>37924</v>
      </c>
      <c r="Y1619">
        <f>cleaneddata[[#This Row],[Unit Price]]-cleaneddata[[#This Row],[Discount]]</f>
        <v>17.899999999999999</v>
      </c>
      <c r="Z1619" t="str">
        <f>_xlfn.IFS(cleaneddata[[#This Row],[Region]]="Central","Chris",cleaneddata[[#This Row],[Region]]="East","Erin",cleaneddata[[#This Row],[Region]]="South","Sam",cleaneddata[[#This Row],[Region]]="West","William")</f>
        <v>William</v>
      </c>
    </row>
    <row r="1620" spans="1:26" x14ac:dyDescent="0.25">
      <c r="A1620">
        <v>2671</v>
      </c>
      <c r="B1620" t="s">
        <v>2714</v>
      </c>
      <c r="C1620" t="s">
        <v>39</v>
      </c>
      <c r="D1620">
        <v>0.05</v>
      </c>
      <c r="E1620">
        <v>165.2</v>
      </c>
      <c r="F1620">
        <v>19.989999999999998</v>
      </c>
      <c r="G1620" t="s">
        <v>40</v>
      </c>
      <c r="H1620" t="s">
        <v>73</v>
      </c>
      <c r="I1620" t="s">
        <v>50</v>
      </c>
      <c r="J1620" t="s">
        <v>80</v>
      </c>
      <c r="K1620" t="s">
        <v>75</v>
      </c>
      <c r="L1620" t="s">
        <v>485</v>
      </c>
      <c r="M1620">
        <v>0.59</v>
      </c>
      <c r="N1620" t="s">
        <v>34</v>
      </c>
      <c r="O1620" t="s">
        <v>35</v>
      </c>
      <c r="P1620" t="s">
        <v>402</v>
      </c>
      <c r="Q1620" t="s">
        <v>1738</v>
      </c>
      <c r="R1620">
        <v>37027</v>
      </c>
      <c r="S1620" s="1">
        <v>42153</v>
      </c>
      <c r="T1620" s="1">
        <v>42153</v>
      </c>
      <c r="U1620">
        <v>-48.957999999999998</v>
      </c>
      <c r="V1620">
        <v>42</v>
      </c>
      <c r="W1620">
        <v>6938.19</v>
      </c>
      <c r="X1620">
        <v>90551</v>
      </c>
      <c r="Y1620">
        <f>cleaneddata[[#This Row],[Unit Price]]-cleaneddata[[#This Row],[Discount]]</f>
        <v>165.14999999999998</v>
      </c>
      <c r="Z1620" t="str">
        <f>_xlfn.IFS(cleaneddata[[#This Row],[Region]]="Central","Chris",cleaneddata[[#This Row],[Region]]="East","Erin",cleaneddata[[#This Row],[Region]]="South","Sam",cleaneddata[[#This Row],[Region]]="West","William")</f>
        <v>Sam</v>
      </c>
    </row>
    <row r="1621" spans="1:26" x14ac:dyDescent="0.25">
      <c r="A1621">
        <v>759</v>
      </c>
      <c r="B1621" t="s">
        <v>2715</v>
      </c>
      <c r="C1621" t="s">
        <v>49</v>
      </c>
      <c r="D1621">
        <v>0</v>
      </c>
      <c r="E1621">
        <v>20.99</v>
      </c>
      <c r="F1621">
        <v>3.3</v>
      </c>
      <c r="G1621" t="s">
        <v>40</v>
      </c>
      <c r="H1621" t="s">
        <v>29</v>
      </c>
      <c r="I1621" t="s">
        <v>42</v>
      </c>
      <c r="J1621" t="s">
        <v>137</v>
      </c>
      <c r="K1621" t="s">
        <v>44</v>
      </c>
      <c r="L1621" t="s">
        <v>1585</v>
      </c>
      <c r="M1621">
        <v>0.81</v>
      </c>
      <c r="N1621" t="s">
        <v>34</v>
      </c>
      <c r="O1621" t="s">
        <v>54</v>
      </c>
      <c r="P1621" t="s">
        <v>105</v>
      </c>
      <c r="Q1621" t="s">
        <v>2716</v>
      </c>
      <c r="R1621">
        <v>62301</v>
      </c>
      <c r="S1621" s="1">
        <v>42153</v>
      </c>
      <c r="T1621" s="1">
        <v>42160</v>
      </c>
      <c r="U1621">
        <v>-92.960999999999999</v>
      </c>
      <c r="V1621">
        <v>5</v>
      </c>
      <c r="W1621">
        <v>92.96</v>
      </c>
      <c r="X1621">
        <v>86639</v>
      </c>
      <c r="Y1621">
        <f>cleaneddata[[#This Row],[Unit Price]]-cleaneddata[[#This Row],[Discount]]</f>
        <v>20.99</v>
      </c>
      <c r="Z1621" t="str">
        <f>_xlfn.IFS(cleaneddata[[#This Row],[Region]]="Central","Chris",cleaneddata[[#This Row],[Region]]="East","Erin",cleaneddata[[#This Row],[Region]]="South","Sam",cleaneddata[[#This Row],[Region]]="West","William")</f>
        <v>Chris</v>
      </c>
    </row>
    <row r="1622" spans="1:26" x14ac:dyDescent="0.25">
      <c r="A1622">
        <v>649</v>
      </c>
      <c r="B1622" t="s">
        <v>2717</v>
      </c>
      <c r="C1622" t="s">
        <v>118</v>
      </c>
      <c r="D1622">
        <v>0.02</v>
      </c>
      <c r="E1622">
        <v>3.78</v>
      </c>
      <c r="F1622">
        <v>0.71</v>
      </c>
      <c r="G1622" t="s">
        <v>40</v>
      </c>
      <c r="H1622" t="s">
        <v>73</v>
      </c>
      <c r="I1622" t="s">
        <v>50</v>
      </c>
      <c r="J1622" t="s">
        <v>178</v>
      </c>
      <c r="K1622" t="s">
        <v>52</v>
      </c>
      <c r="L1622" t="s">
        <v>2718</v>
      </c>
      <c r="M1622">
        <v>0.39</v>
      </c>
      <c r="N1622" t="s">
        <v>34</v>
      </c>
      <c r="O1622" t="s">
        <v>54</v>
      </c>
      <c r="P1622" t="s">
        <v>105</v>
      </c>
      <c r="Q1622" t="s">
        <v>1401</v>
      </c>
      <c r="R1622">
        <v>60089</v>
      </c>
      <c r="S1622" s="1">
        <v>42153</v>
      </c>
      <c r="T1622" s="1">
        <v>42154</v>
      </c>
      <c r="U1622">
        <v>106.7499</v>
      </c>
      <c r="V1622">
        <v>40</v>
      </c>
      <c r="W1622">
        <v>154.71</v>
      </c>
      <c r="X1622">
        <v>91366</v>
      </c>
      <c r="Y1622">
        <f>cleaneddata[[#This Row],[Unit Price]]-cleaneddata[[#This Row],[Discount]]</f>
        <v>3.76</v>
      </c>
      <c r="Z1622" t="str">
        <f>_xlfn.IFS(cleaneddata[[#This Row],[Region]]="Central","Chris",cleaneddata[[#This Row],[Region]]="East","Erin",cleaneddata[[#This Row],[Region]]="South","Sam",cleaneddata[[#This Row],[Region]]="West","William")</f>
        <v>Chris</v>
      </c>
    </row>
    <row r="1623" spans="1:26" x14ac:dyDescent="0.25">
      <c r="A1623">
        <v>2393</v>
      </c>
      <c r="B1623" t="s">
        <v>195</v>
      </c>
      <c r="C1623" t="s">
        <v>118</v>
      </c>
      <c r="D1623">
        <v>0.02</v>
      </c>
      <c r="E1623">
        <v>6.48</v>
      </c>
      <c r="F1623">
        <v>7.91</v>
      </c>
      <c r="G1623" t="s">
        <v>40</v>
      </c>
      <c r="H1623" t="s">
        <v>96</v>
      </c>
      <c r="I1623" t="s">
        <v>50</v>
      </c>
      <c r="J1623" t="s">
        <v>90</v>
      </c>
      <c r="K1623" t="s">
        <v>75</v>
      </c>
      <c r="L1623" t="s">
        <v>1622</v>
      </c>
      <c r="M1623">
        <v>0.37</v>
      </c>
      <c r="N1623" t="s">
        <v>34</v>
      </c>
      <c r="O1623" t="s">
        <v>35</v>
      </c>
      <c r="P1623" t="s">
        <v>77</v>
      </c>
      <c r="Q1623" t="s">
        <v>197</v>
      </c>
      <c r="R1623">
        <v>30076</v>
      </c>
      <c r="S1623" s="1">
        <v>42153</v>
      </c>
      <c r="T1623" s="1">
        <v>42155</v>
      </c>
      <c r="U1623">
        <v>-1191.5260000000001</v>
      </c>
      <c r="V1623">
        <v>2</v>
      </c>
      <c r="W1623">
        <v>16.5</v>
      </c>
      <c r="X1623">
        <v>86950</v>
      </c>
      <c r="Y1623">
        <f>cleaneddata[[#This Row],[Unit Price]]-cleaneddata[[#This Row],[Discount]]</f>
        <v>6.4600000000000009</v>
      </c>
      <c r="Z1623" t="str">
        <f>_xlfn.IFS(cleaneddata[[#This Row],[Region]]="Central","Chris",cleaneddata[[#This Row],[Region]]="East","Erin",cleaneddata[[#This Row],[Region]]="South","Sam",cleaneddata[[#This Row],[Region]]="West","William")</f>
        <v>Sam</v>
      </c>
    </row>
    <row r="1624" spans="1:26" x14ac:dyDescent="0.25">
      <c r="A1624">
        <v>1060</v>
      </c>
      <c r="B1624" t="s">
        <v>1827</v>
      </c>
      <c r="C1624" t="s">
        <v>49</v>
      </c>
      <c r="D1624">
        <v>7.0000000000000007E-2</v>
      </c>
      <c r="E1624">
        <v>6.3</v>
      </c>
      <c r="F1624">
        <v>0.5</v>
      </c>
      <c r="G1624" t="s">
        <v>40</v>
      </c>
      <c r="H1624" t="s">
        <v>29</v>
      </c>
      <c r="I1624" t="s">
        <v>50</v>
      </c>
      <c r="J1624" t="s">
        <v>154</v>
      </c>
      <c r="K1624" t="s">
        <v>75</v>
      </c>
      <c r="L1624" t="s">
        <v>424</v>
      </c>
      <c r="M1624">
        <v>0.39</v>
      </c>
      <c r="N1624" t="s">
        <v>34</v>
      </c>
      <c r="O1624" t="s">
        <v>35</v>
      </c>
      <c r="P1624" t="s">
        <v>77</v>
      </c>
      <c r="Q1624" t="s">
        <v>363</v>
      </c>
      <c r="R1624">
        <v>30318</v>
      </c>
      <c r="S1624" s="1">
        <v>42154</v>
      </c>
      <c r="T1624" s="1">
        <v>42154</v>
      </c>
      <c r="U1624">
        <v>4.1673999999999998</v>
      </c>
      <c r="V1624">
        <v>20</v>
      </c>
      <c r="W1624">
        <v>121.87</v>
      </c>
      <c r="X1624">
        <v>57061</v>
      </c>
      <c r="Y1624">
        <f>cleaneddata[[#This Row],[Unit Price]]-cleaneddata[[#This Row],[Discount]]</f>
        <v>6.2299999999999995</v>
      </c>
      <c r="Z1624" t="str">
        <f>_xlfn.IFS(cleaneddata[[#This Row],[Region]]="Central","Chris",cleaneddata[[#This Row],[Region]]="East","Erin",cleaneddata[[#This Row],[Region]]="South","Sam",cleaneddata[[#This Row],[Region]]="West","William")</f>
        <v>Sam</v>
      </c>
    </row>
    <row r="1625" spans="1:26" x14ac:dyDescent="0.25">
      <c r="A1625">
        <v>1062</v>
      </c>
      <c r="B1625" t="s">
        <v>1829</v>
      </c>
      <c r="C1625" t="s">
        <v>49</v>
      </c>
      <c r="D1625">
        <v>0.04</v>
      </c>
      <c r="E1625">
        <v>22.38</v>
      </c>
      <c r="F1625">
        <v>15.1</v>
      </c>
      <c r="G1625" t="s">
        <v>40</v>
      </c>
      <c r="H1625" t="s">
        <v>29</v>
      </c>
      <c r="I1625" t="s">
        <v>50</v>
      </c>
      <c r="J1625" t="s">
        <v>74</v>
      </c>
      <c r="K1625" t="s">
        <v>75</v>
      </c>
      <c r="L1625" t="s">
        <v>1087</v>
      </c>
      <c r="M1625">
        <v>0.38</v>
      </c>
      <c r="N1625" t="s">
        <v>34</v>
      </c>
      <c r="O1625" t="s">
        <v>113</v>
      </c>
      <c r="P1625" t="s">
        <v>114</v>
      </c>
      <c r="Q1625" t="s">
        <v>1830</v>
      </c>
      <c r="R1625">
        <v>11727</v>
      </c>
      <c r="S1625" s="1">
        <v>42154</v>
      </c>
      <c r="T1625" s="1">
        <v>42162</v>
      </c>
      <c r="U1625">
        <v>16.021799999999999</v>
      </c>
      <c r="V1625">
        <v>18</v>
      </c>
      <c r="W1625">
        <v>403.53</v>
      </c>
      <c r="X1625">
        <v>91355</v>
      </c>
      <c r="Y1625">
        <f>cleaneddata[[#This Row],[Unit Price]]-cleaneddata[[#This Row],[Discount]]</f>
        <v>22.34</v>
      </c>
      <c r="Z1625" t="str">
        <f>_xlfn.IFS(cleaneddata[[#This Row],[Region]]="Central","Chris",cleaneddata[[#This Row],[Region]]="East","Erin",cleaneddata[[#This Row],[Region]]="South","Sam",cleaneddata[[#This Row],[Region]]="West","William")</f>
        <v>Erin</v>
      </c>
    </row>
    <row r="1626" spans="1:26" x14ac:dyDescent="0.25">
      <c r="A1626">
        <v>1062</v>
      </c>
      <c r="B1626" t="s">
        <v>1829</v>
      </c>
      <c r="C1626" t="s">
        <v>49</v>
      </c>
      <c r="D1626">
        <v>0.06</v>
      </c>
      <c r="E1626">
        <v>17.78</v>
      </c>
      <c r="F1626">
        <v>5.03</v>
      </c>
      <c r="G1626" t="s">
        <v>40</v>
      </c>
      <c r="H1626" t="s">
        <v>29</v>
      </c>
      <c r="I1626" t="s">
        <v>30</v>
      </c>
      <c r="J1626" t="s">
        <v>128</v>
      </c>
      <c r="K1626" t="s">
        <v>75</v>
      </c>
      <c r="L1626" t="s">
        <v>2719</v>
      </c>
      <c r="M1626">
        <v>0.54</v>
      </c>
      <c r="N1626" t="s">
        <v>34</v>
      </c>
      <c r="O1626" t="s">
        <v>113</v>
      </c>
      <c r="P1626" t="s">
        <v>114</v>
      </c>
      <c r="Q1626" t="s">
        <v>1830</v>
      </c>
      <c r="R1626">
        <v>11727</v>
      </c>
      <c r="S1626" s="1">
        <v>42154</v>
      </c>
      <c r="T1626" s="1">
        <v>42157</v>
      </c>
      <c r="U1626">
        <v>38.067300000000003</v>
      </c>
      <c r="V1626">
        <v>3</v>
      </c>
      <c r="W1626">
        <v>55.17</v>
      </c>
      <c r="X1626">
        <v>91355</v>
      </c>
      <c r="Y1626">
        <f>cleaneddata[[#This Row],[Unit Price]]-cleaneddata[[#This Row],[Discount]]</f>
        <v>17.720000000000002</v>
      </c>
      <c r="Z1626" t="str">
        <f>_xlfn.IFS(cleaneddata[[#This Row],[Region]]="Central","Chris",cleaneddata[[#This Row],[Region]]="East","Erin",cleaneddata[[#This Row],[Region]]="South","Sam",cleaneddata[[#This Row],[Region]]="West","William")</f>
        <v>Erin</v>
      </c>
    </row>
    <row r="1627" spans="1:26" x14ac:dyDescent="0.25">
      <c r="A1627">
        <v>1934</v>
      </c>
      <c r="B1627" t="s">
        <v>2720</v>
      </c>
      <c r="C1627" t="s">
        <v>49</v>
      </c>
      <c r="D1627">
        <v>0.04</v>
      </c>
      <c r="E1627">
        <v>180.98</v>
      </c>
      <c r="F1627">
        <v>30</v>
      </c>
      <c r="G1627" t="s">
        <v>28</v>
      </c>
      <c r="H1627" t="s">
        <v>73</v>
      </c>
      <c r="I1627" t="s">
        <v>30</v>
      </c>
      <c r="J1627" t="s">
        <v>111</v>
      </c>
      <c r="K1627" t="s">
        <v>59</v>
      </c>
      <c r="L1627" t="s">
        <v>947</v>
      </c>
      <c r="M1627">
        <v>0.69</v>
      </c>
      <c r="N1627" t="s">
        <v>34</v>
      </c>
      <c r="O1627" t="s">
        <v>54</v>
      </c>
      <c r="P1627" t="s">
        <v>189</v>
      </c>
      <c r="Q1627" t="s">
        <v>1406</v>
      </c>
      <c r="R1627">
        <v>78626</v>
      </c>
      <c r="S1627" s="1">
        <v>42154</v>
      </c>
      <c r="T1627" s="1">
        <v>42154</v>
      </c>
      <c r="U1627">
        <v>52.988</v>
      </c>
      <c r="V1627">
        <v>3</v>
      </c>
      <c r="W1627">
        <v>561.65</v>
      </c>
      <c r="X1627">
        <v>86688</v>
      </c>
      <c r="Y1627">
        <f>cleaneddata[[#This Row],[Unit Price]]-cleaneddata[[#This Row],[Discount]]</f>
        <v>180.94</v>
      </c>
      <c r="Z1627" t="str">
        <f>_xlfn.IFS(cleaneddata[[#This Row],[Region]]="Central","Chris",cleaneddata[[#This Row],[Region]]="East","Erin",cleaneddata[[#This Row],[Region]]="South","Sam",cleaneddata[[#This Row],[Region]]="West","William")</f>
        <v>Chris</v>
      </c>
    </row>
    <row r="1628" spans="1:26" x14ac:dyDescent="0.25">
      <c r="A1628">
        <v>1935</v>
      </c>
      <c r="B1628" t="s">
        <v>2076</v>
      </c>
      <c r="C1628" t="s">
        <v>49</v>
      </c>
      <c r="D1628">
        <v>0.06</v>
      </c>
      <c r="E1628">
        <v>3.25</v>
      </c>
      <c r="F1628">
        <v>49</v>
      </c>
      <c r="G1628" t="s">
        <v>40</v>
      </c>
      <c r="H1628" t="s">
        <v>73</v>
      </c>
      <c r="I1628" t="s">
        <v>50</v>
      </c>
      <c r="J1628" t="s">
        <v>97</v>
      </c>
      <c r="K1628" t="s">
        <v>66</v>
      </c>
      <c r="L1628" t="s">
        <v>2721</v>
      </c>
      <c r="M1628">
        <v>0.56000000000000005</v>
      </c>
      <c r="N1628" t="s">
        <v>34</v>
      </c>
      <c r="O1628" t="s">
        <v>54</v>
      </c>
      <c r="P1628" t="s">
        <v>189</v>
      </c>
      <c r="Q1628" t="s">
        <v>2077</v>
      </c>
      <c r="R1628">
        <v>75051</v>
      </c>
      <c r="S1628" s="1">
        <v>42154</v>
      </c>
      <c r="T1628" s="1">
        <v>42160</v>
      </c>
      <c r="U1628">
        <v>10.507999999999999</v>
      </c>
      <c r="V1628">
        <v>2</v>
      </c>
      <c r="W1628">
        <v>55.6</v>
      </c>
      <c r="X1628">
        <v>86688</v>
      </c>
      <c r="Y1628">
        <f>cleaneddata[[#This Row],[Unit Price]]-cleaneddata[[#This Row],[Discount]]</f>
        <v>3.19</v>
      </c>
      <c r="Z1628" t="str">
        <f>_xlfn.IFS(cleaneddata[[#This Row],[Region]]="Central","Chris",cleaneddata[[#This Row],[Region]]="East","Erin",cleaneddata[[#This Row],[Region]]="South","Sam",cleaneddata[[#This Row],[Region]]="West","William")</f>
        <v>Chris</v>
      </c>
    </row>
    <row r="1629" spans="1:26" x14ac:dyDescent="0.25">
      <c r="A1629">
        <v>1935</v>
      </c>
      <c r="B1629" t="s">
        <v>2076</v>
      </c>
      <c r="C1629" t="s">
        <v>49</v>
      </c>
      <c r="D1629">
        <v>0.01</v>
      </c>
      <c r="E1629">
        <v>110.98</v>
      </c>
      <c r="F1629">
        <v>13.99</v>
      </c>
      <c r="G1629" t="s">
        <v>40</v>
      </c>
      <c r="H1629" t="s">
        <v>73</v>
      </c>
      <c r="I1629" t="s">
        <v>30</v>
      </c>
      <c r="J1629" t="s">
        <v>128</v>
      </c>
      <c r="K1629" t="s">
        <v>146</v>
      </c>
      <c r="L1629" t="s">
        <v>547</v>
      </c>
      <c r="M1629">
        <v>0.69</v>
      </c>
      <c r="N1629" t="s">
        <v>34</v>
      </c>
      <c r="O1629" t="s">
        <v>54</v>
      </c>
      <c r="P1629" t="s">
        <v>189</v>
      </c>
      <c r="Q1629" t="s">
        <v>2077</v>
      </c>
      <c r="R1629">
        <v>75051</v>
      </c>
      <c r="S1629" s="1">
        <v>42154</v>
      </c>
      <c r="T1629" s="1">
        <v>42159</v>
      </c>
      <c r="U1629">
        <v>1448.7309</v>
      </c>
      <c r="V1629">
        <v>19</v>
      </c>
      <c r="W1629">
        <v>2099.61</v>
      </c>
      <c r="X1629">
        <v>86688</v>
      </c>
      <c r="Y1629">
        <f>cleaneddata[[#This Row],[Unit Price]]-cleaneddata[[#This Row],[Discount]]</f>
        <v>110.97</v>
      </c>
      <c r="Z1629" t="str">
        <f>_xlfn.IFS(cleaneddata[[#This Row],[Region]]="Central","Chris",cleaneddata[[#This Row],[Region]]="East","Erin",cleaneddata[[#This Row],[Region]]="South","Sam",cleaneddata[[#This Row],[Region]]="West","William")</f>
        <v>Chris</v>
      </c>
    </row>
    <row r="1630" spans="1:26" x14ac:dyDescent="0.25">
      <c r="A1630">
        <v>1935</v>
      </c>
      <c r="B1630" t="s">
        <v>2076</v>
      </c>
      <c r="C1630" t="s">
        <v>49</v>
      </c>
      <c r="D1630">
        <v>0.05</v>
      </c>
      <c r="E1630">
        <v>3.95</v>
      </c>
      <c r="F1630">
        <v>2</v>
      </c>
      <c r="G1630" t="s">
        <v>89</v>
      </c>
      <c r="H1630" t="s">
        <v>73</v>
      </c>
      <c r="I1630" t="s">
        <v>50</v>
      </c>
      <c r="J1630" t="s">
        <v>178</v>
      </c>
      <c r="K1630" t="s">
        <v>52</v>
      </c>
      <c r="L1630" t="s">
        <v>1831</v>
      </c>
      <c r="M1630">
        <v>0.53</v>
      </c>
      <c r="N1630" t="s">
        <v>34</v>
      </c>
      <c r="O1630" t="s">
        <v>54</v>
      </c>
      <c r="P1630" t="s">
        <v>189</v>
      </c>
      <c r="Q1630" t="s">
        <v>2077</v>
      </c>
      <c r="R1630">
        <v>75051</v>
      </c>
      <c r="S1630" s="1">
        <v>42154</v>
      </c>
      <c r="T1630" s="1">
        <v>42162</v>
      </c>
      <c r="U1630">
        <v>1.004</v>
      </c>
      <c r="V1630">
        <v>23</v>
      </c>
      <c r="W1630">
        <v>96.6</v>
      </c>
      <c r="X1630">
        <v>86688</v>
      </c>
      <c r="Y1630">
        <f>cleaneddata[[#This Row],[Unit Price]]-cleaneddata[[#This Row],[Discount]]</f>
        <v>3.9000000000000004</v>
      </c>
      <c r="Z1630" t="str">
        <f>_xlfn.IFS(cleaneddata[[#This Row],[Region]]="Central","Chris",cleaneddata[[#This Row],[Region]]="East","Erin",cleaneddata[[#This Row],[Region]]="South","Sam",cleaneddata[[#This Row],[Region]]="West","William")</f>
        <v>Chris</v>
      </c>
    </row>
    <row r="1631" spans="1:26" x14ac:dyDescent="0.25">
      <c r="A1631">
        <v>2980</v>
      </c>
      <c r="B1631" t="s">
        <v>823</v>
      </c>
      <c r="C1631" t="s">
        <v>49</v>
      </c>
      <c r="D1631">
        <v>0.04</v>
      </c>
      <c r="E1631">
        <v>2.88</v>
      </c>
      <c r="F1631">
        <v>1.01</v>
      </c>
      <c r="G1631" t="s">
        <v>40</v>
      </c>
      <c r="H1631" t="s">
        <v>96</v>
      </c>
      <c r="I1631" t="s">
        <v>50</v>
      </c>
      <c r="J1631" t="s">
        <v>51</v>
      </c>
      <c r="K1631" t="s">
        <v>52</v>
      </c>
      <c r="L1631" t="s">
        <v>993</v>
      </c>
      <c r="M1631">
        <v>0.55000000000000004</v>
      </c>
      <c r="N1631" t="s">
        <v>34</v>
      </c>
      <c r="O1631" t="s">
        <v>113</v>
      </c>
      <c r="P1631" t="s">
        <v>319</v>
      </c>
      <c r="Q1631" t="s">
        <v>825</v>
      </c>
      <c r="R1631">
        <v>44870</v>
      </c>
      <c r="S1631" s="1">
        <v>42154</v>
      </c>
      <c r="T1631" s="1">
        <v>42159</v>
      </c>
      <c r="U1631">
        <v>15.246</v>
      </c>
      <c r="V1631">
        <v>39</v>
      </c>
      <c r="W1631">
        <v>111.92</v>
      </c>
      <c r="X1631">
        <v>86548</v>
      </c>
      <c r="Y1631">
        <f>cleaneddata[[#This Row],[Unit Price]]-cleaneddata[[#This Row],[Discount]]</f>
        <v>2.84</v>
      </c>
      <c r="Z1631" t="str">
        <f>_xlfn.IFS(cleaneddata[[#This Row],[Region]]="Central","Chris",cleaneddata[[#This Row],[Region]]="East","Erin",cleaneddata[[#This Row],[Region]]="South","Sam",cleaneddata[[#This Row],[Region]]="West","William")</f>
        <v>Erin</v>
      </c>
    </row>
    <row r="1632" spans="1:26" x14ac:dyDescent="0.25">
      <c r="A1632">
        <v>3124</v>
      </c>
      <c r="B1632" t="s">
        <v>2722</v>
      </c>
      <c r="C1632" t="s">
        <v>72</v>
      </c>
      <c r="D1632">
        <v>0.05</v>
      </c>
      <c r="E1632">
        <v>120.98</v>
      </c>
      <c r="F1632">
        <v>9.07</v>
      </c>
      <c r="G1632" t="s">
        <v>40</v>
      </c>
      <c r="H1632" t="s">
        <v>73</v>
      </c>
      <c r="I1632" t="s">
        <v>50</v>
      </c>
      <c r="J1632" t="s">
        <v>74</v>
      </c>
      <c r="K1632" t="s">
        <v>75</v>
      </c>
      <c r="L1632" t="s">
        <v>1425</v>
      </c>
      <c r="M1632">
        <v>0.35</v>
      </c>
      <c r="N1632" t="s">
        <v>34</v>
      </c>
      <c r="O1632" t="s">
        <v>54</v>
      </c>
      <c r="P1632" t="s">
        <v>105</v>
      </c>
      <c r="Q1632" t="s">
        <v>2723</v>
      </c>
      <c r="R1632">
        <v>61265</v>
      </c>
      <c r="S1632" s="1">
        <v>42154</v>
      </c>
      <c r="T1632" s="1">
        <v>42155</v>
      </c>
      <c r="U1632">
        <v>881.04719999999998</v>
      </c>
      <c r="V1632">
        <v>11</v>
      </c>
      <c r="W1632">
        <v>1276.8800000000001</v>
      </c>
      <c r="X1632">
        <v>87286</v>
      </c>
      <c r="Y1632">
        <f>cleaneddata[[#This Row],[Unit Price]]-cleaneddata[[#This Row],[Discount]]</f>
        <v>120.93</v>
      </c>
      <c r="Z1632" t="str">
        <f>_xlfn.IFS(cleaneddata[[#This Row],[Region]]="Central","Chris",cleaneddata[[#This Row],[Region]]="East","Erin",cleaneddata[[#This Row],[Region]]="South","Sam",cleaneddata[[#This Row],[Region]]="West","William")</f>
        <v>Chris</v>
      </c>
    </row>
    <row r="1633" spans="1:26" x14ac:dyDescent="0.25">
      <c r="A1633">
        <v>1802</v>
      </c>
      <c r="B1633" t="s">
        <v>2724</v>
      </c>
      <c r="C1633" t="s">
        <v>27</v>
      </c>
      <c r="D1633">
        <v>0.04</v>
      </c>
      <c r="E1633">
        <v>3.68</v>
      </c>
      <c r="F1633">
        <v>1.32</v>
      </c>
      <c r="G1633" t="s">
        <v>40</v>
      </c>
      <c r="H1633" t="s">
        <v>96</v>
      </c>
      <c r="I1633" t="s">
        <v>50</v>
      </c>
      <c r="J1633" t="s">
        <v>570</v>
      </c>
      <c r="K1633" t="s">
        <v>52</v>
      </c>
      <c r="L1633" t="s">
        <v>2528</v>
      </c>
      <c r="M1633">
        <v>0.83</v>
      </c>
      <c r="N1633" t="s">
        <v>34</v>
      </c>
      <c r="O1633" t="s">
        <v>35</v>
      </c>
      <c r="P1633" t="s">
        <v>125</v>
      </c>
      <c r="Q1633" t="s">
        <v>715</v>
      </c>
      <c r="R1633">
        <v>34698</v>
      </c>
      <c r="S1633" s="1">
        <v>42156</v>
      </c>
      <c r="T1633" s="1">
        <v>42157</v>
      </c>
      <c r="U1633">
        <v>300.92579999999998</v>
      </c>
      <c r="V1633">
        <v>11</v>
      </c>
      <c r="W1633">
        <v>41.29</v>
      </c>
      <c r="X1633">
        <v>91543</v>
      </c>
      <c r="Y1633">
        <f>cleaneddata[[#This Row],[Unit Price]]-cleaneddata[[#This Row],[Discount]]</f>
        <v>3.64</v>
      </c>
      <c r="Z1633" t="str">
        <f>_xlfn.IFS(cleaneddata[[#This Row],[Region]]="Central","Chris",cleaneddata[[#This Row],[Region]]="East","Erin",cleaneddata[[#This Row],[Region]]="South","Sam",cleaneddata[[#This Row],[Region]]="West","William")</f>
        <v>Sam</v>
      </c>
    </row>
    <row r="1634" spans="1:26" x14ac:dyDescent="0.25">
      <c r="A1634">
        <v>2817</v>
      </c>
      <c r="B1634" t="s">
        <v>2725</v>
      </c>
      <c r="C1634" t="s">
        <v>39</v>
      </c>
      <c r="D1634">
        <v>0.05</v>
      </c>
      <c r="E1634">
        <v>4.71</v>
      </c>
      <c r="F1634">
        <v>0.7</v>
      </c>
      <c r="G1634" t="s">
        <v>89</v>
      </c>
      <c r="H1634" t="s">
        <v>96</v>
      </c>
      <c r="I1634" t="s">
        <v>50</v>
      </c>
      <c r="J1634" t="s">
        <v>178</v>
      </c>
      <c r="K1634" t="s">
        <v>52</v>
      </c>
      <c r="L1634" t="s">
        <v>2726</v>
      </c>
      <c r="M1634">
        <v>0.8</v>
      </c>
      <c r="N1634" t="s">
        <v>34</v>
      </c>
      <c r="O1634" t="s">
        <v>113</v>
      </c>
      <c r="P1634" t="s">
        <v>319</v>
      </c>
      <c r="Q1634" t="s">
        <v>2727</v>
      </c>
      <c r="R1634">
        <v>43055</v>
      </c>
      <c r="S1634" s="1">
        <v>42156</v>
      </c>
      <c r="T1634" s="1">
        <v>42157</v>
      </c>
      <c r="U1634">
        <v>-2.3759999999999999</v>
      </c>
      <c r="V1634">
        <v>2</v>
      </c>
      <c r="W1634">
        <v>12.16</v>
      </c>
      <c r="X1634">
        <v>89743</v>
      </c>
      <c r="Y1634">
        <f>cleaneddata[[#This Row],[Unit Price]]-cleaneddata[[#This Row],[Discount]]</f>
        <v>4.66</v>
      </c>
      <c r="Z1634" t="str">
        <f>_xlfn.IFS(cleaneddata[[#This Row],[Region]]="Central","Chris",cleaneddata[[#This Row],[Region]]="East","Erin",cleaneddata[[#This Row],[Region]]="South","Sam",cleaneddata[[#This Row],[Region]]="West","William")</f>
        <v>Erin</v>
      </c>
    </row>
    <row r="1635" spans="1:26" x14ac:dyDescent="0.25">
      <c r="A1635">
        <v>2817</v>
      </c>
      <c r="B1635" t="s">
        <v>2725</v>
      </c>
      <c r="C1635" t="s">
        <v>39</v>
      </c>
      <c r="D1635">
        <v>0.04</v>
      </c>
      <c r="E1635">
        <v>55.99</v>
      </c>
      <c r="F1635">
        <v>1.25</v>
      </c>
      <c r="G1635" t="s">
        <v>89</v>
      </c>
      <c r="H1635" t="s">
        <v>96</v>
      </c>
      <c r="I1635" t="s">
        <v>42</v>
      </c>
      <c r="J1635" t="s">
        <v>137</v>
      </c>
      <c r="K1635" t="s">
        <v>44</v>
      </c>
      <c r="L1635" t="s">
        <v>2728</v>
      </c>
      <c r="M1635">
        <v>0.35</v>
      </c>
      <c r="N1635" t="s">
        <v>34</v>
      </c>
      <c r="O1635" t="s">
        <v>113</v>
      </c>
      <c r="P1635" t="s">
        <v>319</v>
      </c>
      <c r="Q1635" t="s">
        <v>2727</v>
      </c>
      <c r="R1635">
        <v>43055</v>
      </c>
      <c r="S1635" s="1">
        <v>42156</v>
      </c>
      <c r="T1635" s="1">
        <v>42157</v>
      </c>
      <c r="U1635">
        <v>-18.3216</v>
      </c>
      <c r="V1635">
        <v>3</v>
      </c>
      <c r="W1635">
        <v>147.56</v>
      </c>
      <c r="X1635">
        <v>89743</v>
      </c>
      <c r="Y1635">
        <f>cleaneddata[[#This Row],[Unit Price]]-cleaneddata[[#This Row],[Discount]]</f>
        <v>55.95</v>
      </c>
      <c r="Z1635" t="str">
        <f>_xlfn.IFS(cleaneddata[[#This Row],[Region]]="Central","Chris",cleaneddata[[#This Row],[Region]]="East","Erin",cleaneddata[[#This Row],[Region]]="South","Sam",cleaneddata[[#This Row],[Region]]="West","William")</f>
        <v>Erin</v>
      </c>
    </row>
    <row r="1636" spans="1:26" x14ac:dyDescent="0.25">
      <c r="A1636">
        <v>3069</v>
      </c>
      <c r="B1636" t="s">
        <v>1170</v>
      </c>
      <c r="C1636" t="s">
        <v>39</v>
      </c>
      <c r="D1636">
        <v>0.03</v>
      </c>
      <c r="E1636">
        <v>120.98</v>
      </c>
      <c r="F1636">
        <v>30</v>
      </c>
      <c r="G1636" t="s">
        <v>28</v>
      </c>
      <c r="H1636" t="s">
        <v>41</v>
      </c>
      <c r="I1636" t="s">
        <v>30</v>
      </c>
      <c r="J1636" t="s">
        <v>111</v>
      </c>
      <c r="K1636" t="s">
        <v>59</v>
      </c>
      <c r="L1636" t="s">
        <v>1127</v>
      </c>
      <c r="M1636">
        <v>0.64</v>
      </c>
      <c r="N1636" t="s">
        <v>34</v>
      </c>
      <c r="O1636" t="s">
        <v>54</v>
      </c>
      <c r="P1636" t="s">
        <v>86</v>
      </c>
      <c r="Q1636" t="s">
        <v>1172</v>
      </c>
      <c r="R1636">
        <v>55128</v>
      </c>
      <c r="S1636" s="1">
        <v>42156</v>
      </c>
      <c r="T1636" s="1">
        <v>42158</v>
      </c>
      <c r="U1636">
        <v>638.02800000000002</v>
      </c>
      <c r="V1636">
        <v>15</v>
      </c>
      <c r="W1636">
        <v>1894.45</v>
      </c>
      <c r="X1636">
        <v>88191</v>
      </c>
      <c r="Y1636">
        <f>cleaneddata[[#This Row],[Unit Price]]-cleaneddata[[#This Row],[Discount]]</f>
        <v>120.95</v>
      </c>
      <c r="Z1636" t="str">
        <f>_xlfn.IFS(cleaneddata[[#This Row],[Region]]="Central","Chris",cleaneddata[[#This Row],[Region]]="East","Erin",cleaneddata[[#This Row],[Region]]="South","Sam",cleaneddata[[#This Row],[Region]]="West","William")</f>
        <v>Chris</v>
      </c>
    </row>
    <row r="1637" spans="1:26" x14ac:dyDescent="0.25">
      <c r="A1637">
        <v>3069</v>
      </c>
      <c r="B1637" t="s">
        <v>1170</v>
      </c>
      <c r="C1637" t="s">
        <v>39</v>
      </c>
      <c r="D1637">
        <v>0.01</v>
      </c>
      <c r="E1637">
        <v>15.68</v>
      </c>
      <c r="F1637">
        <v>3.73</v>
      </c>
      <c r="G1637" t="s">
        <v>40</v>
      </c>
      <c r="H1637" t="s">
        <v>41</v>
      </c>
      <c r="I1637" t="s">
        <v>30</v>
      </c>
      <c r="J1637" t="s">
        <v>128</v>
      </c>
      <c r="K1637" t="s">
        <v>44</v>
      </c>
      <c r="L1637" t="s">
        <v>2729</v>
      </c>
      <c r="M1637">
        <v>0.46</v>
      </c>
      <c r="N1637" t="s">
        <v>34</v>
      </c>
      <c r="O1637" t="s">
        <v>54</v>
      </c>
      <c r="P1637" t="s">
        <v>86</v>
      </c>
      <c r="Q1637" t="s">
        <v>1172</v>
      </c>
      <c r="R1637">
        <v>55128</v>
      </c>
      <c r="S1637" s="1">
        <v>42156</v>
      </c>
      <c r="T1637" s="1">
        <v>42158</v>
      </c>
      <c r="U1637">
        <v>138.49680000000001</v>
      </c>
      <c r="V1637">
        <v>12</v>
      </c>
      <c r="W1637">
        <v>200.72</v>
      </c>
      <c r="X1637">
        <v>88191</v>
      </c>
      <c r="Y1637">
        <f>cleaneddata[[#This Row],[Unit Price]]-cleaneddata[[#This Row],[Discount]]</f>
        <v>15.67</v>
      </c>
      <c r="Z1637" t="str">
        <f>_xlfn.IFS(cleaneddata[[#This Row],[Region]]="Central","Chris",cleaneddata[[#This Row],[Region]]="East","Erin",cleaneddata[[#This Row],[Region]]="South","Sam",cleaneddata[[#This Row],[Region]]="West","William")</f>
        <v>Chris</v>
      </c>
    </row>
    <row r="1638" spans="1:26" x14ac:dyDescent="0.25">
      <c r="A1638">
        <v>3141</v>
      </c>
      <c r="B1638" t="s">
        <v>2730</v>
      </c>
      <c r="C1638" t="s">
        <v>49</v>
      </c>
      <c r="D1638">
        <v>0.09</v>
      </c>
      <c r="E1638">
        <v>6.84</v>
      </c>
      <c r="F1638">
        <v>8.3699999999999992</v>
      </c>
      <c r="G1638" t="s">
        <v>40</v>
      </c>
      <c r="H1638" t="s">
        <v>41</v>
      </c>
      <c r="I1638" t="s">
        <v>50</v>
      </c>
      <c r="J1638" t="s">
        <v>570</v>
      </c>
      <c r="K1638" t="s">
        <v>44</v>
      </c>
      <c r="L1638" t="s">
        <v>738</v>
      </c>
      <c r="M1638">
        <v>0.57999999999999996</v>
      </c>
      <c r="N1638" t="s">
        <v>34</v>
      </c>
      <c r="O1638" t="s">
        <v>54</v>
      </c>
      <c r="P1638" t="s">
        <v>189</v>
      </c>
      <c r="Q1638" t="s">
        <v>368</v>
      </c>
      <c r="R1638">
        <v>77506</v>
      </c>
      <c r="S1638" s="1">
        <v>42156</v>
      </c>
      <c r="T1638" s="1">
        <v>42163</v>
      </c>
      <c r="U1638">
        <v>-88.584999999999994</v>
      </c>
      <c r="V1638">
        <v>13</v>
      </c>
      <c r="W1638">
        <v>87.1</v>
      </c>
      <c r="X1638">
        <v>86369</v>
      </c>
      <c r="Y1638">
        <f>cleaneddata[[#This Row],[Unit Price]]-cleaneddata[[#This Row],[Discount]]</f>
        <v>6.75</v>
      </c>
      <c r="Z1638" t="str">
        <f>_xlfn.IFS(cleaneddata[[#This Row],[Region]]="Central","Chris",cleaneddata[[#This Row],[Region]]="East","Erin",cleaneddata[[#This Row],[Region]]="South","Sam",cleaneddata[[#This Row],[Region]]="West","William")</f>
        <v>Chris</v>
      </c>
    </row>
    <row r="1639" spans="1:26" x14ac:dyDescent="0.25">
      <c r="A1639">
        <v>3141</v>
      </c>
      <c r="B1639" t="s">
        <v>2730</v>
      </c>
      <c r="C1639" t="s">
        <v>49</v>
      </c>
      <c r="D1639">
        <v>7.0000000000000007E-2</v>
      </c>
      <c r="E1639">
        <v>48.91</v>
      </c>
      <c r="F1639">
        <v>35</v>
      </c>
      <c r="G1639" t="s">
        <v>89</v>
      </c>
      <c r="H1639" t="s">
        <v>41</v>
      </c>
      <c r="I1639" t="s">
        <v>50</v>
      </c>
      <c r="J1639" t="s">
        <v>80</v>
      </c>
      <c r="K1639" t="s">
        <v>66</v>
      </c>
      <c r="L1639" t="s">
        <v>1823</v>
      </c>
      <c r="M1639">
        <v>0.83</v>
      </c>
      <c r="N1639" t="s">
        <v>34</v>
      </c>
      <c r="O1639" t="s">
        <v>54</v>
      </c>
      <c r="P1639" t="s">
        <v>189</v>
      </c>
      <c r="Q1639" t="s">
        <v>368</v>
      </c>
      <c r="R1639">
        <v>77506</v>
      </c>
      <c r="S1639" s="1">
        <v>42156</v>
      </c>
      <c r="T1639" s="1">
        <v>42158</v>
      </c>
      <c r="U1639">
        <v>-485.68</v>
      </c>
      <c r="V1639">
        <v>15</v>
      </c>
      <c r="W1639">
        <v>736.86</v>
      </c>
      <c r="X1639">
        <v>86369</v>
      </c>
      <c r="Y1639">
        <f>cleaneddata[[#This Row],[Unit Price]]-cleaneddata[[#This Row],[Discount]]</f>
        <v>48.839999999999996</v>
      </c>
      <c r="Z1639" t="str">
        <f>_xlfn.IFS(cleaneddata[[#This Row],[Region]]="Central","Chris",cleaneddata[[#This Row],[Region]]="East","Erin",cleaneddata[[#This Row],[Region]]="South","Sam",cleaneddata[[#This Row],[Region]]="West","William")</f>
        <v>Chris</v>
      </c>
    </row>
    <row r="1640" spans="1:26" x14ac:dyDescent="0.25">
      <c r="A1640">
        <v>2737</v>
      </c>
      <c r="B1640" t="s">
        <v>2272</v>
      </c>
      <c r="C1640" t="s">
        <v>118</v>
      </c>
      <c r="D1640">
        <v>0.03</v>
      </c>
      <c r="E1640">
        <v>15.31</v>
      </c>
      <c r="F1640">
        <v>8.7799999999999994</v>
      </c>
      <c r="G1640" t="s">
        <v>40</v>
      </c>
      <c r="H1640" t="s">
        <v>29</v>
      </c>
      <c r="I1640" t="s">
        <v>50</v>
      </c>
      <c r="J1640" t="s">
        <v>80</v>
      </c>
      <c r="K1640" t="s">
        <v>75</v>
      </c>
      <c r="L1640" t="s">
        <v>2436</v>
      </c>
      <c r="M1640">
        <v>0.56999999999999995</v>
      </c>
      <c r="N1640" t="s">
        <v>34</v>
      </c>
      <c r="O1640" t="s">
        <v>113</v>
      </c>
      <c r="P1640" t="s">
        <v>635</v>
      </c>
      <c r="Q1640" t="s">
        <v>1948</v>
      </c>
      <c r="R1640">
        <v>5701</v>
      </c>
      <c r="S1640" s="1">
        <v>42156</v>
      </c>
      <c r="T1640" s="1">
        <v>42157</v>
      </c>
      <c r="U1640">
        <v>-57.56</v>
      </c>
      <c r="V1640">
        <v>12</v>
      </c>
      <c r="W1640">
        <v>194.08</v>
      </c>
      <c r="X1640">
        <v>89019</v>
      </c>
      <c r="Y1640">
        <f>cleaneddata[[#This Row],[Unit Price]]-cleaneddata[[#This Row],[Discount]]</f>
        <v>15.280000000000001</v>
      </c>
      <c r="Z1640" t="str">
        <f>_xlfn.IFS(cleaneddata[[#This Row],[Region]]="Central","Chris",cleaneddata[[#This Row],[Region]]="East","Erin",cleaneddata[[#This Row],[Region]]="South","Sam",cleaneddata[[#This Row],[Region]]="West","William")</f>
        <v>Erin</v>
      </c>
    </row>
    <row r="1641" spans="1:26" x14ac:dyDescent="0.25">
      <c r="A1641">
        <v>2828</v>
      </c>
      <c r="B1641" t="s">
        <v>1261</v>
      </c>
      <c r="C1641" t="s">
        <v>118</v>
      </c>
      <c r="D1641">
        <v>7.0000000000000007E-2</v>
      </c>
      <c r="E1641">
        <v>39.479999999999997</v>
      </c>
      <c r="F1641">
        <v>1.99</v>
      </c>
      <c r="G1641" t="s">
        <v>40</v>
      </c>
      <c r="H1641" t="s">
        <v>96</v>
      </c>
      <c r="I1641" t="s">
        <v>42</v>
      </c>
      <c r="J1641" t="s">
        <v>43</v>
      </c>
      <c r="K1641" t="s">
        <v>44</v>
      </c>
      <c r="L1641" t="s">
        <v>1259</v>
      </c>
      <c r="M1641">
        <v>0.54</v>
      </c>
      <c r="N1641" t="s">
        <v>34</v>
      </c>
      <c r="O1641" t="s">
        <v>61</v>
      </c>
      <c r="P1641" t="s">
        <v>92</v>
      </c>
      <c r="Q1641" t="s">
        <v>1263</v>
      </c>
      <c r="R1641">
        <v>92243</v>
      </c>
      <c r="S1641" s="1">
        <v>42156</v>
      </c>
      <c r="T1641" s="1">
        <v>42157</v>
      </c>
      <c r="U1641">
        <v>322.25069999999999</v>
      </c>
      <c r="V1641">
        <v>12</v>
      </c>
      <c r="W1641">
        <v>467.03</v>
      </c>
      <c r="X1641">
        <v>87721</v>
      </c>
      <c r="Y1641">
        <f>cleaneddata[[#This Row],[Unit Price]]-cleaneddata[[#This Row],[Discount]]</f>
        <v>39.409999999999997</v>
      </c>
      <c r="Z1641" t="str">
        <f>_xlfn.IFS(cleaneddata[[#This Row],[Region]]="Central","Chris",cleaneddata[[#This Row],[Region]]="East","Erin",cleaneddata[[#This Row],[Region]]="South","Sam",cleaneddata[[#This Row],[Region]]="West","William")</f>
        <v>William</v>
      </c>
    </row>
    <row r="1642" spans="1:26" x14ac:dyDescent="0.25">
      <c r="A1642">
        <v>797</v>
      </c>
      <c r="B1642" t="s">
        <v>1526</v>
      </c>
      <c r="C1642" t="s">
        <v>72</v>
      </c>
      <c r="D1642">
        <v>0.04</v>
      </c>
      <c r="E1642">
        <v>9.11</v>
      </c>
      <c r="F1642">
        <v>2.25</v>
      </c>
      <c r="G1642" t="s">
        <v>40</v>
      </c>
      <c r="H1642" t="s">
        <v>96</v>
      </c>
      <c r="I1642" t="s">
        <v>50</v>
      </c>
      <c r="J1642" t="s">
        <v>51</v>
      </c>
      <c r="K1642" t="s">
        <v>52</v>
      </c>
      <c r="L1642" t="s">
        <v>2731</v>
      </c>
      <c r="M1642">
        <v>0.52</v>
      </c>
      <c r="N1642" t="s">
        <v>34</v>
      </c>
      <c r="O1642" t="s">
        <v>61</v>
      </c>
      <c r="P1642" t="s">
        <v>148</v>
      </c>
      <c r="Q1642" t="s">
        <v>1528</v>
      </c>
      <c r="R1642">
        <v>84067</v>
      </c>
      <c r="S1642" s="1">
        <v>42156</v>
      </c>
      <c r="T1642" s="1">
        <v>42159</v>
      </c>
      <c r="U1642">
        <v>-3.496</v>
      </c>
      <c r="V1642">
        <v>2</v>
      </c>
      <c r="W1642">
        <v>18.59</v>
      </c>
      <c r="X1642">
        <v>86868</v>
      </c>
      <c r="Y1642">
        <f>cleaneddata[[#This Row],[Unit Price]]-cleaneddata[[#This Row],[Discount]]</f>
        <v>9.07</v>
      </c>
      <c r="Z1642" t="str">
        <f>_xlfn.IFS(cleaneddata[[#This Row],[Region]]="Central","Chris",cleaneddata[[#This Row],[Region]]="East","Erin",cleaneddata[[#This Row],[Region]]="South","Sam",cleaneddata[[#This Row],[Region]]="West","William")</f>
        <v>William</v>
      </c>
    </row>
    <row r="1643" spans="1:26" x14ac:dyDescent="0.25">
      <c r="A1643">
        <v>797</v>
      </c>
      <c r="B1643" t="s">
        <v>1526</v>
      </c>
      <c r="C1643" t="s">
        <v>72</v>
      </c>
      <c r="D1643">
        <v>7.0000000000000007E-2</v>
      </c>
      <c r="E1643">
        <v>64.650000000000006</v>
      </c>
      <c r="F1643">
        <v>35</v>
      </c>
      <c r="G1643" t="s">
        <v>40</v>
      </c>
      <c r="H1643" t="s">
        <v>96</v>
      </c>
      <c r="I1643" t="s">
        <v>50</v>
      </c>
      <c r="J1643" t="s">
        <v>80</v>
      </c>
      <c r="K1643" t="s">
        <v>66</v>
      </c>
      <c r="L1643" t="s">
        <v>1015</v>
      </c>
      <c r="M1643">
        <v>0.8</v>
      </c>
      <c r="N1643" t="s">
        <v>34</v>
      </c>
      <c r="O1643" t="s">
        <v>61</v>
      </c>
      <c r="P1643" t="s">
        <v>148</v>
      </c>
      <c r="Q1643" t="s">
        <v>1528</v>
      </c>
      <c r="R1643">
        <v>84067</v>
      </c>
      <c r="S1643" s="1">
        <v>42156</v>
      </c>
      <c r="T1643" s="1">
        <v>42158</v>
      </c>
      <c r="U1643">
        <v>-717.072</v>
      </c>
      <c r="V1643">
        <v>13</v>
      </c>
      <c r="W1643">
        <v>834.08</v>
      </c>
      <c r="X1643">
        <v>86868</v>
      </c>
      <c r="Y1643">
        <f>cleaneddata[[#This Row],[Unit Price]]-cleaneddata[[#This Row],[Discount]]</f>
        <v>64.580000000000013</v>
      </c>
      <c r="Z1643" t="str">
        <f>_xlfn.IFS(cleaneddata[[#This Row],[Region]]="Central","Chris",cleaneddata[[#This Row],[Region]]="East","Erin",cleaneddata[[#This Row],[Region]]="South","Sam",cleaneddata[[#This Row],[Region]]="West","William")</f>
        <v>William</v>
      </c>
    </row>
    <row r="1644" spans="1:26" x14ac:dyDescent="0.25">
      <c r="A1644">
        <v>1556</v>
      </c>
      <c r="B1644" t="s">
        <v>2732</v>
      </c>
      <c r="C1644" t="s">
        <v>72</v>
      </c>
      <c r="D1644">
        <v>0.06</v>
      </c>
      <c r="E1644">
        <v>2.89</v>
      </c>
      <c r="F1644">
        <v>0.99</v>
      </c>
      <c r="G1644" t="s">
        <v>40</v>
      </c>
      <c r="H1644" t="s">
        <v>41</v>
      </c>
      <c r="I1644" t="s">
        <v>50</v>
      </c>
      <c r="J1644" t="s">
        <v>154</v>
      </c>
      <c r="K1644" t="s">
        <v>75</v>
      </c>
      <c r="L1644" t="s">
        <v>2733</v>
      </c>
      <c r="M1644">
        <v>0.38</v>
      </c>
      <c r="N1644" t="s">
        <v>34</v>
      </c>
      <c r="O1644" t="s">
        <v>35</v>
      </c>
      <c r="P1644" t="s">
        <v>244</v>
      </c>
      <c r="Q1644" t="s">
        <v>2734</v>
      </c>
      <c r="R1644">
        <v>22304</v>
      </c>
      <c r="S1644" s="1">
        <v>42156</v>
      </c>
      <c r="T1644" s="1">
        <v>42158</v>
      </c>
      <c r="U1644">
        <v>-2.0097</v>
      </c>
      <c r="V1644">
        <v>6</v>
      </c>
      <c r="W1644">
        <v>16.670000000000002</v>
      </c>
      <c r="X1644">
        <v>87425</v>
      </c>
      <c r="Y1644">
        <f>cleaneddata[[#This Row],[Unit Price]]-cleaneddata[[#This Row],[Discount]]</f>
        <v>2.83</v>
      </c>
      <c r="Z1644" t="str">
        <f>_xlfn.IFS(cleaneddata[[#This Row],[Region]]="Central","Chris",cleaneddata[[#This Row],[Region]]="East","Erin",cleaneddata[[#This Row],[Region]]="South","Sam",cleaneddata[[#This Row],[Region]]="West","William")</f>
        <v>Sam</v>
      </c>
    </row>
    <row r="1645" spans="1:26" x14ac:dyDescent="0.25">
      <c r="A1645">
        <v>1556</v>
      </c>
      <c r="B1645" t="s">
        <v>2732</v>
      </c>
      <c r="C1645" t="s">
        <v>72</v>
      </c>
      <c r="D1645">
        <v>0.08</v>
      </c>
      <c r="E1645">
        <v>22.84</v>
      </c>
      <c r="F1645">
        <v>11.54</v>
      </c>
      <c r="G1645" t="s">
        <v>40</v>
      </c>
      <c r="H1645" t="s">
        <v>41</v>
      </c>
      <c r="I1645" t="s">
        <v>50</v>
      </c>
      <c r="J1645" t="s">
        <v>90</v>
      </c>
      <c r="K1645" t="s">
        <v>75</v>
      </c>
      <c r="L1645" t="s">
        <v>1843</v>
      </c>
      <c r="M1645">
        <v>0.39</v>
      </c>
      <c r="N1645" t="s">
        <v>34</v>
      </c>
      <c r="O1645" t="s">
        <v>35</v>
      </c>
      <c r="P1645" t="s">
        <v>244</v>
      </c>
      <c r="Q1645" t="s">
        <v>2734</v>
      </c>
      <c r="R1645">
        <v>22304</v>
      </c>
      <c r="S1645" s="1">
        <v>42156</v>
      </c>
      <c r="T1645" s="1">
        <v>42158</v>
      </c>
      <c r="U1645">
        <v>-477.37200000000001</v>
      </c>
      <c r="V1645">
        <v>9</v>
      </c>
      <c r="W1645">
        <v>195.16</v>
      </c>
      <c r="X1645">
        <v>87425</v>
      </c>
      <c r="Y1645">
        <f>cleaneddata[[#This Row],[Unit Price]]-cleaneddata[[#This Row],[Discount]]</f>
        <v>22.76</v>
      </c>
      <c r="Z1645" t="str">
        <f>_xlfn.IFS(cleaneddata[[#This Row],[Region]]="Central","Chris",cleaneddata[[#This Row],[Region]]="East","Erin",cleaneddata[[#This Row],[Region]]="South","Sam",cleaneddata[[#This Row],[Region]]="West","William")</f>
        <v>Sam</v>
      </c>
    </row>
    <row r="1646" spans="1:26" x14ac:dyDescent="0.25">
      <c r="A1646">
        <v>1690</v>
      </c>
      <c r="B1646" t="s">
        <v>752</v>
      </c>
      <c r="C1646" t="s">
        <v>72</v>
      </c>
      <c r="D1646">
        <v>0.09</v>
      </c>
      <c r="E1646">
        <v>95.43</v>
      </c>
      <c r="F1646">
        <v>19.989999999999998</v>
      </c>
      <c r="G1646" t="s">
        <v>40</v>
      </c>
      <c r="H1646" t="s">
        <v>96</v>
      </c>
      <c r="I1646" t="s">
        <v>50</v>
      </c>
      <c r="J1646" t="s">
        <v>80</v>
      </c>
      <c r="K1646" t="s">
        <v>75</v>
      </c>
      <c r="L1646" t="s">
        <v>1439</v>
      </c>
      <c r="M1646">
        <v>0.79</v>
      </c>
      <c r="N1646" t="s">
        <v>34</v>
      </c>
      <c r="O1646" t="s">
        <v>113</v>
      </c>
      <c r="P1646" t="s">
        <v>322</v>
      </c>
      <c r="Q1646" t="s">
        <v>754</v>
      </c>
      <c r="R1646">
        <v>17112</v>
      </c>
      <c r="S1646" s="1">
        <v>42156</v>
      </c>
      <c r="T1646" s="1">
        <v>42157</v>
      </c>
      <c r="U1646">
        <v>-143.23500000000001</v>
      </c>
      <c r="V1646">
        <v>22</v>
      </c>
      <c r="W1646">
        <v>2053.6</v>
      </c>
      <c r="X1646">
        <v>91078</v>
      </c>
      <c r="Y1646">
        <f>cleaneddata[[#This Row],[Unit Price]]-cleaneddata[[#This Row],[Discount]]</f>
        <v>95.34</v>
      </c>
      <c r="Z1646" t="str">
        <f>_xlfn.IFS(cleaneddata[[#This Row],[Region]]="Central","Chris",cleaneddata[[#This Row],[Region]]="East","Erin",cleaneddata[[#This Row],[Region]]="South","Sam",cleaneddata[[#This Row],[Region]]="West","William")</f>
        <v>Erin</v>
      </c>
    </row>
    <row r="1647" spans="1:26" x14ac:dyDescent="0.25">
      <c r="A1647">
        <v>2443</v>
      </c>
      <c r="B1647" t="s">
        <v>623</v>
      </c>
      <c r="C1647" t="s">
        <v>72</v>
      </c>
      <c r="D1647">
        <v>0.06</v>
      </c>
      <c r="E1647">
        <v>2.2799999999999998</v>
      </c>
      <c r="F1647">
        <v>5.2</v>
      </c>
      <c r="G1647" t="s">
        <v>40</v>
      </c>
      <c r="H1647" t="s">
        <v>96</v>
      </c>
      <c r="I1647" t="s">
        <v>50</v>
      </c>
      <c r="J1647" t="s">
        <v>51</v>
      </c>
      <c r="K1647" t="s">
        <v>52</v>
      </c>
      <c r="L1647" t="s">
        <v>2735</v>
      </c>
      <c r="M1647">
        <v>0.41</v>
      </c>
      <c r="N1647" t="s">
        <v>34</v>
      </c>
      <c r="O1647" t="s">
        <v>35</v>
      </c>
      <c r="P1647" t="s">
        <v>125</v>
      </c>
      <c r="Q1647" t="s">
        <v>130</v>
      </c>
      <c r="R1647">
        <v>33142</v>
      </c>
      <c r="S1647" s="1">
        <v>42156</v>
      </c>
      <c r="T1647" s="1">
        <v>42158</v>
      </c>
      <c r="U1647">
        <v>-2002.6314</v>
      </c>
      <c r="V1647">
        <v>13</v>
      </c>
      <c r="W1647">
        <v>30.47</v>
      </c>
      <c r="X1647">
        <v>89301</v>
      </c>
      <c r="Y1647">
        <f>cleaneddata[[#This Row],[Unit Price]]-cleaneddata[[#This Row],[Discount]]</f>
        <v>2.2199999999999998</v>
      </c>
      <c r="Z1647" t="str">
        <f>_xlfn.IFS(cleaneddata[[#This Row],[Region]]="Central","Chris",cleaneddata[[#This Row],[Region]]="East","Erin",cleaneddata[[#This Row],[Region]]="South","Sam",cleaneddata[[#This Row],[Region]]="West","William")</f>
        <v>Sam</v>
      </c>
    </row>
    <row r="1648" spans="1:26" x14ac:dyDescent="0.25">
      <c r="A1648">
        <v>142</v>
      </c>
      <c r="B1648" t="s">
        <v>2736</v>
      </c>
      <c r="C1648" t="s">
        <v>27</v>
      </c>
      <c r="D1648">
        <v>0.03</v>
      </c>
      <c r="E1648">
        <v>22.84</v>
      </c>
      <c r="F1648">
        <v>11.54</v>
      </c>
      <c r="G1648" t="s">
        <v>40</v>
      </c>
      <c r="H1648" t="s">
        <v>29</v>
      </c>
      <c r="I1648" t="s">
        <v>50</v>
      </c>
      <c r="J1648" t="s">
        <v>90</v>
      </c>
      <c r="K1648" t="s">
        <v>75</v>
      </c>
      <c r="L1648" t="s">
        <v>1843</v>
      </c>
      <c r="M1648">
        <v>0.39</v>
      </c>
      <c r="N1648" t="s">
        <v>34</v>
      </c>
      <c r="O1648" t="s">
        <v>113</v>
      </c>
      <c r="P1648" t="s">
        <v>250</v>
      </c>
      <c r="Q1648" t="s">
        <v>2737</v>
      </c>
      <c r="R1648">
        <v>6401</v>
      </c>
      <c r="S1648" s="1">
        <v>42157</v>
      </c>
      <c r="T1648" s="1">
        <v>42158</v>
      </c>
      <c r="U1648">
        <v>91.956000000000003</v>
      </c>
      <c r="V1648">
        <v>13</v>
      </c>
      <c r="W1648">
        <v>312.58999999999997</v>
      </c>
      <c r="X1648">
        <v>91087</v>
      </c>
      <c r="Y1648">
        <f>cleaneddata[[#This Row],[Unit Price]]-cleaneddata[[#This Row],[Discount]]</f>
        <v>22.81</v>
      </c>
      <c r="Z1648" t="str">
        <f>_xlfn.IFS(cleaneddata[[#This Row],[Region]]="Central","Chris",cleaneddata[[#This Row],[Region]]="East","Erin",cleaneddata[[#This Row],[Region]]="South","Sam",cleaneddata[[#This Row],[Region]]="West","William")</f>
        <v>Erin</v>
      </c>
    </row>
    <row r="1649" spans="1:26" x14ac:dyDescent="0.25">
      <c r="A1649">
        <v>144</v>
      </c>
      <c r="B1649" t="s">
        <v>2738</v>
      </c>
      <c r="C1649" t="s">
        <v>27</v>
      </c>
      <c r="D1649">
        <v>0.05</v>
      </c>
      <c r="E1649">
        <v>10.98</v>
      </c>
      <c r="F1649">
        <v>3.37</v>
      </c>
      <c r="G1649" t="s">
        <v>40</v>
      </c>
      <c r="H1649" t="s">
        <v>29</v>
      </c>
      <c r="I1649" t="s">
        <v>50</v>
      </c>
      <c r="J1649" t="s">
        <v>570</v>
      </c>
      <c r="K1649" t="s">
        <v>44</v>
      </c>
      <c r="L1649" t="s">
        <v>2131</v>
      </c>
      <c r="M1649">
        <v>0.56999999999999995</v>
      </c>
      <c r="N1649" t="s">
        <v>34</v>
      </c>
      <c r="O1649" t="s">
        <v>113</v>
      </c>
      <c r="P1649" t="s">
        <v>405</v>
      </c>
      <c r="Q1649" t="s">
        <v>2739</v>
      </c>
      <c r="R1649">
        <v>2664</v>
      </c>
      <c r="S1649" s="1">
        <v>42157</v>
      </c>
      <c r="T1649" s="1">
        <v>42158</v>
      </c>
      <c r="U1649">
        <v>-2.544</v>
      </c>
      <c r="V1649">
        <v>6</v>
      </c>
      <c r="W1649">
        <v>64.400000000000006</v>
      </c>
      <c r="X1649">
        <v>91087</v>
      </c>
      <c r="Y1649">
        <f>cleaneddata[[#This Row],[Unit Price]]-cleaneddata[[#This Row],[Discount]]</f>
        <v>10.93</v>
      </c>
      <c r="Z1649" t="str">
        <f>_xlfn.IFS(cleaneddata[[#This Row],[Region]]="Central","Chris",cleaneddata[[#This Row],[Region]]="East","Erin",cleaneddata[[#This Row],[Region]]="South","Sam",cleaneddata[[#This Row],[Region]]="West","William")</f>
        <v>Erin</v>
      </c>
    </row>
    <row r="1650" spans="1:26" x14ac:dyDescent="0.25">
      <c r="A1650">
        <v>1461</v>
      </c>
      <c r="B1650" t="s">
        <v>2740</v>
      </c>
      <c r="C1650" t="s">
        <v>39</v>
      </c>
      <c r="D1650">
        <v>0.05</v>
      </c>
      <c r="E1650">
        <v>12.95</v>
      </c>
      <c r="F1650">
        <v>4.9800000000000004</v>
      </c>
      <c r="G1650" t="s">
        <v>40</v>
      </c>
      <c r="H1650" t="s">
        <v>41</v>
      </c>
      <c r="I1650" t="s">
        <v>50</v>
      </c>
      <c r="J1650" t="s">
        <v>74</v>
      </c>
      <c r="K1650" t="s">
        <v>75</v>
      </c>
      <c r="L1650" t="s">
        <v>2741</v>
      </c>
      <c r="M1650">
        <v>0.4</v>
      </c>
      <c r="N1650" t="s">
        <v>34</v>
      </c>
      <c r="O1650" t="s">
        <v>54</v>
      </c>
      <c r="P1650" t="s">
        <v>55</v>
      </c>
      <c r="Q1650" t="s">
        <v>2031</v>
      </c>
      <c r="R1650">
        <v>47905</v>
      </c>
      <c r="S1650" s="1">
        <v>42157</v>
      </c>
      <c r="T1650" s="1">
        <v>42159</v>
      </c>
      <c r="U1650">
        <v>134.16825</v>
      </c>
      <c r="V1650">
        <v>19</v>
      </c>
      <c r="W1650">
        <v>252.36</v>
      </c>
      <c r="X1650">
        <v>86397</v>
      </c>
      <c r="Y1650">
        <f>cleaneddata[[#This Row],[Unit Price]]-cleaneddata[[#This Row],[Discount]]</f>
        <v>12.899999999999999</v>
      </c>
      <c r="Z1650" t="str">
        <f>_xlfn.IFS(cleaneddata[[#This Row],[Region]]="Central","Chris",cleaneddata[[#This Row],[Region]]="East","Erin",cleaneddata[[#This Row],[Region]]="South","Sam",cleaneddata[[#This Row],[Region]]="West","William")</f>
        <v>Chris</v>
      </c>
    </row>
    <row r="1651" spans="1:26" x14ac:dyDescent="0.25">
      <c r="A1651">
        <v>1997</v>
      </c>
      <c r="B1651" t="s">
        <v>776</v>
      </c>
      <c r="C1651" t="s">
        <v>49</v>
      </c>
      <c r="D1651">
        <v>0</v>
      </c>
      <c r="E1651">
        <v>24.92</v>
      </c>
      <c r="F1651">
        <v>12.98</v>
      </c>
      <c r="G1651" t="s">
        <v>40</v>
      </c>
      <c r="H1651" t="s">
        <v>41</v>
      </c>
      <c r="I1651" t="s">
        <v>50</v>
      </c>
      <c r="J1651" t="s">
        <v>74</v>
      </c>
      <c r="K1651" t="s">
        <v>75</v>
      </c>
      <c r="L1651" t="s">
        <v>1733</v>
      </c>
      <c r="M1651">
        <v>0.39</v>
      </c>
      <c r="N1651" t="s">
        <v>34</v>
      </c>
      <c r="O1651" t="s">
        <v>35</v>
      </c>
      <c r="P1651" t="s">
        <v>273</v>
      </c>
      <c r="Q1651" t="s">
        <v>274</v>
      </c>
      <c r="R1651">
        <v>29915</v>
      </c>
      <c r="S1651" s="1">
        <v>42157</v>
      </c>
      <c r="T1651" s="1">
        <v>42157</v>
      </c>
      <c r="U1651">
        <v>-23.155999999999999</v>
      </c>
      <c r="V1651">
        <v>1</v>
      </c>
      <c r="W1651">
        <v>32.659999999999997</v>
      </c>
      <c r="X1651">
        <v>90335</v>
      </c>
      <c r="Y1651">
        <f>cleaneddata[[#This Row],[Unit Price]]-cleaneddata[[#This Row],[Discount]]</f>
        <v>24.92</v>
      </c>
      <c r="Z1651" t="str">
        <f>_xlfn.IFS(cleaneddata[[#This Row],[Region]]="Central","Chris",cleaneddata[[#This Row],[Region]]="East","Erin",cleaneddata[[#This Row],[Region]]="South","Sam",cleaneddata[[#This Row],[Region]]="West","William")</f>
        <v>Sam</v>
      </c>
    </row>
    <row r="1652" spans="1:26" x14ac:dyDescent="0.25">
      <c r="A1652">
        <v>2334</v>
      </c>
      <c r="B1652" t="s">
        <v>2040</v>
      </c>
      <c r="C1652" t="s">
        <v>49</v>
      </c>
      <c r="D1652">
        <v>0.06</v>
      </c>
      <c r="E1652">
        <v>3.74</v>
      </c>
      <c r="F1652">
        <v>0.94</v>
      </c>
      <c r="G1652" t="s">
        <v>40</v>
      </c>
      <c r="H1652" t="s">
        <v>73</v>
      </c>
      <c r="I1652" t="s">
        <v>50</v>
      </c>
      <c r="J1652" t="s">
        <v>178</v>
      </c>
      <c r="K1652" t="s">
        <v>52</v>
      </c>
      <c r="L1652" t="s">
        <v>2742</v>
      </c>
      <c r="M1652">
        <v>0.83</v>
      </c>
      <c r="N1652" t="s">
        <v>34</v>
      </c>
      <c r="O1652" t="s">
        <v>54</v>
      </c>
      <c r="P1652" t="s">
        <v>359</v>
      </c>
      <c r="Q1652" t="s">
        <v>2041</v>
      </c>
      <c r="R1652">
        <v>53220</v>
      </c>
      <c r="S1652" s="1">
        <v>42157</v>
      </c>
      <c r="T1652" s="1">
        <v>42164</v>
      </c>
      <c r="U1652">
        <v>-7.6849999999999996</v>
      </c>
      <c r="V1652">
        <v>12</v>
      </c>
      <c r="W1652">
        <v>44.75</v>
      </c>
      <c r="X1652">
        <v>89610</v>
      </c>
      <c r="Y1652">
        <f>cleaneddata[[#This Row],[Unit Price]]-cleaneddata[[#This Row],[Discount]]</f>
        <v>3.68</v>
      </c>
      <c r="Z1652" t="str">
        <f>_xlfn.IFS(cleaneddata[[#This Row],[Region]]="Central","Chris",cleaneddata[[#This Row],[Region]]="East","Erin",cleaneddata[[#This Row],[Region]]="South","Sam",cleaneddata[[#This Row],[Region]]="West","William")</f>
        <v>Chris</v>
      </c>
    </row>
    <row r="1653" spans="1:26" x14ac:dyDescent="0.25">
      <c r="A1653">
        <v>210</v>
      </c>
      <c r="B1653" t="s">
        <v>581</v>
      </c>
      <c r="C1653" t="s">
        <v>118</v>
      </c>
      <c r="D1653">
        <v>0.09</v>
      </c>
      <c r="E1653">
        <v>5.4</v>
      </c>
      <c r="F1653">
        <v>7.78</v>
      </c>
      <c r="G1653" t="s">
        <v>89</v>
      </c>
      <c r="H1653" t="s">
        <v>73</v>
      </c>
      <c r="I1653" t="s">
        <v>50</v>
      </c>
      <c r="J1653" t="s">
        <v>74</v>
      </c>
      <c r="K1653" t="s">
        <v>75</v>
      </c>
      <c r="L1653" t="s">
        <v>1486</v>
      </c>
      <c r="M1653">
        <v>0.37</v>
      </c>
      <c r="N1653" t="s">
        <v>34</v>
      </c>
      <c r="O1653" t="s">
        <v>113</v>
      </c>
      <c r="P1653" t="s">
        <v>114</v>
      </c>
      <c r="Q1653" t="s">
        <v>583</v>
      </c>
      <c r="R1653">
        <v>12180</v>
      </c>
      <c r="S1653" s="1">
        <v>42157</v>
      </c>
      <c r="T1653" s="1">
        <v>42157</v>
      </c>
      <c r="U1653">
        <v>-21.487749999999998</v>
      </c>
      <c r="V1653">
        <v>4</v>
      </c>
      <c r="W1653">
        <v>27.3</v>
      </c>
      <c r="X1653">
        <v>85966</v>
      </c>
      <c r="Y1653">
        <f>cleaneddata[[#This Row],[Unit Price]]-cleaneddata[[#This Row],[Discount]]</f>
        <v>5.3100000000000005</v>
      </c>
      <c r="Z1653" t="str">
        <f>_xlfn.IFS(cleaneddata[[#This Row],[Region]]="Central","Chris",cleaneddata[[#This Row],[Region]]="East","Erin",cleaneddata[[#This Row],[Region]]="South","Sam",cleaneddata[[#This Row],[Region]]="West","William")</f>
        <v>Erin</v>
      </c>
    </row>
    <row r="1654" spans="1:26" x14ac:dyDescent="0.25">
      <c r="A1654">
        <v>210</v>
      </c>
      <c r="B1654" t="s">
        <v>581</v>
      </c>
      <c r="C1654" t="s">
        <v>118</v>
      </c>
      <c r="D1654">
        <v>0.02</v>
      </c>
      <c r="E1654">
        <v>20.28</v>
      </c>
      <c r="F1654">
        <v>6.68</v>
      </c>
      <c r="G1654" t="s">
        <v>40</v>
      </c>
      <c r="H1654" t="s">
        <v>73</v>
      </c>
      <c r="I1654" t="s">
        <v>30</v>
      </c>
      <c r="J1654" t="s">
        <v>128</v>
      </c>
      <c r="K1654" t="s">
        <v>75</v>
      </c>
      <c r="L1654" t="s">
        <v>2743</v>
      </c>
      <c r="M1654">
        <v>0.53</v>
      </c>
      <c r="N1654" t="s">
        <v>34</v>
      </c>
      <c r="O1654" t="s">
        <v>113</v>
      </c>
      <c r="P1654" t="s">
        <v>114</v>
      </c>
      <c r="Q1654" t="s">
        <v>583</v>
      </c>
      <c r="R1654">
        <v>12180</v>
      </c>
      <c r="S1654" s="1">
        <v>42157</v>
      </c>
      <c r="T1654" s="1">
        <v>42157</v>
      </c>
      <c r="U1654">
        <v>44.677500000000002</v>
      </c>
      <c r="V1654">
        <v>3</v>
      </c>
      <c r="W1654">
        <v>64.75</v>
      </c>
      <c r="X1654">
        <v>85966</v>
      </c>
      <c r="Y1654">
        <f>cleaneddata[[#This Row],[Unit Price]]-cleaneddata[[#This Row],[Discount]]</f>
        <v>20.260000000000002</v>
      </c>
      <c r="Z1654" t="str">
        <f>_xlfn.IFS(cleaneddata[[#This Row],[Region]]="Central","Chris",cleaneddata[[#This Row],[Region]]="East","Erin",cleaneddata[[#This Row],[Region]]="South","Sam",cleaneddata[[#This Row],[Region]]="West","William")</f>
        <v>Erin</v>
      </c>
    </row>
    <row r="1655" spans="1:26" x14ac:dyDescent="0.25">
      <c r="A1655">
        <v>210</v>
      </c>
      <c r="B1655" t="s">
        <v>581</v>
      </c>
      <c r="C1655" t="s">
        <v>118</v>
      </c>
      <c r="D1655">
        <v>0</v>
      </c>
      <c r="E1655">
        <v>11.55</v>
      </c>
      <c r="F1655">
        <v>2.36</v>
      </c>
      <c r="G1655" t="s">
        <v>40</v>
      </c>
      <c r="H1655" t="s">
        <v>73</v>
      </c>
      <c r="I1655" t="s">
        <v>50</v>
      </c>
      <c r="J1655" t="s">
        <v>51</v>
      </c>
      <c r="K1655" t="s">
        <v>52</v>
      </c>
      <c r="L1655" t="s">
        <v>382</v>
      </c>
      <c r="M1655">
        <v>0.55000000000000004</v>
      </c>
      <c r="N1655" t="s">
        <v>34</v>
      </c>
      <c r="O1655" t="s">
        <v>113</v>
      </c>
      <c r="P1655" t="s">
        <v>114</v>
      </c>
      <c r="Q1655" t="s">
        <v>583</v>
      </c>
      <c r="R1655">
        <v>12180</v>
      </c>
      <c r="S1655" s="1">
        <v>42157</v>
      </c>
      <c r="T1655" s="1">
        <v>42158</v>
      </c>
      <c r="U1655">
        <v>23.594999999999999</v>
      </c>
      <c r="V1655">
        <v>5</v>
      </c>
      <c r="W1655">
        <v>62.98</v>
      </c>
      <c r="X1655">
        <v>85966</v>
      </c>
      <c r="Y1655">
        <f>cleaneddata[[#This Row],[Unit Price]]-cleaneddata[[#This Row],[Discount]]</f>
        <v>11.55</v>
      </c>
      <c r="Z1655" t="str">
        <f>_xlfn.IFS(cleaneddata[[#This Row],[Region]]="Central","Chris",cleaneddata[[#This Row],[Region]]="East","Erin",cleaneddata[[#This Row],[Region]]="South","Sam",cleaneddata[[#This Row],[Region]]="West","William")</f>
        <v>Erin</v>
      </c>
    </row>
    <row r="1656" spans="1:26" x14ac:dyDescent="0.25">
      <c r="A1656">
        <v>211</v>
      </c>
      <c r="B1656" t="s">
        <v>264</v>
      </c>
      <c r="C1656" t="s">
        <v>118</v>
      </c>
      <c r="D1656">
        <v>0.05</v>
      </c>
      <c r="E1656">
        <v>2.08</v>
      </c>
      <c r="F1656">
        <v>2.56</v>
      </c>
      <c r="G1656" t="s">
        <v>40</v>
      </c>
      <c r="H1656" t="s">
        <v>73</v>
      </c>
      <c r="I1656" t="s">
        <v>50</v>
      </c>
      <c r="J1656" t="s">
        <v>570</v>
      </c>
      <c r="K1656" t="s">
        <v>44</v>
      </c>
      <c r="L1656" t="s">
        <v>1169</v>
      </c>
      <c r="M1656">
        <v>0.55000000000000004</v>
      </c>
      <c r="N1656" t="s">
        <v>34</v>
      </c>
      <c r="O1656" t="s">
        <v>113</v>
      </c>
      <c r="P1656" t="s">
        <v>114</v>
      </c>
      <c r="Q1656" t="s">
        <v>265</v>
      </c>
      <c r="R1656">
        <v>13501</v>
      </c>
      <c r="S1656" s="1">
        <v>42157</v>
      </c>
      <c r="T1656" s="1">
        <v>42158</v>
      </c>
      <c r="U1656">
        <v>-36.25</v>
      </c>
      <c r="V1656">
        <v>20</v>
      </c>
      <c r="W1656">
        <v>42.29</v>
      </c>
      <c r="X1656">
        <v>85966</v>
      </c>
      <c r="Y1656">
        <f>cleaneddata[[#This Row],[Unit Price]]-cleaneddata[[#This Row],[Discount]]</f>
        <v>2.0300000000000002</v>
      </c>
      <c r="Z1656" t="str">
        <f>_xlfn.IFS(cleaneddata[[#This Row],[Region]]="Central","Chris",cleaneddata[[#This Row],[Region]]="East","Erin",cleaneddata[[#This Row],[Region]]="South","Sam",cleaneddata[[#This Row],[Region]]="West","William")</f>
        <v>Erin</v>
      </c>
    </row>
    <row r="1657" spans="1:26" x14ac:dyDescent="0.25">
      <c r="A1657">
        <v>3374</v>
      </c>
      <c r="B1657" t="s">
        <v>2744</v>
      </c>
      <c r="C1657" t="s">
        <v>118</v>
      </c>
      <c r="D1657">
        <v>0.01</v>
      </c>
      <c r="E1657">
        <v>179.29</v>
      </c>
      <c r="F1657">
        <v>29.21</v>
      </c>
      <c r="G1657" t="s">
        <v>28</v>
      </c>
      <c r="H1657" t="s">
        <v>96</v>
      </c>
      <c r="I1657" t="s">
        <v>30</v>
      </c>
      <c r="J1657" t="s">
        <v>31</v>
      </c>
      <c r="K1657" t="s">
        <v>32</v>
      </c>
      <c r="L1657" t="s">
        <v>545</v>
      </c>
      <c r="M1657">
        <v>0.76</v>
      </c>
      <c r="N1657" t="s">
        <v>34</v>
      </c>
      <c r="O1657" t="s">
        <v>113</v>
      </c>
      <c r="P1657" t="s">
        <v>420</v>
      </c>
      <c r="Q1657" t="s">
        <v>2745</v>
      </c>
      <c r="R1657">
        <v>21113</v>
      </c>
      <c r="S1657" s="1">
        <v>42157</v>
      </c>
      <c r="T1657" s="1">
        <v>42159</v>
      </c>
      <c r="U1657">
        <v>66.362219999999994</v>
      </c>
      <c r="V1657">
        <v>8</v>
      </c>
      <c r="W1657">
        <v>1487.9</v>
      </c>
      <c r="X1657">
        <v>87473</v>
      </c>
      <c r="Y1657">
        <f>cleaneddata[[#This Row],[Unit Price]]-cleaneddata[[#This Row],[Discount]]</f>
        <v>179.28</v>
      </c>
      <c r="Z1657" t="str">
        <f>_xlfn.IFS(cleaneddata[[#This Row],[Region]]="Central","Chris",cleaneddata[[#This Row],[Region]]="East","Erin",cleaneddata[[#This Row],[Region]]="South","Sam",cleaneddata[[#This Row],[Region]]="West","William")</f>
        <v>Erin</v>
      </c>
    </row>
    <row r="1658" spans="1:26" x14ac:dyDescent="0.25">
      <c r="A1658">
        <v>1170</v>
      </c>
      <c r="B1658" t="s">
        <v>2746</v>
      </c>
      <c r="C1658" t="s">
        <v>72</v>
      </c>
      <c r="D1658">
        <v>0.09</v>
      </c>
      <c r="E1658">
        <v>9.7799999999999994</v>
      </c>
      <c r="F1658">
        <v>1.39</v>
      </c>
      <c r="G1658" t="s">
        <v>40</v>
      </c>
      <c r="H1658" t="s">
        <v>41</v>
      </c>
      <c r="I1658" t="s">
        <v>50</v>
      </c>
      <c r="J1658" t="s">
        <v>347</v>
      </c>
      <c r="K1658" t="s">
        <v>75</v>
      </c>
      <c r="L1658" t="s">
        <v>1513</v>
      </c>
      <c r="M1658">
        <v>0.39</v>
      </c>
      <c r="N1658" t="s">
        <v>34</v>
      </c>
      <c r="O1658" t="s">
        <v>113</v>
      </c>
      <c r="P1658" t="s">
        <v>1610</v>
      </c>
      <c r="Q1658" t="s">
        <v>2727</v>
      </c>
      <c r="R1658">
        <v>19711</v>
      </c>
      <c r="S1658" s="1">
        <v>42157</v>
      </c>
      <c r="T1658" s="1">
        <v>42158</v>
      </c>
      <c r="U1658">
        <v>125.20740000000001</v>
      </c>
      <c r="V1658">
        <v>19</v>
      </c>
      <c r="W1658">
        <v>181.46</v>
      </c>
      <c r="X1658">
        <v>87520</v>
      </c>
      <c r="Y1658">
        <f>cleaneddata[[#This Row],[Unit Price]]-cleaneddata[[#This Row],[Discount]]</f>
        <v>9.69</v>
      </c>
      <c r="Z1658" t="str">
        <f>_xlfn.IFS(cleaneddata[[#This Row],[Region]]="Central","Chris",cleaneddata[[#This Row],[Region]]="East","Erin",cleaneddata[[#This Row],[Region]]="South","Sam",cleaneddata[[#This Row],[Region]]="West","William")</f>
        <v>Erin</v>
      </c>
    </row>
    <row r="1659" spans="1:26" x14ac:dyDescent="0.25">
      <c r="A1659">
        <v>1170</v>
      </c>
      <c r="B1659" t="s">
        <v>2746</v>
      </c>
      <c r="C1659" t="s">
        <v>72</v>
      </c>
      <c r="D1659">
        <v>0</v>
      </c>
      <c r="E1659">
        <v>200.99</v>
      </c>
      <c r="F1659">
        <v>8.08</v>
      </c>
      <c r="G1659" t="s">
        <v>40</v>
      </c>
      <c r="H1659" t="s">
        <v>41</v>
      </c>
      <c r="I1659" t="s">
        <v>42</v>
      </c>
      <c r="J1659" t="s">
        <v>137</v>
      </c>
      <c r="K1659" t="s">
        <v>75</v>
      </c>
      <c r="L1659" t="s">
        <v>2747</v>
      </c>
      <c r="M1659">
        <v>0.59</v>
      </c>
      <c r="N1659" t="s">
        <v>34</v>
      </c>
      <c r="O1659" t="s">
        <v>113</v>
      </c>
      <c r="P1659" t="s">
        <v>1610</v>
      </c>
      <c r="Q1659" t="s">
        <v>2727</v>
      </c>
      <c r="R1659">
        <v>19711</v>
      </c>
      <c r="S1659" s="1">
        <v>42157</v>
      </c>
      <c r="T1659" s="1">
        <v>42159</v>
      </c>
      <c r="U1659">
        <v>281.53440000000001</v>
      </c>
      <c r="V1659">
        <v>6</v>
      </c>
      <c r="W1659">
        <v>1076.3</v>
      </c>
      <c r="X1659">
        <v>87520</v>
      </c>
      <c r="Y1659">
        <f>cleaneddata[[#This Row],[Unit Price]]-cleaneddata[[#This Row],[Discount]]</f>
        <v>200.99</v>
      </c>
      <c r="Z1659" t="str">
        <f>_xlfn.IFS(cleaneddata[[#This Row],[Region]]="Central","Chris",cleaneddata[[#This Row],[Region]]="East","Erin",cleaneddata[[#This Row],[Region]]="South","Sam",cleaneddata[[#This Row],[Region]]="West","William")</f>
        <v>Erin</v>
      </c>
    </row>
    <row r="1660" spans="1:26" x14ac:dyDescent="0.25">
      <c r="A1660">
        <v>2487</v>
      </c>
      <c r="B1660" t="s">
        <v>2748</v>
      </c>
      <c r="C1660" t="s">
        <v>72</v>
      </c>
      <c r="D1660">
        <v>0.02</v>
      </c>
      <c r="E1660">
        <v>136.97999999999999</v>
      </c>
      <c r="F1660">
        <v>24.49</v>
      </c>
      <c r="G1660" t="s">
        <v>89</v>
      </c>
      <c r="H1660" t="s">
        <v>29</v>
      </c>
      <c r="I1660" t="s">
        <v>30</v>
      </c>
      <c r="J1660" t="s">
        <v>128</v>
      </c>
      <c r="K1660" t="s">
        <v>66</v>
      </c>
      <c r="L1660" t="s">
        <v>431</v>
      </c>
      <c r="M1660">
        <v>0.59</v>
      </c>
      <c r="N1660" t="s">
        <v>34</v>
      </c>
      <c r="O1660" t="s">
        <v>35</v>
      </c>
      <c r="P1660" t="s">
        <v>77</v>
      </c>
      <c r="Q1660" t="s">
        <v>2749</v>
      </c>
      <c r="R1660">
        <v>30084</v>
      </c>
      <c r="S1660" s="1">
        <v>42157</v>
      </c>
      <c r="T1660" s="1">
        <v>42158</v>
      </c>
      <c r="U1660">
        <v>88.56</v>
      </c>
      <c r="V1660">
        <v>8</v>
      </c>
      <c r="W1660">
        <v>1140.95</v>
      </c>
      <c r="X1660">
        <v>91417</v>
      </c>
      <c r="Y1660">
        <f>cleaneddata[[#This Row],[Unit Price]]-cleaneddata[[#This Row],[Discount]]</f>
        <v>136.95999999999998</v>
      </c>
      <c r="Z1660" t="str">
        <f>_xlfn.IFS(cleaneddata[[#This Row],[Region]]="Central","Chris",cleaneddata[[#This Row],[Region]]="East","Erin",cleaneddata[[#This Row],[Region]]="South","Sam",cleaneddata[[#This Row],[Region]]="West","William")</f>
        <v>Sam</v>
      </c>
    </row>
    <row r="1661" spans="1:26" x14ac:dyDescent="0.25">
      <c r="A1661">
        <v>1389</v>
      </c>
      <c r="B1661" t="s">
        <v>771</v>
      </c>
      <c r="C1661" t="s">
        <v>39</v>
      </c>
      <c r="D1661">
        <v>0.09</v>
      </c>
      <c r="E1661">
        <v>2.61</v>
      </c>
      <c r="F1661">
        <v>0.5</v>
      </c>
      <c r="G1661" t="s">
        <v>40</v>
      </c>
      <c r="H1661" t="s">
        <v>41</v>
      </c>
      <c r="I1661" t="s">
        <v>50</v>
      </c>
      <c r="J1661" t="s">
        <v>154</v>
      </c>
      <c r="K1661" t="s">
        <v>75</v>
      </c>
      <c r="L1661" t="s">
        <v>1369</v>
      </c>
      <c r="M1661">
        <v>0.39</v>
      </c>
      <c r="N1661" t="s">
        <v>34</v>
      </c>
      <c r="O1661" t="s">
        <v>61</v>
      </c>
      <c r="P1661" t="s">
        <v>92</v>
      </c>
      <c r="Q1661" t="s">
        <v>773</v>
      </c>
      <c r="R1661">
        <v>94025</v>
      </c>
      <c r="S1661" s="1">
        <v>42158</v>
      </c>
      <c r="T1661" s="1">
        <v>42160</v>
      </c>
      <c r="U1661">
        <v>29.380199999999999</v>
      </c>
      <c r="V1661">
        <v>17</v>
      </c>
      <c r="W1661">
        <v>42.58</v>
      </c>
      <c r="X1661">
        <v>88729</v>
      </c>
      <c r="Y1661">
        <f>cleaneddata[[#This Row],[Unit Price]]-cleaneddata[[#This Row],[Discount]]</f>
        <v>2.52</v>
      </c>
      <c r="Z1661" t="str">
        <f>_xlfn.IFS(cleaneddata[[#This Row],[Region]]="Central","Chris",cleaneddata[[#This Row],[Region]]="East","Erin",cleaneddata[[#This Row],[Region]]="South","Sam",cleaneddata[[#This Row],[Region]]="West","William")</f>
        <v>William</v>
      </c>
    </row>
    <row r="1662" spans="1:26" x14ac:dyDescent="0.25">
      <c r="A1662">
        <v>87</v>
      </c>
      <c r="B1662" t="s">
        <v>1788</v>
      </c>
      <c r="C1662" t="s">
        <v>49</v>
      </c>
      <c r="D1662">
        <v>0.05</v>
      </c>
      <c r="E1662">
        <v>161.55000000000001</v>
      </c>
      <c r="F1662">
        <v>19.989999999999998</v>
      </c>
      <c r="G1662" t="s">
        <v>40</v>
      </c>
      <c r="H1662" t="s">
        <v>96</v>
      </c>
      <c r="I1662" t="s">
        <v>50</v>
      </c>
      <c r="J1662" t="s">
        <v>80</v>
      </c>
      <c r="K1662" t="s">
        <v>75</v>
      </c>
      <c r="L1662" t="s">
        <v>81</v>
      </c>
      <c r="M1662">
        <v>0.66</v>
      </c>
      <c r="N1662" t="s">
        <v>34</v>
      </c>
      <c r="O1662" t="s">
        <v>61</v>
      </c>
      <c r="P1662" t="s">
        <v>92</v>
      </c>
      <c r="Q1662" t="s">
        <v>1789</v>
      </c>
      <c r="R1662">
        <v>95687</v>
      </c>
      <c r="S1662" s="1">
        <v>42158</v>
      </c>
      <c r="T1662" s="1">
        <v>42163</v>
      </c>
      <c r="U1662">
        <v>1892.424</v>
      </c>
      <c r="V1662">
        <v>19</v>
      </c>
      <c r="W1662">
        <v>3127.69</v>
      </c>
      <c r="X1662">
        <v>90596</v>
      </c>
      <c r="Y1662">
        <f>cleaneddata[[#This Row],[Unit Price]]-cleaneddata[[#This Row],[Discount]]</f>
        <v>161.5</v>
      </c>
      <c r="Z1662" t="str">
        <f>_xlfn.IFS(cleaneddata[[#This Row],[Region]]="Central","Chris",cleaneddata[[#This Row],[Region]]="East","Erin",cleaneddata[[#This Row],[Region]]="South","Sam",cleaneddata[[#This Row],[Region]]="West","William")</f>
        <v>William</v>
      </c>
    </row>
    <row r="1663" spans="1:26" x14ac:dyDescent="0.25">
      <c r="A1663">
        <v>2268</v>
      </c>
      <c r="B1663" t="s">
        <v>2750</v>
      </c>
      <c r="C1663" t="s">
        <v>49</v>
      </c>
      <c r="D1663">
        <v>0.08</v>
      </c>
      <c r="E1663">
        <v>259.70999999999998</v>
      </c>
      <c r="F1663">
        <v>66.67</v>
      </c>
      <c r="G1663" t="s">
        <v>28</v>
      </c>
      <c r="H1663" t="s">
        <v>29</v>
      </c>
      <c r="I1663" t="s">
        <v>30</v>
      </c>
      <c r="J1663" t="s">
        <v>31</v>
      </c>
      <c r="K1663" t="s">
        <v>32</v>
      </c>
      <c r="L1663" t="s">
        <v>1028</v>
      </c>
      <c r="M1663">
        <v>0.61</v>
      </c>
      <c r="N1663" t="s">
        <v>34</v>
      </c>
      <c r="O1663" t="s">
        <v>35</v>
      </c>
      <c r="P1663" t="s">
        <v>125</v>
      </c>
      <c r="Q1663" t="s">
        <v>2751</v>
      </c>
      <c r="R1663">
        <v>34639</v>
      </c>
      <c r="S1663" s="1">
        <v>42158</v>
      </c>
      <c r="T1663" s="1">
        <v>42162</v>
      </c>
      <c r="U1663">
        <v>138.22200000000001</v>
      </c>
      <c r="V1663">
        <v>17</v>
      </c>
      <c r="W1663">
        <v>4086.5</v>
      </c>
      <c r="X1663">
        <v>89571</v>
      </c>
      <c r="Y1663">
        <f>cleaneddata[[#This Row],[Unit Price]]-cleaneddata[[#This Row],[Discount]]</f>
        <v>259.63</v>
      </c>
      <c r="Z1663" t="str">
        <f>_xlfn.IFS(cleaneddata[[#This Row],[Region]]="Central","Chris",cleaneddata[[#This Row],[Region]]="East","Erin",cleaneddata[[#This Row],[Region]]="South","Sam",cleaneddata[[#This Row],[Region]]="West","William")</f>
        <v>Sam</v>
      </c>
    </row>
    <row r="1664" spans="1:26" x14ac:dyDescent="0.25">
      <c r="A1664">
        <v>1357</v>
      </c>
      <c r="B1664" t="s">
        <v>2752</v>
      </c>
      <c r="C1664" t="s">
        <v>118</v>
      </c>
      <c r="D1664">
        <v>0.03</v>
      </c>
      <c r="E1664">
        <v>125.99</v>
      </c>
      <c r="F1664">
        <v>7.69</v>
      </c>
      <c r="G1664" t="s">
        <v>40</v>
      </c>
      <c r="H1664" t="s">
        <v>73</v>
      </c>
      <c r="I1664" t="s">
        <v>42</v>
      </c>
      <c r="J1664" t="s">
        <v>137</v>
      </c>
      <c r="K1664" t="s">
        <v>75</v>
      </c>
      <c r="L1664" t="s">
        <v>1051</v>
      </c>
      <c r="M1664">
        <v>0.57999999999999996</v>
      </c>
      <c r="N1664" t="s">
        <v>34</v>
      </c>
      <c r="O1664" t="s">
        <v>54</v>
      </c>
      <c r="P1664" t="s">
        <v>189</v>
      </c>
      <c r="Q1664" t="s">
        <v>2753</v>
      </c>
      <c r="R1664">
        <v>78596</v>
      </c>
      <c r="S1664" s="1">
        <v>42158</v>
      </c>
      <c r="T1664" s="1">
        <v>42160</v>
      </c>
      <c r="U1664">
        <v>500.95800000000003</v>
      </c>
      <c r="V1664">
        <v>9</v>
      </c>
      <c r="W1664">
        <v>981.65</v>
      </c>
      <c r="X1664">
        <v>88184</v>
      </c>
      <c r="Y1664">
        <f>cleaneddata[[#This Row],[Unit Price]]-cleaneddata[[#This Row],[Discount]]</f>
        <v>125.96</v>
      </c>
      <c r="Z1664" t="str">
        <f>_xlfn.IFS(cleaneddata[[#This Row],[Region]]="Central","Chris",cleaneddata[[#This Row],[Region]]="East","Erin",cleaneddata[[#This Row],[Region]]="South","Sam",cleaneddata[[#This Row],[Region]]="West","William")</f>
        <v>Chris</v>
      </c>
    </row>
    <row r="1665" spans="1:26" x14ac:dyDescent="0.25">
      <c r="A1665">
        <v>1737</v>
      </c>
      <c r="B1665" t="s">
        <v>2754</v>
      </c>
      <c r="C1665" t="s">
        <v>72</v>
      </c>
      <c r="D1665">
        <v>0.09</v>
      </c>
      <c r="E1665">
        <v>30.93</v>
      </c>
      <c r="F1665">
        <v>3.92</v>
      </c>
      <c r="G1665" t="s">
        <v>40</v>
      </c>
      <c r="H1665" t="s">
        <v>96</v>
      </c>
      <c r="I1665" t="s">
        <v>30</v>
      </c>
      <c r="J1665" t="s">
        <v>128</v>
      </c>
      <c r="K1665" t="s">
        <v>44</v>
      </c>
      <c r="L1665" t="s">
        <v>1653</v>
      </c>
      <c r="M1665">
        <v>0.44</v>
      </c>
      <c r="N1665" t="s">
        <v>34</v>
      </c>
      <c r="O1665" t="s">
        <v>35</v>
      </c>
      <c r="P1665" t="s">
        <v>99</v>
      </c>
      <c r="Q1665" t="s">
        <v>1556</v>
      </c>
      <c r="R1665">
        <v>27529</v>
      </c>
      <c r="S1665" s="1">
        <v>42158</v>
      </c>
      <c r="T1665" s="1">
        <v>42160</v>
      </c>
      <c r="U1665">
        <v>-130.42400000000001</v>
      </c>
      <c r="V1665">
        <v>16</v>
      </c>
      <c r="W1665">
        <v>451.83</v>
      </c>
      <c r="X1665">
        <v>85866</v>
      </c>
      <c r="Y1665">
        <f>cleaneddata[[#This Row],[Unit Price]]-cleaneddata[[#This Row],[Discount]]</f>
        <v>30.84</v>
      </c>
      <c r="Z1665" t="str">
        <f>_xlfn.IFS(cleaneddata[[#This Row],[Region]]="Central","Chris",cleaneddata[[#This Row],[Region]]="East","Erin",cleaneddata[[#This Row],[Region]]="South","Sam",cleaneddata[[#This Row],[Region]]="West","William")</f>
        <v>Sam</v>
      </c>
    </row>
    <row r="1666" spans="1:26" x14ac:dyDescent="0.25">
      <c r="A1666">
        <v>1737</v>
      </c>
      <c r="B1666" t="s">
        <v>2754</v>
      </c>
      <c r="C1666" t="s">
        <v>72</v>
      </c>
      <c r="D1666">
        <v>0.03</v>
      </c>
      <c r="E1666">
        <v>1.68</v>
      </c>
      <c r="F1666">
        <v>0.7</v>
      </c>
      <c r="G1666" t="s">
        <v>89</v>
      </c>
      <c r="H1666" t="s">
        <v>96</v>
      </c>
      <c r="I1666" t="s">
        <v>50</v>
      </c>
      <c r="J1666" t="s">
        <v>51</v>
      </c>
      <c r="K1666" t="s">
        <v>52</v>
      </c>
      <c r="L1666" t="s">
        <v>2755</v>
      </c>
      <c r="M1666">
        <v>0.6</v>
      </c>
      <c r="N1666" t="s">
        <v>34</v>
      </c>
      <c r="O1666" t="s">
        <v>35</v>
      </c>
      <c r="P1666" t="s">
        <v>99</v>
      </c>
      <c r="Q1666" t="s">
        <v>1556</v>
      </c>
      <c r="R1666">
        <v>27529</v>
      </c>
      <c r="S1666" s="1">
        <v>42158</v>
      </c>
      <c r="T1666" s="1">
        <v>42160</v>
      </c>
      <c r="U1666">
        <v>-106.42100000000001</v>
      </c>
      <c r="V1666">
        <v>11</v>
      </c>
      <c r="W1666">
        <v>20.239999999999998</v>
      </c>
      <c r="X1666">
        <v>85866</v>
      </c>
      <c r="Y1666">
        <f>cleaneddata[[#This Row],[Unit Price]]-cleaneddata[[#This Row],[Discount]]</f>
        <v>1.65</v>
      </c>
      <c r="Z1666" t="str">
        <f>_xlfn.IFS(cleaneddata[[#This Row],[Region]]="Central","Chris",cleaneddata[[#This Row],[Region]]="East","Erin",cleaneddata[[#This Row],[Region]]="South","Sam",cleaneddata[[#This Row],[Region]]="West","William")</f>
        <v>Sam</v>
      </c>
    </row>
    <row r="1667" spans="1:26" x14ac:dyDescent="0.25">
      <c r="A1667">
        <v>1998</v>
      </c>
      <c r="B1667" t="s">
        <v>2756</v>
      </c>
      <c r="C1667" t="s">
        <v>72</v>
      </c>
      <c r="D1667">
        <v>0.06</v>
      </c>
      <c r="E1667">
        <v>4.42</v>
      </c>
      <c r="F1667">
        <v>4.99</v>
      </c>
      <c r="G1667" t="s">
        <v>40</v>
      </c>
      <c r="H1667" t="s">
        <v>96</v>
      </c>
      <c r="I1667" t="s">
        <v>50</v>
      </c>
      <c r="J1667" t="s">
        <v>347</v>
      </c>
      <c r="K1667" t="s">
        <v>75</v>
      </c>
      <c r="L1667" t="s">
        <v>2074</v>
      </c>
      <c r="M1667">
        <v>0.38</v>
      </c>
      <c r="N1667" t="s">
        <v>34</v>
      </c>
      <c r="O1667" t="s">
        <v>113</v>
      </c>
      <c r="P1667" t="s">
        <v>114</v>
      </c>
      <c r="Q1667" t="s">
        <v>2757</v>
      </c>
      <c r="R1667">
        <v>11758</v>
      </c>
      <c r="S1667" s="1">
        <v>42158</v>
      </c>
      <c r="T1667" s="1">
        <v>42160</v>
      </c>
      <c r="U1667">
        <v>-10.435</v>
      </c>
      <c r="V1667">
        <v>3</v>
      </c>
      <c r="W1667">
        <v>14.85</v>
      </c>
      <c r="X1667">
        <v>90568</v>
      </c>
      <c r="Y1667">
        <f>cleaneddata[[#This Row],[Unit Price]]-cleaneddata[[#This Row],[Discount]]</f>
        <v>4.3600000000000003</v>
      </c>
      <c r="Z1667" t="str">
        <f>_xlfn.IFS(cleaneddata[[#This Row],[Region]]="Central","Chris",cleaneddata[[#This Row],[Region]]="East","Erin",cleaneddata[[#This Row],[Region]]="South","Sam",cleaneddata[[#This Row],[Region]]="West","William")</f>
        <v>Erin</v>
      </c>
    </row>
    <row r="1668" spans="1:26" x14ac:dyDescent="0.25">
      <c r="A1668">
        <v>3151</v>
      </c>
      <c r="B1668" t="s">
        <v>955</v>
      </c>
      <c r="C1668" t="s">
        <v>72</v>
      </c>
      <c r="D1668">
        <v>0.01</v>
      </c>
      <c r="E1668">
        <v>145.97999999999999</v>
      </c>
      <c r="F1668">
        <v>46.2</v>
      </c>
      <c r="G1668" t="s">
        <v>28</v>
      </c>
      <c r="H1668" t="s">
        <v>96</v>
      </c>
      <c r="I1668" t="s">
        <v>30</v>
      </c>
      <c r="J1668" t="s">
        <v>31</v>
      </c>
      <c r="K1668" t="s">
        <v>32</v>
      </c>
      <c r="L1668" t="s">
        <v>2758</v>
      </c>
      <c r="M1668">
        <v>0.69</v>
      </c>
      <c r="N1668" t="s">
        <v>34</v>
      </c>
      <c r="O1668" t="s">
        <v>61</v>
      </c>
      <c r="P1668" t="s">
        <v>92</v>
      </c>
      <c r="Q1668" t="s">
        <v>956</v>
      </c>
      <c r="R1668">
        <v>92277</v>
      </c>
      <c r="S1668" s="1">
        <v>42158</v>
      </c>
      <c r="T1668" s="1">
        <v>42158</v>
      </c>
      <c r="U1668">
        <v>-134.512</v>
      </c>
      <c r="V1668">
        <v>9</v>
      </c>
      <c r="W1668">
        <v>1370.79</v>
      </c>
      <c r="X1668">
        <v>88543</v>
      </c>
      <c r="Y1668">
        <f>cleaneddata[[#This Row],[Unit Price]]-cleaneddata[[#This Row],[Discount]]</f>
        <v>145.97</v>
      </c>
      <c r="Z1668" t="str">
        <f>_xlfn.IFS(cleaneddata[[#This Row],[Region]]="Central","Chris",cleaneddata[[#This Row],[Region]]="East","Erin",cleaneddata[[#This Row],[Region]]="South","Sam",cleaneddata[[#This Row],[Region]]="West","William")</f>
        <v>William</v>
      </c>
    </row>
    <row r="1669" spans="1:26" x14ac:dyDescent="0.25">
      <c r="A1669">
        <v>754</v>
      </c>
      <c r="B1669" t="s">
        <v>2152</v>
      </c>
      <c r="C1669" t="s">
        <v>39</v>
      </c>
      <c r="D1669">
        <v>0.06</v>
      </c>
      <c r="E1669">
        <v>218.75</v>
      </c>
      <c r="F1669">
        <v>69.64</v>
      </c>
      <c r="G1669" t="s">
        <v>28</v>
      </c>
      <c r="H1669" t="s">
        <v>96</v>
      </c>
      <c r="I1669" t="s">
        <v>30</v>
      </c>
      <c r="J1669" t="s">
        <v>31</v>
      </c>
      <c r="K1669" t="s">
        <v>32</v>
      </c>
      <c r="L1669" t="s">
        <v>876</v>
      </c>
      <c r="M1669">
        <v>0.77</v>
      </c>
      <c r="N1669" t="s">
        <v>34</v>
      </c>
      <c r="O1669" t="s">
        <v>61</v>
      </c>
      <c r="P1669" t="s">
        <v>590</v>
      </c>
      <c r="Q1669" t="s">
        <v>2154</v>
      </c>
      <c r="R1669">
        <v>86314</v>
      </c>
      <c r="S1669" s="1">
        <v>42159</v>
      </c>
      <c r="T1669" s="1">
        <v>42160</v>
      </c>
      <c r="U1669">
        <v>-453.2</v>
      </c>
      <c r="V1669">
        <v>4</v>
      </c>
      <c r="W1669">
        <v>905.4</v>
      </c>
      <c r="X1669">
        <v>90437</v>
      </c>
      <c r="Y1669">
        <f>cleaneddata[[#This Row],[Unit Price]]-cleaneddata[[#This Row],[Discount]]</f>
        <v>218.69</v>
      </c>
      <c r="Z1669" t="str">
        <f>_xlfn.IFS(cleaneddata[[#This Row],[Region]]="Central","Chris",cleaneddata[[#This Row],[Region]]="East","Erin",cleaneddata[[#This Row],[Region]]="South","Sam",cleaneddata[[#This Row],[Region]]="West","William")</f>
        <v>William</v>
      </c>
    </row>
    <row r="1670" spans="1:26" x14ac:dyDescent="0.25">
      <c r="A1670">
        <v>1233</v>
      </c>
      <c r="B1670" t="s">
        <v>2099</v>
      </c>
      <c r="C1670" t="s">
        <v>39</v>
      </c>
      <c r="D1670">
        <v>0.09</v>
      </c>
      <c r="E1670">
        <v>99.99</v>
      </c>
      <c r="F1670">
        <v>19.989999999999998</v>
      </c>
      <c r="G1670" t="s">
        <v>40</v>
      </c>
      <c r="H1670" t="s">
        <v>41</v>
      </c>
      <c r="I1670" t="s">
        <v>42</v>
      </c>
      <c r="J1670" t="s">
        <v>43</v>
      </c>
      <c r="K1670" t="s">
        <v>75</v>
      </c>
      <c r="L1670" t="s">
        <v>1582</v>
      </c>
      <c r="M1670">
        <v>0.52</v>
      </c>
      <c r="N1670" t="s">
        <v>34</v>
      </c>
      <c r="O1670" t="s">
        <v>54</v>
      </c>
      <c r="P1670" t="s">
        <v>189</v>
      </c>
      <c r="Q1670" t="s">
        <v>2100</v>
      </c>
      <c r="R1670">
        <v>75028</v>
      </c>
      <c r="S1670" s="1">
        <v>42159</v>
      </c>
      <c r="T1670" s="1">
        <v>42161</v>
      </c>
      <c r="U1670">
        <v>-161.47499999999999</v>
      </c>
      <c r="V1670">
        <v>1</v>
      </c>
      <c r="W1670">
        <v>97.65</v>
      </c>
      <c r="X1670">
        <v>89376</v>
      </c>
      <c r="Y1670">
        <f>cleaneddata[[#This Row],[Unit Price]]-cleaneddata[[#This Row],[Discount]]</f>
        <v>99.899999999999991</v>
      </c>
      <c r="Z1670" t="str">
        <f>_xlfn.IFS(cleaneddata[[#This Row],[Region]]="Central","Chris",cleaneddata[[#This Row],[Region]]="East","Erin",cleaneddata[[#This Row],[Region]]="South","Sam",cleaneddata[[#This Row],[Region]]="West","William")</f>
        <v>Chris</v>
      </c>
    </row>
    <row r="1671" spans="1:26" x14ac:dyDescent="0.25">
      <c r="A1671">
        <v>1233</v>
      </c>
      <c r="B1671" t="s">
        <v>2099</v>
      </c>
      <c r="C1671" t="s">
        <v>39</v>
      </c>
      <c r="D1671">
        <v>0.04</v>
      </c>
      <c r="E1671">
        <v>205.99</v>
      </c>
      <c r="F1671">
        <v>5.26</v>
      </c>
      <c r="G1671" t="s">
        <v>40</v>
      </c>
      <c r="H1671" t="s">
        <v>41</v>
      </c>
      <c r="I1671" t="s">
        <v>42</v>
      </c>
      <c r="J1671" t="s">
        <v>137</v>
      </c>
      <c r="K1671" t="s">
        <v>75</v>
      </c>
      <c r="L1671" t="s">
        <v>1554</v>
      </c>
      <c r="M1671">
        <v>0.56000000000000005</v>
      </c>
      <c r="N1671" t="s">
        <v>34</v>
      </c>
      <c r="O1671" t="s">
        <v>54</v>
      </c>
      <c r="P1671" t="s">
        <v>189</v>
      </c>
      <c r="Q1671" t="s">
        <v>2100</v>
      </c>
      <c r="R1671">
        <v>75028</v>
      </c>
      <c r="S1671" s="1">
        <v>42159</v>
      </c>
      <c r="T1671" s="1">
        <v>42160</v>
      </c>
      <c r="U1671">
        <v>-0.81399999999999995</v>
      </c>
      <c r="V1671">
        <v>6</v>
      </c>
      <c r="W1671">
        <v>1018.61</v>
      </c>
      <c r="X1671">
        <v>89376</v>
      </c>
      <c r="Y1671">
        <f>cleaneddata[[#This Row],[Unit Price]]-cleaneddata[[#This Row],[Discount]]</f>
        <v>205.95000000000002</v>
      </c>
      <c r="Z1671" t="str">
        <f>_xlfn.IFS(cleaneddata[[#This Row],[Region]]="Central","Chris",cleaneddata[[#This Row],[Region]]="East","Erin",cleaneddata[[#This Row],[Region]]="South","Sam",cleaneddata[[#This Row],[Region]]="West","William")</f>
        <v>Chris</v>
      </c>
    </row>
    <row r="1672" spans="1:26" x14ac:dyDescent="0.25">
      <c r="A1672">
        <v>3238</v>
      </c>
      <c r="B1672" t="s">
        <v>2759</v>
      </c>
      <c r="C1672" t="s">
        <v>49</v>
      </c>
      <c r="D1672">
        <v>0.06</v>
      </c>
      <c r="E1672">
        <v>115.99</v>
      </c>
      <c r="F1672">
        <v>5.92</v>
      </c>
      <c r="G1672" t="s">
        <v>40</v>
      </c>
      <c r="H1672" t="s">
        <v>96</v>
      </c>
      <c r="I1672" t="s">
        <v>42</v>
      </c>
      <c r="J1672" t="s">
        <v>137</v>
      </c>
      <c r="K1672" t="s">
        <v>75</v>
      </c>
      <c r="L1672" t="s">
        <v>714</v>
      </c>
      <c r="M1672">
        <v>0.57999999999999996</v>
      </c>
      <c r="N1672" t="s">
        <v>34</v>
      </c>
      <c r="O1672" t="s">
        <v>61</v>
      </c>
      <c r="P1672" t="s">
        <v>141</v>
      </c>
      <c r="Q1672" t="s">
        <v>2760</v>
      </c>
      <c r="R1672">
        <v>97330</v>
      </c>
      <c r="S1672" s="1">
        <v>42159</v>
      </c>
      <c r="T1672" s="1">
        <v>42161</v>
      </c>
      <c r="U1672">
        <v>-13.068</v>
      </c>
      <c r="V1672">
        <v>5</v>
      </c>
      <c r="W1672">
        <v>495.82</v>
      </c>
      <c r="X1672">
        <v>89564</v>
      </c>
      <c r="Y1672">
        <f>cleaneddata[[#This Row],[Unit Price]]-cleaneddata[[#This Row],[Discount]]</f>
        <v>115.92999999999999</v>
      </c>
      <c r="Z1672" t="str">
        <f>_xlfn.IFS(cleaneddata[[#This Row],[Region]]="Central","Chris",cleaneddata[[#This Row],[Region]]="East","Erin",cleaneddata[[#This Row],[Region]]="South","Sam",cleaneddata[[#This Row],[Region]]="West","William")</f>
        <v>William</v>
      </c>
    </row>
    <row r="1673" spans="1:26" x14ac:dyDescent="0.25">
      <c r="A1673">
        <v>2391</v>
      </c>
      <c r="B1673" t="s">
        <v>2680</v>
      </c>
      <c r="C1673" t="s">
        <v>72</v>
      </c>
      <c r="D1673">
        <v>0</v>
      </c>
      <c r="E1673">
        <v>999.99</v>
      </c>
      <c r="F1673">
        <v>13.99</v>
      </c>
      <c r="G1673" t="s">
        <v>40</v>
      </c>
      <c r="H1673" t="s">
        <v>96</v>
      </c>
      <c r="I1673" t="s">
        <v>42</v>
      </c>
      <c r="J1673" t="s">
        <v>58</v>
      </c>
      <c r="K1673" t="s">
        <v>146</v>
      </c>
      <c r="L1673" t="s">
        <v>1018</v>
      </c>
      <c r="M1673">
        <v>0.36</v>
      </c>
      <c r="N1673" t="s">
        <v>34</v>
      </c>
      <c r="O1673" t="s">
        <v>113</v>
      </c>
      <c r="P1673" t="s">
        <v>114</v>
      </c>
      <c r="Q1673" t="s">
        <v>2682</v>
      </c>
      <c r="R1673">
        <v>11572</v>
      </c>
      <c r="S1673" s="1">
        <v>42159</v>
      </c>
      <c r="T1673" s="1">
        <v>42161</v>
      </c>
      <c r="U1673">
        <v>-1455.9972</v>
      </c>
      <c r="V1673">
        <v>1</v>
      </c>
      <c r="W1673">
        <v>1009.99</v>
      </c>
      <c r="X1673">
        <v>91123</v>
      </c>
      <c r="Y1673">
        <f>cleaneddata[[#This Row],[Unit Price]]-cleaneddata[[#This Row],[Discount]]</f>
        <v>999.99</v>
      </c>
      <c r="Z1673" t="str">
        <f>_xlfn.IFS(cleaneddata[[#This Row],[Region]]="Central","Chris",cleaneddata[[#This Row],[Region]]="East","Erin",cleaneddata[[#This Row],[Region]]="South","Sam",cleaneddata[[#This Row],[Region]]="West","William")</f>
        <v>Erin</v>
      </c>
    </row>
    <row r="1674" spans="1:26" x14ac:dyDescent="0.25">
      <c r="A1674">
        <v>2391</v>
      </c>
      <c r="B1674" t="s">
        <v>2680</v>
      </c>
      <c r="C1674" t="s">
        <v>72</v>
      </c>
      <c r="D1674">
        <v>0.05</v>
      </c>
      <c r="E1674">
        <v>6.48</v>
      </c>
      <c r="F1674">
        <v>5.14</v>
      </c>
      <c r="G1674" t="s">
        <v>89</v>
      </c>
      <c r="H1674" t="s">
        <v>96</v>
      </c>
      <c r="I1674" t="s">
        <v>50</v>
      </c>
      <c r="J1674" t="s">
        <v>90</v>
      </c>
      <c r="K1674" t="s">
        <v>75</v>
      </c>
      <c r="L1674" t="s">
        <v>1747</v>
      </c>
      <c r="M1674">
        <v>0.37</v>
      </c>
      <c r="N1674" t="s">
        <v>34</v>
      </c>
      <c r="O1674" t="s">
        <v>113</v>
      </c>
      <c r="P1674" t="s">
        <v>114</v>
      </c>
      <c r="Q1674" t="s">
        <v>2682</v>
      </c>
      <c r="R1674">
        <v>11572</v>
      </c>
      <c r="S1674" s="1">
        <v>42159</v>
      </c>
      <c r="T1674" s="1">
        <v>42160</v>
      </c>
      <c r="U1674">
        <v>-22.56</v>
      </c>
      <c r="V1674">
        <v>13</v>
      </c>
      <c r="W1674">
        <v>92.16</v>
      </c>
      <c r="X1674">
        <v>91123</v>
      </c>
      <c r="Y1674">
        <f>cleaneddata[[#This Row],[Unit Price]]-cleaneddata[[#This Row],[Discount]]</f>
        <v>6.4300000000000006</v>
      </c>
      <c r="Z1674" t="str">
        <f>_xlfn.IFS(cleaneddata[[#This Row],[Region]]="Central","Chris",cleaneddata[[#This Row],[Region]]="East","Erin",cleaneddata[[#This Row],[Region]]="South","Sam",cleaneddata[[#This Row],[Region]]="West","William")</f>
        <v>Erin</v>
      </c>
    </row>
    <row r="1675" spans="1:26" x14ac:dyDescent="0.25">
      <c r="A1675">
        <v>2548</v>
      </c>
      <c r="B1675" t="s">
        <v>1986</v>
      </c>
      <c r="C1675" t="s">
        <v>72</v>
      </c>
      <c r="D1675">
        <v>0.09</v>
      </c>
      <c r="E1675">
        <v>5.98</v>
      </c>
      <c r="F1675">
        <v>1.67</v>
      </c>
      <c r="G1675" t="s">
        <v>40</v>
      </c>
      <c r="H1675" t="s">
        <v>29</v>
      </c>
      <c r="I1675" t="s">
        <v>50</v>
      </c>
      <c r="J1675" t="s">
        <v>51</v>
      </c>
      <c r="K1675" t="s">
        <v>52</v>
      </c>
      <c r="L1675" t="s">
        <v>2761</v>
      </c>
      <c r="M1675">
        <v>0.51</v>
      </c>
      <c r="N1675" t="s">
        <v>34</v>
      </c>
      <c r="O1675" t="s">
        <v>61</v>
      </c>
      <c r="P1675" t="s">
        <v>92</v>
      </c>
      <c r="Q1675" t="s">
        <v>102</v>
      </c>
      <c r="R1675">
        <v>90068</v>
      </c>
      <c r="S1675" s="1">
        <v>42159</v>
      </c>
      <c r="T1675" s="1">
        <v>42162</v>
      </c>
      <c r="U1675">
        <v>23.87</v>
      </c>
      <c r="V1675">
        <v>81</v>
      </c>
      <c r="W1675">
        <v>448.26</v>
      </c>
      <c r="X1675">
        <v>29889</v>
      </c>
      <c r="Y1675">
        <f>cleaneddata[[#This Row],[Unit Price]]-cleaneddata[[#This Row],[Discount]]</f>
        <v>5.8900000000000006</v>
      </c>
      <c r="Z1675" t="str">
        <f>_xlfn.IFS(cleaneddata[[#This Row],[Region]]="Central","Chris",cleaneddata[[#This Row],[Region]]="East","Erin",cleaneddata[[#This Row],[Region]]="South","Sam",cleaneddata[[#This Row],[Region]]="West","William")</f>
        <v>William</v>
      </c>
    </row>
    <row r="1676" spans="1:26" x14ac:dyDescent="0.25">
      <c r="A1676">
        <v>2549</v>
      </c>
      <c r="B1676" t="s">
        <v>2253</v>
      </c>
      <c r="C1676" t="s">
        <v>72</v>
      </c>
      <c r="D1676">
        <v>0.09</v>
      </c>
      <c r="E1676">
        <v>5.98</v>
      </c>
      <c r="F1676">
        <v>1.67</v>
      </c>
      <c r="G1676" t="s">
        <v>40</v>
      </c>
      <c r="H1676" t="s">
        <v>29</v>
      </c>
      <c r="I1676" t="s">
        <v>50</v>
      </c>
      <c r="J1676" t="s">
        <v>51</v>
      </c>
      <c r="K1676" t="s">
        <v>52</v>
      </c>
      <c r="L1676" t="s">
        <v>2761</v>
      </c>
      <c r="M1676">
        <v>0.51</v>
      </c>
      <c r="N1676" t="s">
        <v>34</v>
      </c>
      <c r="O1676" t="s">
        <v>113</v>
      </c>
      <c r="P1676" t="s">
        <v>319</v>
      </c>
      <c r="Q1676" t="s">
        <v>2254</v>
      </c>
      <c r="R1676">
        <v>43213</v>
      </c>
      <c r="S1676" s="1">
        <v>42159</v>
      </c>
      <c r="T1676" s="1">
        <v>42162</v>
      </c>
      <c r="U1676">
        <v>35.805</v>
      </c>
      <c r="V1676">
        <v>20</v>
      </c>
      <c r="W1676">
        <v>110.68</v>
      </c>
      <c r="X1676">
        <v>88658</v>
      </c>
      <c r="Y1676">
        <f>cleaneddata[[#This Row],[Unit Price]]-cleaneddata[[#This Row],[Discount]]</f>
        <v>5.8900000000000006</v>
      </c>
      <c r="Z1676" t="str">
        <f>_xlfn.IFS(cleaneddata[[#This Row],[Region]]="Central","Chris",cleaneddata[[#This Row],[Region]]="East","Erin",cleaneddata[[#This Row],[Region]]="South","Sam",cleaneddata[[#This Row],[Region]]="West","William")</f>
        <v>Erin</v>
      </c>
    </row>
    <row r="1677" spans="1:26" x14ac:dyDescent="0.25">
      <c r="A1677">
        <v>2882</v>
      </c>
      <c r="B1677" t="s">
        <v>673</v>
      </c>
      <c r="C1677" t="s">
        <v>39</v>
      </c>
      <c r="D1677">
        <v>0.09</v>
      </c>
      <c r="E1677">
        <v>363.25</v>
      </c>
      <c r="F1677">
        <v>19.989999999999998</v>
      </c>
      <c r="G1677" t="s">
        <v>40</v>
      </c>
      <c r="H1677" t="s">
        <v>41</v>
      </c>
      <c r="I1677" t="s">
        <v>50</v>
      </c>
      <c r="J1677" t="s">
        <v>97</v>
      </c>
      <c r="K1677" t="s">
        <v>75</v>
      </c>
      <c r="L1677" t="s">
        <v>201</v>
      </c>
      <c r="M1677">
        <v>0.56999999999999995</v>
      </c>
      <c r="N1677" t="s">
        <v>34</v>
      </c>
      <c r="O1677" t="s">
        <v>35</v>
      </c>
      <c r="P1677" t="s">
        <v>99</v>
      </c>
      <c r="Q1677" t="s">
        <v>675</v>
      </c>
      <c r="R1677">
        <v>28206</v>
      </c>
      <c r="S1677" s="1">
        <v>42160</v>
      </c>
      <c r="T1677" s="1">
        <v>42161</v>
      </c>
      <c r="U1677">
        <v>732.26980000000003</v>
      </c>
      <c r="V1677">
        <v>21</v>
      </c>
      <c r="W1677">
        <v>7497.05</v>
      </c>
      <c r="X1677">
        <v>21958</v>
      </c>
      <c r="Y1677">
        <f>cleaneddata[[#This Row],[Unit Price]]-cleaneddata[[#This Row],[Discount]]</f>
        <v>363.16</v>
      </c>
      <c r="Z1677" t="str">
        <f>_xlfn.IFS(cleaneddata[[#This Row],[Region]]="Central","Chris",cleaneddata[[#This Row],[Region]]="East","Erin",cleaneddata[[#This Row],[Region]]="South","Sam",cleaneddata[[#This Row],[Region]]="West","William")</f>
        <v>Sam</v>
      </c>
    </row>
    <row r="1678" spans="1:26" x14ac:dyDescent="0.25">
      <c r="A1678">
        <v>2884</v>
      </c>
      <c r="B1678" t="s">
        <v>1742</v>
      </c>
      <c r="C1678" t="s">
        <v>39</v>
      </c>
      <c r="D1678">
        <v>0.09</v>
      </c>
      <c r="E1678">
        <v>363.25</v>
      </c>
      <c r="F1678">
        <v>19.989999999999998</v>
      </c>
      <c r="G1678" t="s">
        <v>40</v>
      </c>
      <c r="H1678" t="s">
        <v>41</v>
      </c>
      <c r="I1678" t="s">
        <v>50</v>
      </c>
      <c r="J1678" t="s">
        <v>97</v>
      </c>
      <c r="K1678" t="s">
        <v>75</v>
      </c>
      <c r="L1678" t="s">
        <v>201</v>
      </c>
      <c r="M1678">
        <v>0.56999999999999995</v>
      </c>
      <c r="N1678" t="s">
        <v>34</v>
      </c>
      <c r="O1678" t="s">
        <v>113</v>
      </c>
      <c r="P1678" t="s">
        <v>319</v>
      </c>
      <c r="Q1678" t="s">
        <v>1743</v>
      </c>
      <c r="R1678">
        <v>44039</v>
      </c>
      <c r="S1678" s="1">
        <v>42160</v>
      </c>
      <c r="T1678" s="1">
        <v>42161</v>
      </c>
      <c r="U1678">
        <v>1231.6569</v>
      </c>
      <c r="V1678">
        <v>5</v>
      </c>
      <c r="W1678">
        <v>1785.01</v>
      </c>
      <c r="X1678">
        <v>87633</v>
      </c>
      <c r="Y1678">
        <f>cleaneddata[[#This Row],[Unit Price]]-cleaneddata[[#This Row],[Discount]]</f>
        <v>363.16</v>
      </c>
      <c r="Z1678" t="str">
        <f>_xlfn.IFS(cleaneddata[[#This Row],[Region]]="Central","Chris",cleaneddata[[#This Row],[Region]]="East","Erin",cleaneddata[[#This Row],[Region]]="South","Sam",cleaneddata[[#This Row],[Region]]="West","William")</f>
        <v>Erin</v>
      </c>
    </row>
    <row r="1679" spans="1:26" x14ac:dyDescent="0.25">
      <c r="A1679">
        <v>269</v>
      </c>
      <c r="B1679" t="s">
        <v>2762</v>
      </c>
      <c r="C1679" t="s">
        <v>49</v>
      </c>
      <c r="D1679">
        <v>0.09</v>
      </c>
      <c r="E1679">
        <v>35.94</v>
      </c>
      <c r="F1679">
        <v>6.66</v>
      </c>
      <c r="G1679" t="s">
        <v>40</v>
      </c>
      <c r="H1679" t="s">
        <v>73</v>
      </c>
      <c r="I1679" t="s">
        <v>50</v>
      </c>
      <c r="J1679" t="s">
        <v>347</v>
      </c>
      <c r="K1679" t="s">
        <v>75</v>
      </c>
      <c r="L1679" t="s">
        <v>2124</v>
      </c>
      <c r="M1679">
        <v>0.4</v>
      </c>
      <c r="N1679" t="s">
        <v>34</v>
      </c>
      <c r="O1679" t="s">
        <v>61</v>
      </c>
      <c r="P1679" t="s">
        <v>590</v>
      </c>
      <c r="Q1679" t="s">
        <v>2763</v>
      </c>
      <c r="R1679">
        <v>85234</v>
      </c>
      <c r="S1679" s="1">
        <v>42160</v>
      </c>
      <c r="T1679" s="1">
        <v>42165</v>
      </c>
      <c r="U1679">
        <v>144.2928</v>
      </c>
      <c r="V1679">
        <v>6</v>
      </c>
      <c r="W1679">
        <v>209.12</v>
      </c>
      <c r="X1679">
        <v>88942</v>
      </c>
      <c r="Y1679">
        <f>cleaneddata[[#This Row],[Unit Price]]-cleaneddata[[#This Row],[Discount]]</f>
        <v>35.849999999999994</v>
      </c>
      <c r="Z1679" t="str">
        <f>_xlfn.IFS(cleaneddata[[#This Row],[Region]]="Central","Chris",cleaneddata[[#This Row],[Region]]="East","Erin",cleaneddata[[#This Row],[Region]]="South","Sam",cleaneddata[[#This Row],[Region]]="West","William")</f>
        <v>William</v>
      </c>
    </row>
    <row r="1680" spans="1:26" x14ac:dyDescent="0.25">
      <c r="A1680">
        <v>269</v>
      </c>
      <c r="B1680" t="s">
        <v>2762</v>
      </c>
      <c r="C1680" t="s">
        <v>49</v>
      </c>
      <c r="D1680">
        <v>0</v>
      </c>
      <c r="E1680">
        <v>170.98</v>
      </c>
      <c r="F1680">
        <v>13.99</v>
      </c>
      <c r="G1680" t="s">
        <v>40</v>
      </c>
      <c r="H1680" t="s">
        <v>73</v>
      </c>
      <c r="I1680" t="s">
        <v>30</v>
      </c>
      <c r="J1680" t="s">
        <v>128</v>
      </c>
      <c r="K1680" t="s">
        <v>146</v>
      </c>
      <c r="L1680" t="s">
        <v>2764</v>
      </c>
      <c r="M1680">
        <v>0.75</v>
      </c>
      <c r="N1680" t="s">
        <v>34</v>
      </c>
      <c r="O1680" t="s">
        <v>61</v>
      </c>
      <c r="P1680" t="s">
        <v>590</v>
      </c>
      <c r="Q1680" t="s">
        <v>2763</v>
      </c>
      <c r="R1680">
        <v>85234</v>
      </c>
      <c r="S1680" s="1">
        <v>42160</v>
      </c>
      <c r="T1680" s="1">
        <v>42167</v>
      </c>
      <c r="U1680">
        <v>888.14729999999997</v>
      </c>
      <c r="V1680">
        <v>7</v>
      </c>
      <c r="W1680">
        <v>1287.17</v>
      </c>
      <c r="X1680">
        <v>88942</v>
      </c>
      <c r="Y1680">
        <f>cleaneddata[[#This Row],[Unit Price]]-cleaneddata[[#This Row],[Discount]]</f>
        <v>170.98</v>
      </c>
      <c r="Z1680" t="str">
        <f>_xlfn.IFS(cleaneddata[[#This Row],[Region]]="Central","Chris",cleaneddata[[#This Row],[Region]]="East","Erin",cleaneddata[[#This Row],[Region]]="South","Sam",cleaneddata[[#This Row],[Region]]="West","William")</f>
        <v>William</v>
      </c>
    </row>
    <row r="1681" spans="1:26" x14ac:dyDescent="0.25">
      <c r="A1681">
        <v>269</v>
      </c>
      <c r="B1681" t="s">
        <v>2762</v>
      </c>
      <c r="C1681" t="s">
        <v>49</v>
      </c>
      <c r="D1681">
        <v>0.09</v>
      </c>
      <c r="E1681">
        <v>4.9800000000000004</v>
      </c>
      <c r="F1681">
        <v>7.44</v>
      </c>
      <c r="G1681" t="s">
        <v>40</v>
      </c>
      <c r="H1681" t="s">
        <v>73</v>
      </c>
      <c r="I1681" t="s">
        <v>50</v>
      </c>
      <c r="J1681" t="s">
        <v>90</v>
      </c>
      <c r="K1681" t="s">
        <v>75</v>
      </c>
      <c r="L1681" t="s">
        <v>2176</v>
      </c>
      <c r="M1681">
        <v>0.36</v>
      </c>
      <c r="N1681" t="s">
        <v>34</v>
      </c>
      <c r="O1681" t="s">
        <v>61</v>
      </c>
      <c r="P1681" t="s">
        <v>590</v>
      </c>
      <c r="Q1681" t="s">
        <v>2763</v>
      </c>
      <c r="R1681">
        <v>85234</v>
      </c>
      <c r="S1681" s="1">
        <v>42160</v>
      </c>
      <c r="T1681" s="1">
        <v>42162</v>
      </c>
      <c r="U1681">
        <v>-46.005000000000003</v>
      </c>
      <c r="V1681">
        <v>9</v>
      </c>
      <c r="W1681">
        <v>46.17</v>
      </c>
      <c r="X1681">
        <v>88942</v>
      </c>
      <c r="Y1681">
        <f>cleaneddata[[#This Row],[Unit Price]]-cleaneddata[[#This Row],[Discount]]</f>
        <v>4.8900000000000006</v>
      </c>
      <c r="Z1681" t="str">
        <f>_xlfn.IFS(cleaneddata[[#This Row],[Region]]="Central","Chris",cleaneddata[[#This Row],[Region]]="East","Erin",cleaneddata[[#This Row],[Region]]="South","Sam",cleaneddata[[#This Row],[Region]]="West","William")</f>
        <v>William</v>
      </c>
    </row>
    <row r="1682" spans="1:26" x14ac:dyDescent="0.25">
      <c r="A1682">
        <v>272</v>
      </c>
      <c r="B1682" t="s">
        <v>2055</v>
      </c>
      <c r="C1682" t="s">
        <v>49</v>
      </c>
      <c r="D1682">
        <v>0.09</v>
      </c>
      <c r="E1682">
        <v>35.94</v>
      </c>
      <c r="F1682">
        <v>6.66</v>
      </c>
      <c r="G1682" t="s">
        <v>40</v>
      </c>
      <c r="H1682" t="s">
        <v>73</v>
      </c>
      <c r="I1682" t="s">
        <v>50</v>
      </c>
      <c r="J1682" t="s">
        <v>347</v>
      </c>
      <c r="K1682" t="s">
        <v>75</v>
      </c>
      <c r="L1682" t="s">
        <v>2124</v>
      </c>
      <c r="M1682">
        <v>0.4</v>
      </c>
      <c r="N1682" t="s">
        <v>34</v>
      </c>
      <c r="O1682" t="s">
        <v>35</v>
      </c>
      <c r="P1682" t="s">
        <v>99</v>
      </c>
      <c r="Q1682" t="s">
        <v>675</v>
      </c>
      <c r="R1682">
        <v>28204</v>
      </c>
      <c r="S1682" s="1">
        <v>42160</v>
      </c>
      <c r="T1682" s="1">
        <v>42165</v>
      </c>
      <c r="U1682">
        <v>72.1858</v>
      </c>
      <c r="V1682">
        <v>24</v>
      </c>
      <c r="W1682">
        <v>836.47</v>
      </c>
      <c r="X1682">
        <v>36069</v>
      </c>
      <c r="Y1682">
        <f>cleaneddata[[#This Row],[Unit Price]]-cleaneddata[[#This Row],[Discount]]</f>
        <v>35.849999999999994</v>
      </c>
      <c r="Z1682" t="str">
        <f>_xlfn.IFS(cleaneddata[[#This Row],[Region]]="Central","Chris",cleaneddata[[#This Row],[Region]]="East","Erin",cleaneddata[[#This Row],[Region]]="South","Sam",cleaneddata[[#This Row],[Region]]="West","William")</f>
        <v>Sam</v>
      </c>
    </row>
    <row r="1683" spans="1:26" x14ac:dyDescent="0.25">
      <c r="A1683">
        <v>272</v>
      </c>
      <c r="B1683" t="s">
        <v>2055</v>
      </c>
      <c r="C1683" t="s">
        <v>49</v>
      </c>
      <c r="D1683">
        <v>0.09</v>
      </c>
      <c r="E1683">
        <v>4.9800000000000004</v>
      </c>
      <c r="F1683">
        <v>7.44</v>
      </c>
      <c r="G1683" t="s">
        <v>40</v>
      </c>
      <c r="H1683" t="s">
        <v>73</v>
      </c>
      <c r="I1683" t="s">
        <v>50</v>
      </c>
      <c r="J1683" t="s">
        <v>90</v>
      </c>
      <c r="K1683" t="s">
        <v>75</v>
      </c>
      <c r="L1683" t="s">
        <v>2176</v>
      </c>
      <c r="M1683">
        <v>0.36</v>
      </c>
      <c r="N1683" t="s">
        <v>34</v>
      </c>
      <c r="O1683" t="s">
        <v>35</v>
      </c>
      <c r="P1683" t="s">
        <v>99</v>
      </c>
      <c r="Q1683" t="s">
        <v>675</v>
      </c>
      <c r="R1683">
        <v>28204</v>
      </c>
      <c r="S1683" s="1">
        <v>42160</v>
      </c>
      <c r="T1683" s="1">
        <v>42162</v>
      </c>
      <c r="U1683">
        <v>-122.3733</v>
      </c>
      <c r="V1683">
        <v>37</v>
      </c>
      <c r="W1683">
        <v>189.83</v>
      </c>
      <c r="X1683">
        <v>36069</v>
      </c>
      <c r="Y1683">
        <f>cleaneddata[[#This Row],[Unit Price]]-cleaneddata[[#This Row],[Discount]]</f>
        <v>4.8900000000000006</v>
      </c>
      <c r="Z1683" t="str">
        <f>_xlfn.IFS(cleaneddata[[#This Row],[Region]]="Central","Chris",cleaneddata[[#This Row],[Region]]="East","Erin",cleaneddata[[#This Row],[Region]]="South","Sam",cleaneddata[[#This Row],[Region]]="West","William")</f>
        <v>Sam</v>
      </c>
    </row>
    <row r="1684" spans="1:26" x14ac:dyDescent="0.25">
      <c r="A1684">
        <v>518</v>
      </c>
      <c r="B1684" t="s">
        <v>2765</v>
      </c>
      <c r="C1684" t="s">
        <v>49</v>
      </c>
      <c r="D1684">
        <v>7.0000000000000007E-2</v>
      </c>
      <c r="E1684">
        <v>12.64</v>
      </c>
      <c r="F1684">
        <v>4.9800000000000004</v>
      </c>
      <c r="G1684" t="s">
        <v>40</v>
      </c>
      <c r="H1684" t="s">
        <v>73</v>
      </c>
      <c r="I1684" t="s">
        <v>30</v>
      </c>
      <c r="J1684" t="s">
        <v>128</v>
      </c>
      <c r="K1684" t="s">
        <v>44</v>
      </c>
      <c r="L1684" t="s">
        <v>1775</v>
      </c>
      <c r="M1684">
        <v>0.48</v>
      </c>
      <c r="N1684" t="s">
        <v>34</v>
      </c>
      <c r="O1684" t="s">
        <v>54</v>
      </c>
      <c r="P1684" t="s">
        <v>82</v>
      </c>
      <c r="Q1684" t="s">
        <v>1508</v>
      </c>
      <c r="R1684">
        <v>63105</v>
      </c>
      <c r="S1684" s="1">
        <v>42160</v>
      </c>
      <c r="T1684" s="1">
        <v>42167</v>
      </c>
      <c r="U1684">
        <v>113.41500000000001</v>
      </c>
      <c r="V1684">
        <v>16</v>
      </c>
      <c r="W1684">
        <v>199.76</v>
      </c>
      <c r="X1684">
        <v>90867</v>
      </c>
      <c r="Y1684">
        <f>cleaneddata[[#This Row],[Unit Price]]-cleaneddata[[#This Row],[Discount]]</f>
        <v>12.57</v>
      </c>
      <c r="Z1684" t="str">
        <f>_xlfn.IFS(cleaneddata[[#This Row],[Region]]="Central","Chris",cleaneddata[[#This Row],[Region]]="East","Erin",cleaneddata[[#This Row],[Region]]="South","Sam",cleaneddata[[#This Row],[Region]]="West","William")</f>
        <v>Chris</v>
      </c>
    </row>
    <row r="1685" spans="1:26" x14ac:dyDescent="0.25">
      <c r="A1685">
        <v>2506</v>
      </c>
      <c r="B1685" t="s">
        <v>2766</v>
      </c>
      <c r="C1685" t="s">
        <v>118</v>
      </c>
      <c r="D1685">
        <v>0.02</v>
      </c>
      <c r="E1685">
        <v>6.48</v>
      </c>
      <c r="F1685">
        <v>8.74</v>
      </c>
      <c r="G1685" t="s">
        <v>40</v>
      </c>
      <c r="H1685" t="s">
        <v>73</v>
      </c>
      <c r="I1685" t="s">
        <v>50</v>
      </c>
      <c r="J1685" t="s">
        <v>90</v>
      </c>
      <c r="K1685" t="s">
        <v>75</v>
      </c>
      <c r="L1685" t="s">
        <v>2767</v>
      </c>
      <c r="M1685">
        <v>0.36</v>
      </c>
      <c r="N1685" t="s">
        <v>34</v>
      </c>
      <c r="O1685" t="s">
        <v>113</v>
      </c>
      <c r="P1685" t="s">
        <v>250</v>
      </c>
      <c r="Q1685" t="s">
        <v>2768</v>
      </c>
      <c r="R1685">
        <v>6408</v>
      </c>
      <c r="S1685" s="1">
        <v>42160</v>
      </c>
      <c r="T1685" s="1">
        <v>42162</v>
      </c>
      <c r="U1685">
        <v>-6.835</v>
      </c>
      <c r="V1685">
        <v>1</v>
      </c>
      <c r="W1685">
        <v>10.72</v>
      </c>
      <c r="X1685">
        <v>87033</v>
      </c>
      <c r="Y1685">
        <f>cleaneddata[[#This Row],[Unit Price]]-cleaneddata[[#This Row],[Discount]]</f>
        <v>6.4600000000000009</v>
      </c>
      <c r="Z1685" t="str">
        <f>_xlfn.IFS(cleaneddata[[#This Row],[Region]]="Central","Chris",cleaneddata[[#This Row],[Region]]="East","Erin",cleaneddata[[#This Row],[Region]]="South","Sam",cleaneddata[[#This Row],[Region]]="West","William")</f>
        <v>Erin</v>
      </c>
    </row>
    <row r="1686" spans="1:26" x14ac:dyDescent="0.25">
      <c r="A1686">
        <v>2507</v>
      </c>
      <c r="B1686" t="s">
        <v>2769</v>
      </c>
      <c r="C1686" t="s">
        <v>118</v>
      </c>
      <c r="D1686">
        <v>0.06</v>
      </c>
      <c r="E1686">
        <v>699.99</v>
      </c>
      <c r="F1686">
        <v>24.49</v>
      </c>
      <c r="G1686" t="s">
        <v>89</v>
      </c>
      <c r="H1686" t="s">
        <v>73</v>
      </c>
      <c r="I1686" t="s">
        <v>42</v>
      </c>
      <c r="J1686" t="s">
        <v>65</v>
      </c>
      <c r="K1686" t="s">
        <v>66</v>
      </c>
      <c r="L1686" t="s">
        <v>315</v>
      </c>
      <c r="M1686">
        <v>0.41</v>
      </c>
      <c r="N1686" t="s">
        <v>34</v>
      </c>
      <c r="O1686" t="s">
        <v>113</v>
      </c>
      <c r="P1686" t="s">
        <v>333</v>
      </c>
      <c r="Q1686" t="s">
        <v>889</v>
      </c>
      <c r="R1686">
        <v>4401</v>
      </c>
      <c r="S1686" s="1">
        <v>42160</v>
      </c>
      <c r="T1686" s="1">
        <v>42162</v>
      </c>
      <c r="U1686">
        <v>7024.2069000000001</v>
      </c>
      <c r="V1686">
        <v>15</v>
      </c>
      <c r="W1686">
        <v>10180.01</v>
      </c>
      <c r="X1686">
        <v>87033</v>
      </c>
      <c r="Y1686">
        <f>cleaneddata[[#This Row],[Unit Price]]-cleaneddata[[#This Row],[Discount]]</f>
        <v>699.93000000000006</v>
      </c>
      <c r="Z1686" t="str">
        <f>_xlfn.IFS(cleaneddata[[#This Row],[Region]]="Central","Chris",cleaneddata[[#This Row],[Region]]="East","Erin",cleaneddata[[#This Row],[Region]]="South","Sam",cleaneddata[[#This Row],[Region]]="West","William")</f>
        <v>Erin</v>
      </c>
    </row>
    <row r="1687" spans="1:26" x14ac:dyDescent="0.25">
      <c r="A1687">
        <v>2516</v>
      </c>
      <c r="B1687" t="s">
        <v>2770</v>
      </c>
      <c r="C1687" t="s">
        <v>118</v>
      </c>
      <c r="D1687">
        <v>0.02</v>
      </c>
      <c r="E1687">
        <v>17.149999999999999</v>
      </c>
      <c r="F1687">
        <v>4.96</v>
      </c>
      <c r="G1687" t="s">
        <v>40</v>
      </c>
      <c r="H1687" t="s">
        <v>73</v>
      </c>
      <c r="I1687" t="s">
        <v>50</v>
      </c>
      <c r="J1687" t="s">
        <v>80</v>
      </c>
      <c r="K1687" t="s">
        <v>75</v>
      </c>
      <c r="L1687" t="s">
        <v>652</v>
      </c>
      <c r="M1687">
        <v>0.57999999999999996</v>
      </c>
      <c r="N1687" t="s">
        <v>34</v>
      </c>
      <c r="O1687" t="s">
        <v>113</v>
      </c>
      <c r="P1687" t="s">
        <v>399</v>
      </c>
      <c r="Q1687" t="s">
        <v>441</v>
      </c>
      <c r="R1687">
        <v>7631</v>
      </c>
      <c r="S1687" s="1">
        <v>42160</v>
      </c>
      <c r="T1687" s="1">
        <v>42162</v>
      </c>
      <c r="U1687">
        <v>36.494999999999997</v>
      </c>
      <c r="V1687">
        <v>11</v>
      </c>
      <c r="W1687">
        <v>190.85</v>
      </c>
      <c r="X1687">
        <v>87033</v>
      </c>
      <c r="Y1687">
        <f>cleaneddata[[#This Row],[Unit Price]]-cleaneddata[[#This Row],[Discount]]</f>
        <v>17.13</v>
      </c>
      <c r="Z1687" t="str">
        <f>_xlfn.IFS(cleaneddata[[#This Row],[Region]]="Central","Chris",cleaneddata[[#This Row],[Region]]="East","Erin",cleaneddata[[#This Row],[Region]]="South","Sam",cleaneddata[[#This Row],[Region]]="West","William")</f>
        <v>Erin</v>
      </c>
    </row>
    <row r="1688" spans="1:26" x14ac:dyDescent="0.25">
      <c r="A1688">
        <v>2520</v>
      </c>
      <c r="B1688" t="s">
        <v>2771</v>
      </c>
      <c r="C1688" t="s">
        <v>118</v>
      </c>
      <c r="D1688">
        <v>7.0000000000000007E-2</v>
      </c>
      <c r="E1688">
        <v>30.98</v>
      </c>
      <c r="F1688">
        <v>8.74</v>
      </c>
      <c r="G1688" t="s">
        <v>40</v>
      </c>
      <c r="H1688" t="s">
        <v>73</v>
      </c>
      <c r="I1688" t="s">
        <v>50</v>
      </c>
      <c r="J1688" t="s">
        <v>90</v>
      </c>
      <c r="K1688" t="s">
        <v>75</v>
      </c>
      <c r="L1688" t="s">
        <v>2588</v>
      </c>
      <c r="M1688">
        <v>0.4</v>
      </c>
      <c r="N1688" t="s">
        <v>34</v>
      </c>
      <c r="O1688" t="s">
        <v>113</v>
      </c>
      <c r="P1688" t="s">
        <v>586</v>
      </c>
      <c r="Q1688" t="s">
        <v>2772</v>
      </c>
      <c r="R1688">
        <v>2908</v>
      </c>
      <c r="S1688" s="1">
        <v>42160</v>
      </c>
      <c r="T1688" s="1">
        <v>42161</v>
      </c>
      <c r="U1688">
        <v>255.76920000000001</v>
      </c>
      <c r="V1688">
        <v>12</v>
      </c>
      <c r="W1688">
        <v>370.68</v>
      </c>
      <c r="X1688">
        <v>87033</v>
      </c>
      <c r="Y1688">
        <f>cleaneddata[[#This Row],[Unit Price]]-cleaneddata[[#This Row],[Discount]]</f>
        <v>30.91</v>
      </c>
      <c r="Z1688" t="str">
        <f>_xlfn.IFS(cleaneddata[[#This Row],[Region]]="Central","Chris",cleaneddata[[#This Row],[Region]]="East","Erin",cleaneddata[[#This Row],[Region]]="South","Sam",cleaneddata[[#This Row],[Region]]="West","William")</f>
        <v>Erin</v>
      </c>
    </row>
    <row r="1689" spans="1:26" x14ac:dyDescent="0.25">
      <c r="A1689">
        <v>2522</v>
      </c>
      <c r="B1689" t="s">
        <v>2773</v>
      </c>
      <c r="C1689" t="s">
        <v>118</v>
      </c>
      <c r="D1689">
        <v>0.04</v>
      </c>
      <c r="E1689">
        <v>1360.14</v>
      </c>
      <c r="F1689">
        <v>14.7</v>
      </c>
      <c r="G1689" t="s">
        <v>28</v>
      </c>
      <c r="H1689" t="s">
        <v>73</v>
      </c>
      <c r="I1689" t="s">
        <v>42</v>
      </c>
      <c r="J1689" t="s">
        <v>58</v>
      </c>
      <c r="K1689" t="s">
        <v>59</v>
      </c>
      <c r="L1689" t="s">
        <v>2774</v>
      </c>
      <c r="M1689">
        <v>0.59</v>
      </c>
      <c r="N1689" t="s">
        <v>34</v>
      </c>
      <c r="O1689" t="s">
        <v>113</v>
      </c>
      <c r="P1689" t="s">
        <v>635</v>
      </c>
      <c r="Q1689" t="s">
        <v>930</v>
      </c>
      <c r="R1689">
        <v>5401</v>
      </c>
      <c r="S1689" s="1">
        <v>42160</v>
      </c>
      <c r="T1689" s="1">
        <v>42163</v>
      </c>
      <c r="U1689">
        <v>2639.01</v>
      </c>
      <c r="V1689">
        <v>6</v>
      </c>
      <c r="W1689">
        <v>7303.05</v>
      </c>
      <c r="X1689">
        <v>87033</v>
      </c>
      <c r="Y1689">
        <f>cleaneddata[[#This Row],[Unit Price]]-cleaneddata[[#This Row],[Discount]]</f>
        <v>1360.1000000000001</v>
      </c>
      <c r="Z1689" t="str">
        <f>_xlfn.IFS(cleaneddata[[#This Row],[Region]]="Central","Chris",cleaneddata[[#This Row],[Region]]="East","Erin",cleaneddata[[#This Row],[Region]]="South","Sam",cleaneddata[[#This Row],[Region]]="West","William")</f>
        <v>Erin</v>
      </c>
    </row>
    <row r="1690" spans="1:26" x14ac:dyDescent="0.25">
      <c r="A1690">
        <v>699</v>
      </c>
      <c r="B1690" t="s">
        <v>863</v>
      </c>
      <c r="C1690" t="s">
        <v>27</v>
      </c>
      <c r="D1690">
        <v>0.02</v>
      </c>
      <c r="E1690">
        <v>6.47</v>
      </c>
      <c r="F1690">
        <v>1.22</v>
      </c>
      <c r="G1690" t="s">
        <v>40</v>
      </c>
      <c r="H1690" t="s">
        <v>41</v>
      </c>
      <c r="I1690" t="s">
        <v>50</v>
      </c>
      <c r="J1690" t="s">
        <v>51</v>
      </c>
      <c r="K1690" t="s">
        <v>52</v>
      </c>
      <c r="L1690" t="s">
        <v>2775</v>
      </c>
      <c r="M1690">
        <v>0.4</v>
      </c>
      <c r="N1690" t="s">
        <v>34</v>
      </c>
      <c r="O1690" t="s">
        <v>61</v>
      </c>
      <c r="P1690" t="s">
        <v>92</v>
      </c>
      <c r="Q1690" t="s">
        <v>102</v>
      </c>
      <c r="R1690">
        <v>90041</v>
      </c>
      <c r="S1690" s="1">
        <v>42161</v>
      </c>
      <c r="T1690" s="1">
        <v>42162</v>
      </c>
      <c r="U1690">
        <v>40.200000000000003</v>
      </c>
      <c r="V1690">
        <v>30</v>
      </c>
      <c r="W1690">
        <v>193.95</v>
      </c>
      <c r="X1690">
        <v>55392</v>
      </c>
      <c r="Y1690">
        <f>cleaneddata[[#This Row],[Unit Price]]-cleaneddata[[#This Row],[Discount]]</f>
        <v>6.45</v>
      </c>
      <c r="Z1690" t="str">
        <f>_xlfn.IFS(cleaneddata[[#This Row],[Region]]="Central","Chris",cleaneddata[[#This Row],[Region]]="East","Erin",cleaneddata[[#This Row],[Region]]="South","Sam",cleaneddata[[#This Row],[Region]]="West","William")</f>
        <v>William</v>
      </c>
    </row>
    <row r="1691" spans="1:26" x14ac:dyDescent="0.25">
      <c r="A1691">
        <v>699</v>
      </c>
      <c r="B1691" t="s">
        <v>863</v>
      </c>
      <c r="C1691" t="s">
        <v>27</v>
      </c>
      <c r="D1691">
        <v>7.0000000000000007E-2</v>
      </c>
      <c r="E1691">
        <v>2.84</v>
      </c>
      <c r="F1691">
        <v>0.93</v>
      </c>
      <c r="G1691" t="s">
        <v>40</v>
      </c>
      <c r="H1691" t="s">
        <v>41</v>
      </c>
      <c r="I1691" t="s">
        <v>50</v>
      </c>
      <c r="J1691" t="s">
        <v>51</v>
      </c>
      <c r="K1691" t="s">
        <v>52</v>
      </c>
      <c r="L1691" t="s">
        <v>294</v>
      </c>
      <c r="M1691">
        <v>0.54</v>
      </c>
      <c r="N1691" t="s">
        <v>34</v>
      </c>
      <c r="O1691" t="s">
        <v>61</v>
      </c>
      <c r="P1691" t="s">
        <v>92</v>
      </c>
      <c r="Q1691" t="s">
        <v>102</v>
      </c>
      <c r="R1691">
        <v>90041</v>
      </c>
      <c r="S1691" s="1">
        <v>42161</v>
      </c>
      <c r="T1691" s="1">
        <v>42163</v>
      </c>
      <c r="U1691">
        <v>3.21</v>
      </c>
      <c r="V1691">
        <v>59</v>
      </c>
      <c r="W1691">
        <v>158.80000000000001</v>
      </c>
      <c r="X1691">
        <v>55392</v>
      </c>
      <c r="Y1691">
        <f>cleaneddata[[#This Row],[Unit Price]]-cleaneddata[[#This Row],[Discount]]</f>
        <v>2.77</v>
      </c>
      <c r="Z1691" t="str">
        <f>_xlfn.IFS(cleaneddata[[#This Row],[Region]]="Central","Chris",cleaneddata[[#This Row],[Region]]="East","Erin",cleaneddata[[#This Row],[Region]]="South","Sam",cleaneddata[[#This Row],[Region]]="West","William")</f>
        <v>William</v>
      </c>
    </row>
    <row r="1692" spans="1:26" x14ac:dyDescent="0.25">
      <c r="A1692">
        <v>711</v>
      </c>
      <c r="B1692" t="s">
        <v>2776</v>
      </c>
      <c r="C1692" t="s">
        <v>27</v>
      </c>
      <c r="D1692">
        <v>7.0000000000000007E-2</v>
      </c>
      <c r="E1692">
        <v>2.84</v>
      </c>
      <c r="F1692">
        <v>0.93</v>
      </c>
      <c r="G1692" t="s">
        <v>40</v>
      </c>
      <c r="H1692" t="s">
        <v>41</v>
      </c>
      <c r="I1692" t="s">
        <v>50</v>
      </c>
      <c r="J1692" t="s">
        <v>51</v>
      </c>
      <c r="K1692" t="s">
        <v>52</v>
      </c>
      <c r="L1692" t="s">
        <v>294</v>
      </c>
      <c r="M1692">
        <v>0.54</v>
      </c>
      <c r="N1692" t="s">
        <v>34</v>
      </c>
      <c r="O1692" t="s">
        <v>113</v>
      </c>
      <c r="P1692" t="s">
        <v>405</v>
      </c>
      <c r="Q1692" t="s">
        <v>2777</v>
      </c>
      <c r="R1692">
        <v>2152</v>
      </c>
      <c r="S1692" s="1">
        <v>42161</v>
      </c>
      <c r="T1692" s="1">
        <v>42163</v>
      </c>
      <c r="U1692">
        <v>3.8519999999999999</v>
      </c>
      <c r="V1692">
        <v>15</v>
      </c>
      <c r="W1692">
        <v>40.369999999999997</v>
      </c>
      <c r="X1692">
        <v>87978</v>
      </c>
      <c r="Y1692">
        <f>cleaneddata[[#This Row],[Unit Price]]-cleaneddata[[#This Row],[Discount]]</f>
        <v>2.77</v>
      </c>
      <c r="Z1692" t="str">
        <f>_xlfn.IFS(cleaneddata[[#This Row],[Region]]="Central","Chris",cleaneddata[[#This Row],[Region]]="East","Erin",cleaneddata[[#This Row],[Region]]="South","Sam",cleaneddata[[#This Row],[Region]]="West","William")</f>
        <v>Erin</v>
      </c>
    </row>
    <row r="1693" spans="1:26" x14ac:dyDescent="0.25">
      <c r="A1693">
        <v>3045</v>
      </c>
      <c r="B1693" t="s">
        <v>2778</v>
      </c>
      <c r="C1693" t="s">
        <v>39</v>
      </c>
      <c r="D1693">
        <v>0</v>
      </c>
      <c r="E1693">
        <v>6.48</v>
      </c>
      <c r="F1693">
        <v>5.19</v>
      </c>
      <c r="G1693" t="s">
        <v>40</v>
      </c>
      <c r="H1693" t="s">
        <v>29</v>
      </c>
      <c r="I1693" t="s">
        <v>50</v>
      </c>
      <c r="J1693" t="s">
        <v>90</v>
      </c>
      <c r="K1693" t="s">
        <v>75</v>
      </c>
      <c r="L1693" t="s">
        <v>2779</v>
      </c>
      <c r="M1693">
        <v>0.37</v>
      </c>
      <c r="N1693" t="s">
        <v>34</v>
      </c>
      <c r="O1693" t="s">
        <v>54</v>
      </c>
      <c r="P1693" t="s">
        <v>539</v>
      </c>
      <c r="Q1693" t="s">
        <v>2780</v>
      </c>
      <c r="R1693">
        <v>66048</v>
      </c>
      <c r="S1693" s="1">
        <v>42161</v>
      </c>
      <c r="T1693" s="1">
        <v>42162</v>
      </c>
      <c r="U1693">
        <v>-14.074999999999999</v>
      </c>
      <c r="V1693">
        <v>12</v>
      </c>
      <c r="W1693">
        <v>84.04</v>
      </c>
      <c r="X1693">
        <v>86104</v>
      </c>
      <c r="Y1693">
        <f>cleaneddata[[#This Row],[Unit Price]]-cleaneddata[[#This Row],[Discount]]</f>
        <v>6.48</v>
      </c>
      <c r="Z1693" t="str">
        <f>_xlfn.IFS(cleaneddata[[#This Row],[Region]]="Central","Chris",cleaneddata[[#This Row],[Region]]="East","Erin",cleaneddata[[#This Row],[Region]]="South","Sam",cleaneddata[[#This Row],[Region]]="West","William")</f>
        <v>Chris</v>
      </c>
    </row>
    <row r="1694" spans="1:26" x14ac:dyDescent="0.25">
      <c r="A1694">
        <v>1142</v>
      </c>
      <c r="B1694" t="s">
        <v>200</v>
      </c>
      <c r="C1694" t="s">
        <v>118</v>
      </c>
      <c r="D1694">
        <v>0.01</v>
      </c>
      <c r="E1694">
        <v>18.97</v>
      </c>
      <c r="F1694">
        <v>9.5399999999999991</v>
      </c>
      <c r="G1694" t="s">
        <v>40</v>
      </c>
      <c r="H1694" t="s">
        <v>73</v>
      </c>
      <c r="I1694" t="s">
        <v>50</v>
      </c>
      <c r="J1694" t="s">
        <v>90</v>
      </c>
      <c r="K1694" t="s">
        <v>75</v>
      </c>
      <c r="L1694" t="s">
        <v>481</v>
      </c>
      <c r="M1694">
        <v>0.37</v>
      </c>
      <c r="N1694" t="s">
        <v>34</v>
      </c>
      <c r="O1694" t="s">
        <v>54</v>
      </c>
      <c r="P1694" t="s">
        <v>189</v>
      </c>
      <c r="Q1694" t="s">
        <v>202</v>
      </c>
      <c r="R1694">
        <v>76706</v>
      </c>
      <c r="S1694" s="1">
        <v>42161</v>
      </c>
      <c r="T1694" s="1">
        <v>42164</v>
      </c>
      <c r="U1694">
        <v>85.875</v>
      </c>
      <c r="V1694">
        <v>11</v>
      </c>
      <c r="W1694">
        <v>227.67</v>
      </c>
      <c r="X1694">
        <v>86575</v>
      </c>
      <c r="Y1694">
        <f>cleaneddata[[#This Row],[Unit Price]]-cleaneddata[[#This Row],[Discount]]</f>
        <v>18.959999999999997</v>
      </c>
      <c r="Z1694" t="str">
        <f>_xlfn.IFS(cleaneddata[[#This Row],[Region]]="Central","Chris",cleaneddata[[#This Row],[Region]]="East","Erin",cleaneddata[[#This Row],[Region]]="South","Sam",cleaneddata[[#This Row],[Region]]="West","William")</f>
        <v>Chris</v>
      </c>
    </row>
    <row r="1695" spans="1:26" x14ac:dyDescent="0.25">
      <c r="A1695">
        <v>2107</v>
      </c>
      <c r="B1695" t="s">
        <v>2781</v>
      </c>
      <c r="C1695" t="s">
        <v>118</v>
      </c>
      <c r="D1695">
        <v>0.05</v>
      </c>
      <c r="E1695">
        <v>399.98</v>
      </c>
      <c r="F1695">
        <v>12.06</v>
      </c>
      <c r="G1695" t="s">
        <v>28</v>
      </c>
      <c r="H1695" t="s">
        <v>96</v>
      </c>
      <c r="I1695" t="s">
        <v>42</v>
      </c>
      <c r="J1695" t="s">
        <v>58</v>
      </c>
      <c r="K1695" t="s">
        <v>32</v>
      </c>
      <c r="L1695" t="s">
        <v>185</v>
      </c>
      <c r="M1695">
        <v>0.56000000000000005</v>
      </c>
      <c r="N1695" t="s">
        <v>34</v>
      </c>
      <c r="O1695" t="s">
        <v>54</v>
      </c>
      <c r="P1695" t="s">
        <v>105</v>
      </c>
      <c r="Q1695" t="s">
        <v>535</v>
      </c>
      <c r="R1695">
        <v>60601</v>
      </c>
      <c r="S1695" s="1">
        <v>42161</v>
      </c>
      <c r="T1695" s="1">
        <v>42161</v>
      </c>
      <c r="U1695">
        <v>567.59</v>
      </c>
      <c r="V1695">
        <v>24</v>
      </c>
      <c r="W1695">
        <v>9666.7199999999993</v>
      </c>
      <c r="X1695">
        <v>39015</v>
      </c>
      <c r="Y1695">
        <f>cleaneddata[[#This Row],[Unit Price]]-cleaneddata[[#This Row],[Discount]]</f>
        <v>399.93</v>
      </c>
      <c r="Z1695" t="str">
        <f>_xlfn.IFS(cleaneddata[[#This Row],[Region]]="Central","Chris",cleaneddata[[#This Row],[Region]]="East","Erin",cleaneddata[[#This Row],[Region]]="South","Sam",cleaneddata[[#This Row],[Region]]="West","William")</f>
        <v>Chris</v>
      </c>
    </row>
    <row r="1696" spans="1:26" x14ac:dyDescent="0.25">
      <c r="A1696">
        <v>2107</v>
      </c>
      <c r="B1696" t="s">
        <v>2781</v>
      </c>
      <c r="C1696" t="s">
        <v>118</v>
      </c>
      <c r="D1696">
        <v>7.0000000000000007E-2</v>
      </c>
      <c r="E1696">
        <v>6.48</v>
      </c>
      <c r="F1696">
        <v>5.74</v>
      </c>
      <c r="G1696" t="s">
        <v>40</v>
      </c>
      <c r="H1696" t="s">
        <v>96</v>
      </c>
      <c r="I1696" t="s">
        <v>50</v>
      </c>
      <c r="J1696" t="s">
        <v>90</v>
      </c>
      <c r="K1696" t="s">
        <v>75</v>
      </c>
      <c r="L1696" t="s">
        <v>2782</v>
      </c>
      <c r="M1696">
        <v>0.37</v>
      </c>
      <c r="N1696" t="s">
        <v>34</v>
      </c>
      <c r="O1696" t="s">
        <v>54</v>
      </c>
      <c r="P1696" t="s">
        <v>105</v>
      </c>
      <c r="Q1696" t="s">
        <v>535</v>
      </c>
      <c r="R1696">
        <v>60601</v>
      </c>
      <c r="S1696" s="1">
        <v>42161</v>
      </c>
      <c r="T1696" s="1">
        <v>42161</v>
      </c>
      <c r="U1696">
        <v>-28.45</v>
      </c>
      <c r="V1696">
        <v>20</v>
      </c>
      <c r="W1696">
        <v>134.58000000000001</v>
      </c>
      <c r="X1696">
        <v>39015</v>
      </c>
      <c r="Y1696">
        <f>cleaneddata[[#This Row],[Unit Price]]-cleaneddata[[#This Row],[Discount]]</f>
        <v>6.41</v>
      </c>
      <c r="Z1696" t="str">
        <f>_xlfn.IFS(cleaneddata[[#This Row],[Region]]="Central","Chris",cleaneddata[[#This Row],[Region]]="East","Erin",cleaneddata[[#This Row],[Region]]="South","Sam",cleaneddata[[#This Row],[Region]]="West","William")</f>
        <v>Chris</v>
      </c>
    </row>
    <row r="1697" spans="1:26" x14ac:dyDescent="0.25">
      <c r="A1697">
        <v>2108</v>
      </c>
      <c r="B1697" t="s">
        <v>2783</v>
      </c>
      <c r="C1697" t="s">
        <v>118</v>
      </c>
      <c r="D1697">
        <v>7.0000000000000007E-2</v>
      </c>
      <c r="E1697">
        <v>6.48</v>
      </c>
      <c r="F1697">
        <v>5.74</v>
      </c>
      <c r="G1697" t="s">
        <v>40</v>
      </c>
      <c r="H1697" t="s">
        <v>96</v>
      </c>
      <c r="I1697" t="s">
        <v>50</v>
      </c>
      <c r="J1697" t="s">
        <v>90</v>
      </c>
      <c r="K1697" t="s">
        <v>75</v>
      </c>
      <c r="L1697" t="s">
        <v>2782</v>
      </c>
      <c r="M1697">
        <v>0.37</v>
      </c>
      <c r="N1697" t="s">
        <v>34</v>
      </c>
      <c r="O1697" t="s">
        <v>54</v>
      </c>
      <c r="P1697" t="s">
        <v>82</v>
      </c>
      <c r="Q1697" t="s">
        <v>2784</v>
      </c>
      <c r="R1697">
        <v>63129</v>
      </c>
      <c r="S1697" s="1">
        <v>42161</v>
      </c>
      <c r="T1697" s="1">
        <v>42161</v>
      </c>
      <c r="U1697">
        <v>-14.225</v>
      </c>
      <c r="V1697">
        <v>5</v>
      </c>
      <c r="W1697">
        <v>33.65</v>
      </c>
      <c r="X1697">
        <v>87862</v>
      </c>
      <c r="Y1697">
        <f>cleaneddata[[#This Row],[Unit Price]]-cleaneddata[[#This Row],[Discount]]</f>
        <v>6.41</v>
      </c>
      <c r="Z1697" t="str">
        <f>_xlfn.IFS(cleaneddata[[#This Row],[Region]]="Central","Chris",cleaneddata[[#This Row],[Region]]="East","Erin",cleaneddata[[#This Row],[Region]]="South","Sam",cleaneddata[[#This Row],[Region]]="West","William")</f>
        <v>Chris</v>
      </c>
    </row>
    <row r="1698" spans="1:26" x14ac:dyDescent="0.25">
      <c r="A1698">
        <v>2848</v>
      </c>
      <c r="B1698" t="s">
        <v>2785</v>
      </c>
      <c r="C1698" t="s">
        <v>118</v>
      </c>
      <c r="D1698">
        <v>0</v>
      </c>
      <c r="E1698">
        <v>49.99</v>
      </c>
      <c r="F1698">
        <v>19.989999999999998</v>
      </c>
      <c r="G1698" t="s">
        <v>40</v>
      </c>
      <c r="H1698" t="s">
        <v>96</v>
      </c>
      <c r="I1698" t="s">
        <v>42</v>
      </c>
      <c r="J1698" t="s">
        <v>43</v>
      </c>
      <c r="K1698" t="s">
        <v>75</v>
      </c>
      <c r="L1698" t="s">
        <v>1290</v>
      </c>
      <c r="M1698">
        <v>0.41</v>
      </c>
      <c r="N1698" t="s">
        <v>34</v>
      </c>
      <c r="O1698" t="s">
        <v>35</v>
      </c>
      <c r="P1698" t="s">
        <v>402</v>
      </c>
      <c r="Q1698" t="s">
        <v>1639</v>
      </c>
      <c r="R1698">
        <v>38401</v>
      </c>
      <c r="S1698" s="1">
        <v>42161</v>
      </c>
      <c r="T1698" s="1">
        <v>42163</v>
      </c>
      <c r="U1698">
        <v>38.886000000000003</v>
      </c>
      <c r="V1698">
        <v>16</v>
      </c>
      <c r="W1698">
        <v>832.97</v>
      </c>
      <c r="X1698">
        <v>85929</v>
      </c>
      <c r="Y1698">
        <f>cleaneddata[[#This Row],[Unit Price]]-cleaneddata[[#This Row],[Discount]]</f>
        <v>49.99</v>
      </c>
      <c r="Z1698" t="str">
        <f>_xlfn.IFS(cleaneddata[[#This Row],[Region]]="Central","Chris",cleaneddata[[#This Row],[Region]]="East","Erin",cleaneddata[[#This Row],[Region]]="South","Sam",cleaneddata[[#This Row],[Region]]="West","William")</f>
        <v>Sam</v>
      </c>
    </row>
    <row r="1699" spans="1:26" x14ac:dyDescent="0.25">
      <c r="A1699">
        <v>1106</v>
      </c>
      <c r="B1699" t="s">
        <v>2583</v>
      </c>
      <c r="C1699" t="s">
        <v>72</v>
      </c>
      <c r="D1699">
        <v>0.08</v>
      </c>
      <c r="E1699">
        <v>140.81</v>
      </c>
      <c r="F1699">
        <v>24.49</v>
      </c>
      <c r="G1699" t="s">
        <v>40</v>
      </c>
      <c r="H1699" t="s">
        <v>41</v>
      </c>
      <c r="I1699" t="s">
        <v>30</v>
      </c>
      <c r="J1699" t="s">
        <v>111</v>
      </c>
      <c r="K1699" t="s">
        <v>66</v>
      </c>
      <c r="L1699" t="s">
        <v>2786</v>
      </c>
      <c r="M1699">
        <v>0.56999999999999995</v>
      </c>
      <c r="N1699" t="s">
        <v>34</v>
      </c>
      <c r="O1699" t="s">
        <v>54</v>
      </c>
      <c r="P1699" t="s">
        <v>189</v>
      </c>
      <c r="Q1699" t="s">
        <v>556</v>
      </c>
      <c r="R1699">
        <v>75220</v>
      </c>
      <c r="S1699" s="1">
        <v>42161</v>
      </c>
      <c r="T1699" s="1">
        <v>42163</v>
      </c>
      <c r="U1699">
        <v>1232.79</v>
      </c>
      <c r="V1699">
        <v>81</v>
      </c>
      <c r="W1699">
        <v>11272.77</v>
      </c>
      <c r="X1699">
        <v>45824</v>
      </c>
      <c r="Y1699">
        <f>cleaneddata[[#This Row],[Unit Price]]-cleaneddata[[#This Row],[Discount]]</f>
        <v>140.72999999999999</v>
      </c>
      <c r="Z1699" t="str">
        <f>_xlfn.IFS(cleaneddata[[#This Row],[Region]]="Central","Chris",cleaneddata[[#This Row],[Region]]="East","Erin",cleaneddata[[#This Row],[Region]]="South","Sam",cleaneddata[[#This Row],[Region]]="West","William")</f>
        <v>Chris</v>
      </c>
    </row>
    <row r="1700" spans="1:26" x14ac:dyDescent="0.25">
      <c r="A1700">
        <v>1340</v>
      </c>
      <c r="B1700" t="s">
        <v>1086</v>
      </c>
      <c r="C1700" t="s">
        <v>72</v>
      </c>
      <c r="D1700">
        <v>7.0000000000000007E-2</v>
      </c>
      <c r="E1700">
        <v>3.98</v>
      </c>
      <c r="F1700">
        <v>0.83</v>
      </c>
      <c r="G1700" t="s">
        <v>40</v>
      </c>
      <c r="H1700" t="s">
        <v>73</v>
      </c>
      <c r="I1700" t="s">
        <v>50</v>
      </c>
      <c r="J1700" t="s">
        <v>51</v>
      </c>
      <c r="K1700" t="s">
        <v>52</v>
      </c>
      <c r="L1700" t="s">
        <v>2787</v>
      </c>
      <c r="M1700">
        <v>0.51</v>
      </c>
      <c r="N1700" t="s">
        <v>34</v>
      </c>
      <c r="O1700" t="s">
        <v>113</v>
      </c>
      <c r="P1700" t="s">
        <v>114</v>
      </c>
      <c r="Q1700" t="s">
        <v>115</v>
      </c>
      <c r="R1700">
        <v>10170</v>
      </c>
      <c r="S1700" s="1">
        <v>42161</v>
      </c>
      <c r="T1700" s="1">
        <v>42164</v>
      </c>
      <c r="U1700">
        <v>27.38</v>
      </c>
      <c r="V1700">
        <v>76</v>
      </c>
      <c r="W1700">
        <v>282.85000000000002</v>
      </c>
      <c r="X1700">
        <v>24455</v>
      </c>
      <c r="Y1700">
        <f>cleaneddata[[#This Row],[Unit Price]]-cleaneddata[[#This Row],[Discount]]</f>
        <v>3.91</v>
      </c>
      <c r="Z1700" t="str">
        <f>_xlfn.IFS(cleaneddata[[#This Row],[Region]]="Central","Chris",cleaneddata[[#This Row],[Region]]="East","Erin",cleaneddata[[#This Row],[Region]]="South","Sam",cleaneddata[[#This Row],[Region]]="West","William")</f>
        <v>Erin</v>
      </c>
    </row>
    <row r="1701" spans="1:26" x14ac:dyDescent="0.25">
      <c r="A1701">
        <v>1341</v>
      </c>
      <c r="B1701" t="s">
        <v>1088</v>
      </c>
      <c r="C1701" t="s">
        <v>72</v>
      </c>
      <c r="D1701">
        <v>0</v>
      </c>
      <c r="E1701">
        <v>20.89</v>
      </c>
      <c r="F1701">
        <v>1.99</v>
      </c>
      <c r="G1701" t="s">
        <v>40</v>
      </c>
      <c r="H1701" t="s">
        <v>73</v>
      </c>
      <c r="I1701" t="s">
        <v>42</v>
      </c>
      <c r="J1701" t="s">
        <v>43</v>
      </c>
      <c r="K1701" t="s">
        <v>44</v>
      </c>
      <c r="L1701" t="s">
        <v>2788</v>
      </c>
      <c r="M1701">
        <v>0.48</v>
      </c>
      <c r="N1701" t="s">
        <v>34</v>
      </c>
      <c r="O1701" t="s">
        <v>113</v>
      </c>
      <c r="P1701" t="s">
        <v>322</v>
      </c>
      <c r="Q1701" t="s">
        <v>1089</v>
      </c>
      <c r="R1701">
        <v>17201</v>
      </c>
      <c r="S1701" s="1">
        <v>42161</v>
      </c>
      <c r="T1701" s="1">
        <v>42163</v>
      </c>
      <c r="U1701">
        <v>-5.2949999999999999</v>
      </c>
      <c r="V1701">
        <v>4</v>
      </c>
      <c r="W1701">
        <v>84.56</v>
      </c>
      <c r="X1701">
        <v>91245</v>
      </c>
      <c r="Y1701">
        <f>cleaneddata[[#This Row],[Unit Price]]-cleaneddata[[#This Row],[Discount]]</f>
        <v>20.89</v>
      </c>
      <c r="Z1701" t="str">
        <f>_xlfn.IFS(cleaneddata[[#This Row],[Region]]="Central","Chris",cleaneddata[[#This Row],[Region]]="East","Erin",cleaneddata[[#This Row],[Region]]="South","Sam",cleaneddata[[#This Row],[Region]]="West","William")</f>
        <v>Erin</v>
      </c>
    </row>
    <row r="1702" spans="1:26" x14ac:dyDescent="0.25">
      <c r="A1702">
        <v>1341</v>
      </c>
      <c r="B1702" t="s">
        <v>1088</v>
      </c>
      <c r="C1702" t="s">
        <v>72</v>
      </c>
      <c r="D1702">
        <v>7.0000000000000007E-2</v>
      </c>
      <c r="E1702">
        <v>3.98</v>
      </c>
      <c r="F1702">
        <v>0.83</v>
      </c>
      <c r="G1702" t="s">
        <v>40</v>
      </c>
      <c r="H1702" t="s">
        <v>73</v>
      </c>
      <c r="I1702" t="s">
        <v>50</v>
      </c>
      <c r="J1702" t="s">
        <v>51</v>
      </c>
      <c r="K1702" t="s">
        <v>52</v>
      </c>
      <c r="L1702" t="s">
        <v>2787</v>
      </c>
      <c r="M1702">
        <v>0.51</v>
      </c>
      <c r="N1702" t="s">
        <v>34</v>
      </c>
      <c r="O1702" t="s">
        <v>113</v>
      </c>
      <c r="P1702" t="s">
        <v>322</v>
      </c>
      <c r="Q1702" t="s">
        <v>1089</v>
      </c>
      <c r="R1702">
        <v>17201</v>
      </c>
      <c r="S1702" s="1">
        <v>42161</v>
      </c>
      <c r="T1702" s="1">
        <v>42164</v>
      </c>
      <c r="U1702">
        <v>41.07</v>
      </c>
      <c r="V1702">
        <v>19</v>
      </c>
      <c r="W1702">
        <v>70.709999999999994</v>
      </c>
      <c r="X1702">
        <v>91245</v>
      </c>
      <c r="Y1702">
        <f>cleaneddata[[#This Row],[Unit Price]]-cleaneddata[[#This Row],[Discount]]</f>
        <v>3.91</v>
      </c>
      <c r="Z1702" t="str">
        <f>_xlfn.IFS(cleaneddata[[#This Row],[Region]]="Central","Chris",cleaneddata[[#This Row],[Region]]="East","Erin",cleaneddata[[#This Row],[Region]]="South","Sam",cleaneddata[[#This Row],[Region]]="West","William")</f>
        <v>Erin</v>
      </c>
    </row>
    <row r="1703" spans="1:26" x14ac:dyDescent="0.25">
      <c r="A1703">
        <v>2432</v>
      </c>
      <c r="B1703" t="s">
        <v>2573</v>
      </c>
      <c r="C1703" t="s">
        <v>72</v>
      </c>
      <c r="D1703">
        <v>0.09</v>
      </c>
      <c r="E1703">
        <v>5.4</v>
      </c>
      <c r="F1703">
        <v>7.78</v>
      </c>
      <c r="G1703" t="s">
        <v>89</v>
      </c>
      <c r="H1703" t="s">
        <v>41</v>
      </c>
      <c r="I1703" t="s">
        <v>50</v>
      </c>
      <c r="J1703" t="s">
        <v>74</v>
      </c>
      <c r="K1703" t="s">
        <v>75</v>
      </c>
      <c r="L1703" t="s">
        <v>1486</v>
      </c>
      <c r="M1703">
        <v>0.37</v>
      </c>
      <c r="N1703" t="s">
        <v>34</v>
      </c>
      <c r="O1703" t="s">
        <v>54</v>
      </c>
      <c r="P1703" t="s">
        <v>209</v>
      </c>
      <c r="Q1703" t="s">
        <v>2574</v>
      </c>
      <c r="R1703">
        <v>73110</v>
      </c>
      <c r="S1703" s="1">
        <v>42161</v>
      </c>
      <c r="T1703" s="1">
        <v>42163</v>
      </c>
      <c r="U1703">
        <v>-34.764499999999998</v>
      </c>
      <c r="V1703">
        <v>6</v>
      </c>
      <c r="W1703">
        <v>37.380000000000003</v>
      </c>
      <c r="X1703">
        <v>89097</v>
      </c>
      <c r="Y1703">
        <f>cleaneddata[[#This Row],[Unit Price]]-cleaneddata[[#This Row],[Discount]]</f>
        <v>5.3100000000000005</v>
      </c>
      <c r="Z1703" t="str">
        <f>_xlfn.IFS(cleaneddata[[#This Row],[Region]]="Central","Chris",cleaneddata[[#This Row],[Region]]="East","Erin",cleaneddata[[#This Row],[Region]]="South","Sam",cleaneddata[[#This Row],[Region]]="West","William")</f>
        <v>Chris</v>
      </c>
    </row>
    <row r="1704" spans="1:26" x14ac:dyDescent="0.25">
      <c r="A1704">
        <v>1374</v>
      </c>
      <c r="B1704" t="s">
        <v>2789</v>
      </c>
      <c r="C1704" t="s">
        <v>27</v>
      </c>
      <c r="D1704">
        <v>0.06</v>
      </c>
      <c r="E1704">
        <v>44.01</v>
      </c>
      <c r="F1704">
        <v>3.5</v>
      </c>
      <c r="G1704" t="s">
        <v>40</v>
      </c>
      <c r="H1704" t="s">
        <v>73</v>
      </c>
      <c r="I1704" t="s">
        <v>50</v>
      </c>
      <c r="J1704" t="s">
        <v>97</v>
      </c>
      <c r="K1704" t="s">
        <v>75</v>
      </c>
      <c r="L1704" t="s">
        <v>2790</v>
      </c>
      <c r="M1704">
        <v>0.59</v>
      </c>
      <c r="N1704" t="s">
        <v>34</v>
      </c>
      <c r="O1704" t="s">
        <v>61</v>
      </c>
      <c r="P1704" t="s">
        <v>92</v>
      </c>
      <c r="Q1704" t="s">
        <v>2535</v>
      </c>
      <c r="R1704">
        <v>95207</v>
      </c>
      <c r="S1704" s="1">
        <v>42162</v>
      </c>
      <c r="T1704" s="1">
        <v>42163</v>
      </c>
      <c r="U1704">
        <v>-21.231999999999999</v>
      </c>
      <c r="V1704">
        <v>1</v>
      </c>
      <c r="W1704">
        <v>46.94</v>
      </c>
      <c r="X1704">
        <v>88212</v>
      </c>
      <c r="Y1704">
        <f>cleaneddata[[#This Row],[Unit Price]]-cleaneddata[[#This Row],[Discount]]</f>
        <v>43.949999999999996</v>
      </c>
      <c r="Z1704" t="str">
        <f>_xlfn.IFS(cleaneddata[[#This Row],[Region]]="Central","Chris",cleaneddata[[#This Row],[Region]]="East","Erin",cleaneddata[[#This Row],[Region]]="South","Sam",cleaneddata[[#This Row],[Region]]="West","William")</f>
        <v>William</v>
      </c>
    </row>
    <row r="1705" spans="1:26" x14ac:dyDescent="0.25">
      <c r="A1705">
        <v>2794</v>
      </c>
      <c r="B1705" t="s">
        <v>1771</v>
      </c>
      <c r="C1705" t="s">
        <v>39</v>
      </c>
      <c r="D1705">
        <v>7.0000000000000007E-2</v>
      </c>
      <c r="E1705">
        <v>4.76</v>
      </c>
      <c r="F1705">
        <v>0.88</v>
      </c>
      <c r="G1705" t="s">
        <v>40</v>
      </c>
      <c r="H1705" t="s">
        <v>96</v>
      </c>
      <c r="I1705" t="s">
        <v>50</v>
      </c>
      <c r="J1705" t="s">
        <v>90</v>
      </c>
      <c r="K1705" t="s">
        <v>52</v>
      </c>
      <c r="L1705" t="s">
        <v>2444</v>
      </c>
      <c r="M1705">
        <v>0.39</v>
      </c>
      <c r="N1705" t="s">
        <v>34</v>
      </c>
      <c r="O1705" t="s">
        <v>54</v>
      </c>
      <c r="P1705" t="s">
        <v>215</v>
      </c>
      <c r="Q1705" t="s">
        <v>1772</v>
      </c>
      <c r="R1705">
        <v>50158</v>
      </c>
      <c r="S1705" s="1">
        <v>42162</v>
      </c>
      <c r="T1705" s="1">
        <v>42162</v>
      </c>
      <c r="U1705">
        <v>15.8148</v>
      </c>
      <c r="V1705">
        <v>5</v>
      </c>
      <c r="W1705">
        <v>22.92</v>
      </c>
      <c r="X1705">
        <v>87555</v>
      </c>
      <c r="Y1705">
        <f>cleaneddata[[#This Row],[Unit Price]]-cleaneddata[[#This Row],[Discount]]</f>
        <v>4.6899999999999995</v>
      </c>
      <c r="Z1705" t="str">
        <f>_xlfn.IFS(cleaneddata[[#This Row],[Region]]="Central","Chris",cleaneddata[[#This Row],[Region]]="East","Erin",cleaneddata[[#This Row],[Region]]="South","Sam",cleaneddata[[#This Row],[Region]]="West","William")</f>
        <v>Chris</v>
      </c>
    </row>
    <row r="1706" spans="1:26" x14ac:dyDescent="0.25">
      <c r="A1706">
        <v>737</v>
      </c>
      <c r="B1706" t="s">
        <v>2791</v>
      </c>
      <c r="C1706" t="s">
        <v>49</v>
      </c>
      <c r="D1706">
        <v>0.02</v>
      </c>
      <c r="E1706">
        <v>48.04</v>
      </c>
      <c r="F1706">
        <v>5.79</v>
      </c>
      <c r="G1706" t="s">
        <v>40</v>
      </c>
      <c r="H1706" t="s">
        <v>41</v>
      </c>
      <c r="I1706" t="s">
        <v>50</v>
      </c>
      <c r="J1706" t="s">
        <v>90</v>
      </c>
      <c r="K1706" t="s">
        <v>75</v>
      </c>
      <c r="L1706" t="s">
        <v>2203</v>
      </c>
      <c r="M1706">
        <v>0.37</v>
      </c>
      <c r="N1706" t="s">
        <v>34</v>
      </c>
      <c r="O1706" t="s">
        <v>113</v>
      </c>
      <c r="P1706" t="s">
        <v>399</v>
      </c>
      <c r="Q1706" t="s">
        <v>2792</v>
      </c>
      <c r="R1706">
        <v>7003</v>
      </c>
      <c r="S1706" s="1">
        <v>42162</v>
      </c>
      <c r="T1706" s="1">
        <v>42169</v>
      </c>
      <c r="U1706">
        <v>422.45249999999999</v>
      </c>
      <c r="V1706">
        <v>12</v>
      </c>
      <c r="W1706">
        <v>612.25</v>
      </c>
      <c r="X1706">
        <v>90360</v>
      </c>
      <c r="Y1706">
        <f>cleaneddata[[#This Row],[Unit Price]]-cleaneddata[[#This Row],[Discount]]</f>
        <v>48.019999999999996</v>
      </c>
      <c r="Z1706" t="str">
        <f>_xlfn.IFS(cleaneddata[[#This Row],[Region]]="Central","Chris",cleaneddata[[#This Row],[Region]]="East","Erin",cleaneddata[[#This Row],[Region]]="South","Sam",cleaneddata[[#This Row],[Region]]="West","William")</f>
        <v>Erin</v>
      </c>
    </row>
    <row r="1707" spans="1:26" x14ac:dyDescent="0.25">
      <c r="A1707">
        <v>1384</v>
      </c>
      <c r="B1707" t="s">
        <v>2793</v>
      </c>
      <c r="C1707" t="s">
        <v>49</v>
      </c>
      <c r="D1707">
        <v>0.02</v>
      </c>
      <c r="E1707">
        <v>70.97</v>
      </c>
      <c r="F1707">
        <v>3.5</v>
      </c>
      <c r="G1707" t="s">
        <v>40</v>
      </c>
      <c r="H1707" t="s">
        <v>41</v>
      </c>
      <c r="I1707" t="s">
        <v>50</v>
      </c>
      <c r="J1707" t="s">
        <v>97</v>
      </c>
      <c r="K1707" t="s">
        <v>75</v>
      </c>
      <c r="L1707" t="s">
        <v>2179</v>
      </c>
      <c r="M1707">
        <v>0.59</v>
      </c>
      <c r="N1707" t="s">
        <v>34</v>
      </c>
      <c r="O1707" t="s">
        <v>35</v>
      </c>
      <c r="P1707" t="s">
        <v>244</v>
      </c>
      <c r="Q1707" t="s">
        <v>2734</v>
      </c>
      <c r="R1707">
        <v>22304</v>
      </c>
      <c r="S1707" s="1">
        <v>42162</v>
      </c>
      <c r="T1707" s="1">
        <v>42169</v>
      </c>
      <c r="U1707">
        <v>23.616</v>
      </c>
      <c r="V1707">
        <v>21</v>
      </c>
      <c r="W1707">
        <v>1533.59</v>
      </c>
      <c r="X1707">
        <v>89408</v>
      </c>
      <c r="Y1707">
        <f>cleaneddata[[#This Row],[Unit Price]]-cleaneddata[[#This Row],[Discount]]</f>
        <v>70.95</v>
      </c>
      <c r="Z1707" t="str">
        <f>_xlfn.IFS(cleaneddata[[#This Row],[Region]]="Central","Chris",cleaneddata[[#This Row],[Region]]="East","Erin",cleaneddata[[#This Row],[Region]]="South","Sam",cleaneddata[[#This Row],[Region]]="West","William")</f>
        <v>Sam</v>
      </c>
    </row>
    <row r="1708" spans="1:26" x14ac:dyDescent="0.25">
      <c r="A1708">
        <v>1672</v>
      </c>
      <c r="B1708" t="s">
        <v>2794</v>
      </c>
      <c r="C1708" t="s">
        <v>49</v>
      </c>
      <c r="D1708">
        <v>0.02</v>
      </c>
      <c r="E1708">
        <v>284.98</v>
      </c>
      <c r="F1708">
        <v>69.55</v>
      </c>
      <c r="G1708" t="s">
        <v>28</v>
      </c>
      <c r="H1708" t="s">
        <v>29</v>
      </c>
      <c r="I1708" t="s">
        <v>30</v>
      </c>
      <c r="J1708" t="s">
        <v>111</v>
      </c>
      <c r="K1708" t="s">
        <v>59</v>
      </c>
      <c r="L1708" t="s">
        <v>1417</v>
      </c>
      <c r="M1708">
        <v>0.6</v>
      </c>
      <c r="N1708" t="s">
        <v>34</v>
      </c>
      <c r="O1708" t="s">
        <v>35</v>
      </c>
      <c r="P1708" t="s">
        <v>244</v>
      </c>
      <c r="Q1708" t="s">
        <v>2795</v>
      </c>
      <c r="R1708">
        <v>22901</v>
      </c>
      <c r="S1708" s="1">
        <v>42162</v>
      </c>
      <c r="T1708" s="1">
        <v>42167</v>
      </c>
      <c r="U1708">
        <v>15.528</v>
      </c>
      <c r="V1708">
        <v>3</v>
      </c>
      <c r="W1708">
        <v>926.3</v>
      </c>
      <c r="X1708">
        <v>86723</v>
      </c>
      <c r="Y1708">
        <f>cleaneddata[[#This Row],[Unit Price]]-cleaneddata[[#This Row],[Discount]]</f>
        <v>284.96000000000004</v>
      </c>
      <c r="Z1708" t="str">
        <f>_xlfn.IFS(cleaneddata[[#This Row],[Region]]="Central","Chris",cleaneddata[[#This Row],[Region]]="East","Erin",cleaneddata[[#This Row],[Region]]="South","Sam",cleaneddata[[#This Row],[Region]]="West","William")</f>
        <v>Sam</v>
      </c>
    </row>
    <row r="1709" spans="1:26" x14ac:dyDescent="0.25">
      <c r="A1709">
        <v>1672</v>
      </c>
      <c r="B1709" t="s">
        <v>2794</v>
      </c>
      <c r="C1709" t="s">
        <v>49</v>
      </c>
      <c r="D1709">
        <v>0.08</v>
      </c>
      <c r="E1709">
        <v>55.48</v>
      </c>
      <c r="F1709">
        <v>14.3</v>
      </c>
      <c r="G1709" t="s">
        <v>40</v>
      </c>
      <c r="H1709" t="s">
        <v>29</v>
      </c>
      <c r="I1709" t="s">
        <v>50</v>
      </c>
      <c r="J1709" t="s">
        <v>90</v>
      </c>
      <c r="K1709" t="s">
        <v>75</v>
      </c>
      <c r="L1709" t="s">
        <v>849</v>
      </c>
      <c r="M1709">
        <v>0.37</v>
      </c>
      <c r="N1709" t="s">
        <v>34</v>
      </c>
      <c r="O1709" t="s">
        <v>35</v>
      </c>
      <c r="P1709" t="s">
        <v>244</v>
      </c>
      <c r="Q1709" t="s">
        <v>2795</v>
      </c>
      <c r="R1709">
        <v>22901</v>
      </c>
      <c r="S1709" s="1">
        <v>42162</v>
      </c>
      <c r="T1709" s="1">
        <v>42164</v>
      </c>
      <c r="U1709">
        <v>-225.56379999999999</v>
      </c>
      <c r="V1709">
        <v>17</v>
      </c>
      <c r="W1709">
        <v>942.53</v>
      </c>
      <c r="X1709">
        <v>86723</v>
      </c>
      <c r="Y1709">
        <f>cleaneddata[[#This Row],[Unit Price]]-cleaneddata[[#This Row],[Discount]]</f>
        <v>55.4</v>
      </c>
      <c r="Z1709" t="str">
        <f>_xlfn.IFS(cleaneddata[[#This Row],[Region]]="Central","Chris",cleaneddata[[#This Row],[Region]]="East","Erin",cleaneddata[[#This Row],[Region]]="South","Sam",cleaneddata[[#This Row],[Region]]="West","William")</f>
        <v>Sam</v>
      </c>
    </row>
    <row r="1710" spans="1:26" x14ac:dyDescent="0.25">
      <c r="A1710">
        <v>3397</v>
      </c>
      <c r="B1710" t="s">
        <v>1586</v>
      </c>
      <c r="C1710" t="s">
        <v>49</v>
      </c>
      <c r="D1710">
        <v>0</v>
      </c>
      <c r="E1710">
        <v>1270.99</v>
      </c>
      <c r="F1710">
        <v>19.989999999999998</v>
      </c>
      <c r="G1710" t="s">
        <v>40</v>
      </c>
      <c r="H1710" t="s">
        <v>29</v>
      </c>
      <c r="I1710" t="s">
        <v>50</v>
      </c>
      <c r="J1710" t="s">
        <v>74</v>
      </c>
      <c r="K1710" t="s">
        <v>75</v>
      </c>
      <c r="L1710" t="s">
        <v>654</v>
      </c>
      <c r="M1710">
        <v>0.35</v>
      </c>
      <c r="N1710" t="s">
        <v>34</v>
      </c>
      <c r="O1710" t="s">
        <v>54</v>
      </c>
      <c r="P1710" t="s">
        <v>105</v>
      </c>
      <c r="Q1710" t="s">
        <v>1588</v>
      </c>
      <c r="R1710">
        <v>61832</v>
      </c>
      <c r="S1710" s="1">
        <v>42162</v>
      </c>
      <c r="T1710" s="1">
        <v>42164</v>
      </c>
      <c r="U1710">
        <v>6384.4389000000001</v>
      </c>
      <c r="V1710">
        <v>7</v>
      </c>
      <c r="W1710">
        <v>9252.81</v>
      </c>
      <c r="X1710">
        <v>87535</v>
      </c>
      <c r="Y1710">
        <f>cleaneddata[[#This Row],[Unit Price]]-cleaneddata[[#This Row],[Discount]]</f>
        <v>1270.99</v>
      </c>
      <c r="Z1710" t="str">
        <f>_xlfn.IFS(cleaneddata[[#This Row],[Region]]="Central","Chris",cleaneddata[[#This Row],[Region]]="East","Erin",cleaneddata[[#This Row],[Region]]="South","Sam",cleaneddata[[#This Row],[Region]]="West","William")</f>
        <v>Chris</v>
      </c>
    </row>
    <row r="1711" spans="1:26" x14ac:dyDescent="0.25">
      <c r="A1711">
        <v>92</v>
      </c>
      <c r="B1711" t="s">
        <v>2545</v>
      </c>
      <c r="C1711" t="s">
        <v>118</v>
      </c>
      <c r="D1711">
        <v>0.04</v>
      </c>
      <c r="E1711">
        <v>12.98</v>
      </c>
      <c r="F1711">
        <v>3.14</v>
      </c>
      <c r="G1711" t="s">
        <v>89</v>
      </c>
      <c r="H1711" t="s">
        <v>96</v>
      </c>
      <c r="I1711" t="s">
        <v>50</v>
      </c>
      <c r="J1711" t="s">
        <v>570</v>
      </c>
      <c r="K1711" t="s">
        <v>44</v>
      </c>
      <c r="L1711" t="s">
        <v>571</v>
      </c>
      <c r="M1711">
        <v>0.6</v>
      </c>
      <c r="N1711" t="s">
        <v>34</v>
      </c>
      <c r="O1711" t="s">
        <v>35</v>
      </c>
      <c r="P1711" t="s">
        <v>170</v>
      </c>
      <c r="Q1711" t="s">
        <v>2547</v>
      </c>
      <c r="R1711">
        <v>70056</v>
      </c>
      <c r="S1711" s="1">
        <v>42162</v>
      </c>
      <c r="T1711" s="1">
        <v>42164</v>
      </c>
      <c r="U1711">
        <v>22.818000000000001</v>
      </c>
      <c r="V1711">
        <v>16</v>
      </c>
      <c r="W1711">
        <v>216.04</v>
      </c>
      <c r="X1711">
        <v>87178</v>
      </c>
      <c r="Y1711">
        <f>cleaneddata[[#This Row],[Unit Price]]-cleaneddata[[#This Row],[Discount]]</f>
        <v>12.940000000000001</v>
      </c>
      <c r="Z1711" t="str">
        <f>_xlfn.IFS(cleaneddata[[#This Row],[Region]]="Central","Chris",cleaneddata[[#This Row],[Region]]="East","Erin",cleaneddata[[#This Row],[Region]]="South","Sam",cleaneddata[[#This Row],[Region]]="West","William")</f>
        <v>Sam</v>
      </c>
    </row>
    <row r="1712" spans="1:26" x14ac:dyDescent="0.25">
      <c r="A1712">
        <v>2583</v>
      </c>
      <c r="B1712" t="s">
        <v>2796</v>
      </c>
      <c r="C1712" t="s">
        <v>118</v>
      </c>
      <c r="D1712">
        <v>0.04</v>
      </c>
      <c r="E1712">
        <v>510.14</v>
      </c>
      <c r="F1712">
        <v>14.7</v>
      </c>
      <c r="G1712" t="s">
        <v>28</v>
      </c>
      <c r="H1712" t="s">
        <v>73</v>
      </c>
      <c r="I1712" t="s">
        <v>42</v>
      </c>
      <c r="J1712" t="s">
        <v>58</v>
      </c>
      <c r="K1712" t="s">
        <v>59</v>
      </c>
      <c r="L1712" t="s">
        <v>2797</v>
      </c>
      <c r="M1712">
        <v>0.56000000000000005</v>
      </c>
      <c r="N1712" t="s">
        <v>34</v>
      </c>
      <c r="O1712" t="s">
        <v>54</v>
      </c>
      <c r="P1712" t="s">
        <v>291</v>
      </c>
      <c r="Q1712" t="s">
        <v>2798</v>
      </c>
      <c r="R1712">
        <v>49423</v>
      </c>
      <c r="S1712" s="1">
        <v>42162</v>
      </c>
      <c r="T1712" s="1">
        <v>42164</v>
      </c>
      <c r="U1712">
        <v>-251.40389999999999</v>
      </c>
      <c r="V1712">
        <v>3</v>
      </c>
      <c r="W1712">
        <v>1527.97</v>
      </c>
      <c r="X1712">
        <v>89657</v>
      </c>
      <c r="Y1712">
        <f>cleaneddata[[#This Row],[Unit Price]]-cleaneddata[[#This Row],[Discount]]</f>
        <v>510.09999999999997</v>
      </c>
      <c r="Z1712" t="str">
        <f>_xlfn.IFS(cleaneddata[[#This Row],[Region]]="Central","Chris",cleaneddata[[#This Row],[Region]]="East","Erin",cleaneddata[[#This Row],[Region]]="South","Sam",cleaneddata[[#This Row],[Region]]="West","William")</f>
        <v>Chris</v>
      </c>
    </row>
    <row r="1713" spans="1:26" x14ac:dyDescent="0.25">
      <c r="A1713">
        <v>2583</v>
      </c>
      <c r="B1713" t="s">
        <v>2796</v>
      </c>
      <c r="C1713" t="s">
        <v>118</v>
      </c>
      <c r="D1713">
        <v>0</v>
      </c>
      <c r="E1713">
        <v>4.76</v>
      </c>
      <c r="F1713">
        <v>3.01</v>
      </c>
      <c r="G1713" t="s">
        <v>40</v>
      </c>
      <c r="H1713" t="s">
        <v>73</v>
      </c>
      <c r="I1713" t="s">
        <v>50</v>
      </c>
      <c r="J1713" t="s">
        <v>90</v>
      </c>
      <c r="K1713" t="s">
        <v>52</v>
      </c>
      <c r="L1713" t="s">
        <v>2799</v>
      </c>
      <c r="M1713">
        <v>0.36</v>
      </c>
      <c r="N1713" t="s">
        <v>34</v>
      </c>
      <c r="O1713" t="s">
        <v>54</v>
      </c>
      <c r="P1713" t="s">
        <v>291</v>
      </c>
      <c r="Q1713" t="s">
        <v>2798</v>
      </c>
      <c r="R1713">
        <v>49423</v>
      </c>
      <c r="S1713" s="1">
        <v>42162</v>
      </c>
      <c r="T1713" s="1">
        <v>42164</v>
      </c>
      <c r="U1713">
        <v>-2.3450000000000002</v>
      </c>
      <c r="V1713">
        <v>23</v>
      </c>
      <c r="W1713">
        <v>110.86</v>
      </c>
      <c r="X1713">
        <v>89657</v>
      </c>
      <c r="Y1713">
        <f>cleaneddata[[#This Row],[Unit Price]]-cleaneddata[[#This Row],[Discount]]</f>
        <v>4.76</v>
      </c>
      <c r="Z1713" t="str">
        <f>_xlfn.IFS(cleaneddata[[#This Row],[Region]]="Central","Chris",cleaneddata[[#This Row],[Region]]="East","Erin",cleaneddata[[#This Row],[Region]]="South","Sam",cleaneddata[[#This Row],[Region]]="West","William")</f>
        <v>Chris</v>
      </c>
    </row>
    <row r="1714" spans="1:26" x14ac:dyDescent="0.25">
      <c r="A1714">
        <v>2920</v>
      </c>
      <c r="B1714" t="s">
        <v>2800</v>
      </c>
      <c r="C1714" t="s">
        <v>118</v>
      </c>
      <c r="D1714">
        <v>0.05</v>
      </c>
      <c r="E1714">
        <v>535.64</v>
      </c>
      <c r="F1714">
        <v>14.7</v>
      </c>
      <c r="G1714" t="s">
        <v>28</v>
      </c>
      <c r="H1714" t="s">
        <v>73</v>
      </c>
      <c r="I1714" t="s">
        <v>42</v>
      </c>
      <c r="J1714" t="s">
        <v>58</v>
      </c>
      <c r="K1714" t="s">
        <v>59</v>
      </c>
      <c r="L1714" t="s">
        <v>1468</v>
      </c>
      <c r="M1714">
        <v>0.59</v>
      </c>
      <c r="N1714" t="s">
        <v>34</v>
      </c>
      <c r="O1714" t="s">
        <v>54</v>
      </c>
      <c r="P1714" t="s">
        <v>105</v>
      </c>
      <c r="Q1714" t="s">
        <v>535</v>
      </c>
      <c r="R1714">
        <v>60603</v>
      </c>
      <c r="S1714" s="1">
        <v>42162</v>
      </c>
      <c r="T1714" s="1">
        <v>42164</v>
      </c>
      <c r="U1714">
        <v>-1220.9145000000001</v>
      </c>
      <c r="V1714">
        <v>2</v>
      </c>
      <c r="W1714">
        <v>1068.5999999999999</v>
      </c>
      <c r="X1714">
        <v>59365</v>
      </c>
      <c r="Y1714">
        <f>cleaneddata[[#This Row],[Unit Price]]-cleaneddata[[#This Row],[Discount]]</f>
        <v>535.59</v>
      </c>
      <c r="Z1714" t="str">
        <f>_xlfn.IFS(cleaneddata[[#This Row],[Region]]="Central","Chris",cleaneddata[[#This Row],[Region]]="East","Erin",cleaneddata[[#This Row],[Region]]="South","Sam",cleaneddata[[#This Row],[Region]]="West","William")</f>
        <v>Chris</v>
      </c>
    </row>
    <row r="1715" spans="1:26" x14ac:dyDescent="0.25">
      <c r="A1715">
        <v>3005</v>
      </c>
      <c r="B1715" t="s">
        <v>2801</v>
      </c>
      <c r="C1715" t="s">
        <v>27</v>
      </c>
      <c r="D1715">
        <v>0.05</v>
      </c>
      <c r="E1715">
        <v>122.99</v>
      </c>
      <c r="F1715">
        <v>19.989999999999998</v>
      </c>
      <c r="G1715" t="s">
        <v>89</v>
      </c>
      <c r="H1715" t="s">
        <v>96</v>
      </c>
      <c r="I1715" t="s">
        <v>50</v>
      </c>
      <c r="J1715" t="s">
        <v>74</v>
      </c>
      <c r="K1715" t="s">
        <v>75</v>
      </c>
      <c r="L1715" t="s">
        <v>2426</v>
      </c>
      <c r="M1715">
        <v>0.37</v>
      </c>
      <c r="N1715" t="s">
        <v>34</v>
      </c>
      <c r="O1715" t="s">
        <v>61</v>
      </c>
      <c r="P1715" t="s">
        <v>492</v>
      </c>
      <c r="Q1715" t="s">
        <v>1510</v>
      </c>
      <c r="R1715">
        <v>83814</v>
      </c>
      <c r="S1715" s="1">
        <v>42163</v>
      </c>
      <c r="T1715" s="1">
        <v>42166</v>
      </c>
      <c r="U1715">
        <v>1039.7541000000001</v>
      </c>
      <c r="V1715">
        <v>12</v>
      </c>
      <c r="W1715">
        <v>1506.89</v>
      </c>
      <c r="X1715">
        <v>91389</v>
      </c>
      <c r="Y1715">
        <f>cleaneddata[[#This Row],[Unit Price]]-cleaneddata[[#This Row],[Discount]]</f>
        <v>122.94</v>
      </c>
      <c r="Z1715" t="str">
        <f>_xlfn.IFS(cleaneddata[[#This Row],[Region]]="Central","Chris",cleaneddata[[#This Row],[Region]]="East","Erin",cleaneddata[[#This Row],[Region]]="South","Sam",cleaneddata[[#This Row],[Region]]="West","William")</f>
        <v>William</v>
      </c>
    </row>
    <row r="1716" spans="1:26" x14ac:dyDescent="0.25">
      <c r="A1716">
        <v>2638</v>
      </c>
      <c r="B1716" t="s">
        <v>2802</v>
      </c>
      <c r="C1716" t="s">
        <v>49</v>
      </c>
      <c r="D1716">
        <v>0.05</v>
      </c>
      <c r="E1716">
        <v>100.97</v>
      </c>
      <c r="F1716">
        <v>7.18</v>
      </c>
      <c r="G1716" t="s">
        <v>89</v>
      </c>
      <c r="H1716" t="s">
        <v>41</v>
      </c>
      <c r="I1716" t="s">
        <v>42</v>
      </c>
      <c r="J1716" t="s">
        <v>43</v>
      </c>
      <c r="K1716" t="s">
        <v>75</v>
      </c>
      <c r="L1716" t="s">
        <v>2803</v>
      </c>
      <c r="M1716">
        <v>0.46</v>
      </c>
      <c r="N1716" t="s">
        <v>34</v>
      </c>
      <c r="O1716" t="s">
        <v>61</v>
      </c>
      <c r="P1716" t="s">
        <v>492</v>
      </c>
      <c r="Q1716" t="s">
        <v>2581</v>
      </c>
      <c r="R1716">
        <v>83704</v>
      </c>
      <c r="S1716" s="1">
        <v>42163</v>
      </c>
      <c r="T1716" s="1">
        <v>42163</v>
      </c>
      <c r="U1716">
        <v>881.46810000000005</v>
      </c>
      <c r="V1716">
        <v>13</v>
      </c>
      <c r="W1716">
        <v>1277.49</v>
      </c>
      <c r="X1716">
        <v>90951</v>
      </c>
      <c r="Y1716">
        <f>cleaneddata[[#This Row],[Unit Price]]-cleaneddata[[#This Row],[Discount]]</f>
        <v>100.92</v>
      </c>
      <c r="Z1716" t="str">
        <f>_xlfn.IFS(cleaneddata[[#This Row],[Region]]="Central","Chris",cleaneddata[[#This Row],[Region]]="East","Erin",cleaneddata[[#This Row],[Region]]="South","Sam",cleaneddata[[#This Row],[Region]]="West","William")</f>
        <v>William</v>
      </c>
    </row>
    <row r="1717" spans="1:26" x14ac:dyDescent="0.25">
      <c r="A1717">
        <v>3137</v>
      </c>
      <c r="B1717" t="s">
        <v>2804</v>
      </c>
      <c r="C1717" t="s">
        <v>72</v>
      </c>
      <c r="D1717">
        <v>0.09</v>
      </c>
      <c r="E1717">
        <v>304.99</v>
      </c>
      <c r="F1717">
        <v>19.989999999999998</v>
      </c>
      <c r="G1717" t="s">
        <v>40</v>
      </c>
      <c r="H1717" t="s">
        <v>96</v>
      </c>
      <c r="I1717" t="s">
        <v>50</v>
      </c>
      <c r="J1717" t="s">
        <v>74</v>
      </c>
      <c r="K1717" t="s">
        <v>75</v>
      </c>
      <c r="L1717" t="s">
        <v>2805</v>
      </c>
      <c r="M1717">
        <v>0.4</v>
      </c>
      <c r="N1717" t="s">
        <v>34</v>
      </c>
      <c r="O1717" t="s">
        <v>113</v>
      </c>
      <c r="P1717" t="s">
        <v>1358</v>
      </c>
      <c r="Q1717" t="s">
        <v>2806</v>
      </c>
      <c r="R1717">
        <v>3246</v>
      </c>
      <c r="S1717" s="1">
        <v>42163</v>
      </c>
      <c r="T1717" s="1">
        <v>42164</v>
      </c>
      <c r="U1717">
        <v>1623.9494999999999</v>
      </c>
      <c r="V1717">
        <v>8</v>
      </c>
      <c r="W1717">
        <v>2353.5500000000002</v>
      </c>
      <c r="X1717">
        <v>86795</v>
      </c>
      <c r="Y1717">
        <f>cleaneddata[[#This Row],[Unit Price]]-cleaneddata[[#This Row],[Discount]]</f>
        <v>304.90000000000003</v>
      </c>
      <c r="Z1717" t="str">
        <f>_xlfn.IFS(cleaneddata[[#This Row],[Region]]="Central","Chris",cleaneddata[[#This Row],[Region]]="East","Erin",cleaneddata[[#This Row],[Region]]="South","Sam",cleaneddata[[#This Row],[Region]]="West","William")</f>
        <v>Erin</v>
      </c>
    </row>
    <row r="1718" spans="1:26" x14ac:dyDescent="0.25">
      <c r="A1718">
        <v>349</v>
      </c>
      <c r="B1718" t="s">
        <v>127</v>
      </c>
      <c r="C1718" t="s">
        <v>27</v>
      </c>
      <c r="D1718">
        <v>0</v>
      </c>
      <c r="E1718">
        <v>8.34</v>
      </c>
      <c r="F1718">
        <v>2.64</v>
      </c>
      <c r="G1718" t="s">
        <v>89</v>
      </c>
      <c r="H1718" t="s">
        <v>73</v>
      </c>
      <c r="I1718" t="s">
        <v>50</v>
      </c>
      <c r="J1718" t="s">
        <v>570</v>
      </c>
      <c r="K1718" t="s">
        <v>44</v>
      </c>
      <c r="L1718" t="s">
        <v>885</v>
      </c>
      <c r="M1718">
        <v>0.59</v>
      </c>
      <c r="N1718" t="s">
        <v>34</v>
      </c>
      <c r="O1718" t="s">
        <v>35</v>
      </c>
      <c r="P1718" t="s">
        <v>125</v>
      </c>
      <c r="Q1718" t="s">
        <v>130</v>
      </c>
      <c r="R1718">
        <v>33132</v>
      </c>
      <c r="S1718" s="1">
        <v>42164</v>
      </c>
      <c r="T1718" s="1">
        <v>42166</v>
      </c>
      <c r="U1718">
        <v>5.8624999999999998</v>
      </c>
      <c r="V1718">
        <v>23</v>
      </c>
      <c r="W1718">
        <v>212.89</v>
      </c>
      <c r="X1718">
        <v>17446</v>
      </c>
      <c r="Y1718">
        <f>cleaneddata[[#This Row],[Unit Price]]-cleaneddata[[#This Row],[Discount]]</f>
        <v>8.34</v>
      </c>
      <c r="Z1718" t="str">
        <f>_xlfn.IFS(cleaneddata[[#This Row],[Region]]="Central","Chris",cleaneddata[[#This Row],[Region]]="East","Erin",cleaneddata[[#This Row],[Region]]="South","Sam",cleaneddata[[#This Row],[Region]]="West","William")</f>
        <v>Sam</v>
      </c>
    </row>
    <row r="1719" spans="1:26" x14ac:dyDescent="0.25">
      <c r="A1719">
        <v>351</v>
      </c>
      <c r="B1719" t="s">
        <v>131</v>
      </c>
      <c r="C1719" t="s">
        <v>27</v>
      </c>
      <c r="D1719">
        <v>0</v>
      </c>
      <c r="E1719">
        <v>8.34</v>
      </c>
      <c r="F1719">
        <v>2.64</v>
      </c>
      <c r="G1719" t="s">
        <v>89</v>
      </c>
      <c r="H1719" t="s">
        <v>73</v>
      </c>
      <c r="I1719" t="s">
        <v>50</v>
      </c>
      <c r="J1719" t="s">
        <v>570</v>
      </c>
      <c r="K1719" t="s">
        <v>44</v>
      </c>
      <c r="L1719" t="s">
        <v>885</v>
      </c>
      <c r="M1719">
        <v>0.59</v>
      </c>
      <c r="N1719" t="s">
        <v>34</v>
      </c>
      <c r="O1719" t="s">
        <v>113</v>
      </c>
      <c r="P1719" t="s">
        <v>114</v>
      </c>
      <c r="Q1719" t="s">
        <v>132</v>
      </c>
      <c r="R1719">
        <v>13601</v>
      </c>
      <c r="S1719" s="1">
        <v>42164</v>
      </c>
      <c r="T1719" s="1">
        <v>42166</v>
      </c>
      <c r="U1719">
        <v>10.5</v>
      </c>
      <c r="V1719">
        <v>6</v>
      </c>
      <c r="W1719">
        <v>55.54</v>
      </c>
      <c r="X1719">
        <v>88685</v>
      </c>
      <c r="Y1719">
        <f>cleaneddata[[#This Row],[Unit Price]]-cleaneddata[[#This Row],[Discount]]</f>
        <v>8.34</v>
      </c>
      <c r="Z1719" t="str">
        <f>_xlfn.IFS(cleaneddata[[#This Row],[Region]]="Central","Chris",cleaneddata[[#This Row],[Region]]="East","Erin",cleaneddata[[#This Row],[Region]]="South","Sam",cleaneddata[[#This Row],[Region]]="West","William")</f>
        <v>Erin</v>
      </c>
    </row>
    <row r="1720" spans="1:26" x14ac:dyDescent="0.25">
      <c r="A1720">
        <v>2584</v>
      </c>
      <c r="B1720" t="s">
        <v>2807</v>
      </c>
      <c r="C1720" t="s">
        <v>27</v>
      </c>
      <c r="D1720">
        <v>0.04</v>
      </c>
      <c r="E1720">
        <v>6.3</v>
      </c>
      <c r="F1720">
        <v>0.5</v>
      </c>
      <c r="G1720" t="s">
        <v>40</v>
      </c>
      <c r="H1720" t="s">
        <v>73</v>
      </c>
      <c r="I1720" t="s">
        <v>50</v>
      </c>
      <c r="J1720" t="s">
        <v>154</v>
      </c>
      <c r="K1720" t="s">
        <v>75</v>
      </c>
      <c r="L1720" t="s">
        <v>828</v>
      </c>
      <c r="M1720">
        <v>0.39</v>
      </c>
      <c r="N1720" t="s">
        <v>34</v>
      </c>
      <c r="O1720" t="s">
        <v>54</v>
      </c>
      <c r="P1720" t="s">
        <v>291</v>
      </c>
      <c r="Q1720" t="s">
        <v>2808</v>
      </c>
      <c r="R1720">
        <v>48141</v>
      </c>
      <c r="S1720" s="1">
        <v>42164</v>
      </c>
      <c r="T1720" s="1">
        <v>42166</v>
      </c>
      <c r="U1720">
        <v>67.606200000000001</v>
      </c>
      <c r="V1720">
        <v>15</v>
      </c>
      <c r="W1720">
        <v>97.98</v>
      </c>
      <c r="X1720">
        <v>89658</v>
      </c>
      <c r="Y1720">
        <f>cleaneddata[[#This Row],[Unit Price]]-cleaneddata[[#This Row],[Discount]]</f>
        <v>6.26</v>
      </c>
      <c r="Z1720" t="str">
        <f>_xlfn.IFS(cleaneddata[[#This Row],[Region]]="Central","Chris",cleaneddata[[#This Row],[Region]]="East","Erin",cleaneddata[[#This Row],[Region]]="South","Sam",cleaneddata[[#This Row],[Region]]="West","William")</f>
        <v>Chris</v>
      </c>
    </row>
    <row r="1721" spans="1:26" x14ac:dyDescent="0.25">
      <c r="A1721">
        <v>1151</v>
      </c>
      <c r="B1721" t="s">
        <v>2809</v>
      </c>
      <c r="C1721" t="s">
        <v>49</v>
      </c>
      <c r="D1721">
        <v>0.05</v>
      </c>
      <c r="E1721">
        <v>7.59</v>
      </c>
      <c r="F1721">
        <v>4</v>
      </c>
      <c r="G1721" t="s">
        <v>40</v>
      </c>
      <c r="H1721" t="s">
        <v>96</v>
      </c>
      <c r="I1721" t="s">
        <v>30</v>
      </c>
      <c r="J1721" t="s">
        <v>128</v>
      </c>
      <c r="K1721" t="s">
        <v>52</v>
      </c>
      <c r="L1721" t="s">
        <v>1689</v>
      </c>
      <c r="M1721">
        <v>0.42</v>
      </c>
      <c r="N1721" t="s">
        <v>34</v>
      </c>
      <c r="O1721" t="s">
        <v>113</v>
      </c>
      <c r="P1721" t="s">
        <v>405</v>
      </c>
      <c r="Q1721" t="s">
        <v>2810</v>
      </c>
      <c r="R1721">
        <v>1075</v>
      </c>
      <c r="S1721" s="1">
        <v>42164</v>
      </c>
      <c r="T1721" s="1">
        <v>42164</v>
      </c>
      <c r="U1721">
        <v>6.0926999999999998</v>
      </c>
      <c r="V1721">
        <v>1</v>
      </c>
      <c r="W1721">
        <v>8.83</v>
      </c>
      <c r="X1721">
        <v>91344</v>
      </c>
      <c r="Y1721">
        <f>cleaneddata[[#This Row],[Unit Price]]-cleaneddata[[#This Row],[Discount]]</f>
        <v>7.54</v>
      </c>
      <c r="Z1721" t="str">
        <f>_xlfn.IFS(cleaneddata[[#This Row],[Region]]="Central","Chris",cleaneddata[[#This Row],[Region]]="East","Erin",cleaneddata[[#This Row],[Region]]="South","Sam",cleaneddata[[#This Row],[Region]]="West","William")</f>
        <v>Erin</v>
      </c>
    </row>
    <row r="1722" spans="1:26" x14ac:dyDescent="0.25">
      <c r="A1722">
        <v>218</v>
      </c>
      <c r="B1722" t="s">
        <v>2811</v>
      </c>
      <c r="C1722" t="s">
        <v>118</v>
      </c>
      <c r="D1722">
        <v>0.05</v>
      </c>
      <c r="E1722">
        <v>119.99</v>
      </c>
      <c r="F1722">
        <v>56.14</v>
      </c>
      <c r="G1722" t="s">
        <v>28</v>
      </c>
      <c r="H1722" t="s">
        <v>41</v>
      </c>
      <c r="I1722" t="s">
        <v>42</v>
      </c>
      <c r="J1722" t="s">
        <v>58</v>
      </c>
      <c r="K1722" t="s">
        <v>32</v>
      </c>
      <c r="L1722" t="s">
        <v>589</v>
      </c>
      <c r="M1722">
        <v>0.39</v>
      </c>
      <c r="N1722" t="s">
        <v>34</v>
      </c>
      <c r="O1722" t="s">
        <v>61</v>
      </c>
      <c r="P1722" t="s">
        <v>148</v>
      </c>
      <c r="Q1722" t="s">
        <v>951</v>
      </c>
      <c r="R1722">
        <v>84107</v>
      </c>
      <c r="S1722" s="1">
        <v>42164</v>
      </c>
      <c r="T1722" s="1">
        <v>42166</v>
      </c>
      <c r="U1722">
        <v>-102.5121</v>
      </c>
      <c r="V1722">
        <v>6</v>
      </c>
      <c r="W1722">
        <v>730.37</v>
      </c>
      <c r="X1722">
        <v>88048</v>
      </c>
      <c r="Y1722">
        <f>cleaneddata[[#This Row],[Unit Price]]-cleaneddata[[#This Row],[Discount]]</f>
        <v>119.94</v>
      </c>
      <c r="Z1722" t="str">
        <f>_xlfn.IFS(cleaneddata[[#This Row],[Region]]="Central","Chris",cleaneddata[[#This Row],[Region]]="East","Erin",cleaneddata[[#This Row],[Region]]="South","Sam",cleaneddata[[#This Row],[Region]]="West","William")</f>
        <v>William</v>
      </c>
    </row>
    <row r="1723" spans="1:26" x14ac:dyDescent="0.25">
      <c r="A1723">
        <v>3361</v>
      </c>
      <c r="B1723" t="s">
        <v>812</v>
      </c>
      <c r="C1723" t="s">
        <v>118</v>
      </c>
      <c r="D1723">
        <v>0.03</v>
      </c>
      <c r="E1723">
        <v>4.9800000000000004</v>
      </c>
      <c r="F1723">
        <v>4.95</v>
      </c>
      <c r="G1723" t="s">
        <v>40</v>
      </c>
      <c r="H1723" t="s">
        <v>73</v>
      </c>
      <c r="I1723" t="s">
        <v>50</v>
      </c>
      <c r="J1723" t="s">
        <v>74</v>
      </c>
      <c r="K1723" t="s">
        <v>75</v>
      </c>
      <c r="L1723" t="s">
        <v>2621</v>
      </c>
      <c r="M1723">
        <v>0.37</v>
      </c>
      <c r="N1723" t="s">
        <v>34</v>
      </c>
      <c r="O1723" t="s">
        <v>54</v>
      </c>
      <c r="P1723" t="s">
        <v>359</v>
      </c>
      <c r="Q1723" t="s">
        <v>814</v>
      </c>
      <c r="R1723">
        <v>53095</v>
      </c>
      <c r="S1723" s="1">
        <v>42164</v>
      </c>
      <c r="T1723" s="1">
        <v>42166</v>
      </c>
      <c r="U1723">
        <v>-47.995249999999999</v>
      </c>
      <c r="V1723">
        <v>19</v>
      </c>
      <c r="W1723">
        <v>95</v>
      </c>
      <c r="X1723">
        <v>91438</v>
      </c>
      <c r="Y1723">
        <f>cleaneddata[[#This Row],[Unit Price]]-cleaneddata[[#This Row],[Discount]]</f>
        <v>4.95</v>
      </c>
      <c r="Z1723" t="str">
        <f>_xlfn.IFS(cleaneddata[[#This Row],[Region]]="Central","Chris",cleaneddata[[#This Row],[Region]]="East","Erin",cleaneddata[[#This Row],[Region]]="South","Sam",cleaneddata[[#This Row],[Region]]="West","William")</f>
        <v>Chris</v>
      </c>
    </row>
    <row r="1724" spans="1:26" x14ac:dyDescent="0.25">
      <c r="A1724">
        <v>326</v>
      </c>
      <c r="B1724" t="s">
        <v>2812</v>
      </c>
      <c r="C1724" t="s">
        <v>72</v>
      </c>
      <c r="D1724">
        <v>0.06</v>
      </c>
      <c r="E1724">
        <v>7.99</v>
      </c>
      <c r="F1724">
        <v>5.03</v>
      </c>
      <c r="G1724" t="s">
        <v>40</v>
      </c>
      <c r="H1724" t="s">
        <v>41</v>
      </c>
      <c r="I1724" t="s">
        <v>42</v>
      </c>
      <c r="J1724" t="s">
        <v>137</v>
      </c>
      <c r="K1724" t="s">
        <v>146</v>
      </c>
      <c r="L1724" t="s">
        <v>467</v>
      </c>
      <c r="M1724">
        <v>0.6</v>
      </c>
      <c r="N1724" t="s">
        <v>34</v>
      </c>
      <c r="O1724" t="s">
        <v>54</v>
      </c>
      <c r="P1724" t="s">
        <v>105</v>
      </c>
      <c r="Q1724" t="s">
        <v>2197</v>
      </c>
      <c r="R1724">
        <v>60510</v>
      </c>
      <c r="S1724" s="1">
        <v>42164</v>
      </c>
      <c r="T1724" s="1">
        <v>42165</v>
      </c>
      <c r="U1724">
        <v>-29.172000000000001</v>
      </c>
      <c r="V1724">
        <v>4</v>
      </c>
      <c r="W1724">
        <v>28.46</v>
      </c>
      <c r="X1724">
        <v>90973</v>
      </c>
      <c r="Y1724">
        <f>cleaneddata[[#This Row],[Unit Price]]-cleaneddata[[#This Row],[Discount]]</f>
        <v>7.9300000000000006</v>
      </c>
      <c r="Z1724" t="str">
        <f>_xlfn.IFS(cleaneddata[[#This Row],[Region]]="Central","Chris",cleaneddata[[#This Row],[Region]]="East","Erin",cleaneddata[[#This Row],[Region]]="South","Sam",cleaneddata[[#This Row],[Region]]="West","William")</f>
        <v>Chris</v>
      </c>
    </row>
    <row r="1725" spans="1:26" x14ac:dyDescent="0.25">
      <c r="A1725">
        <v>3079</v>
      </c>
      <c r="B1725" t="s">
        <v>321</v>
      </c>
      <c r="C1725" t="s">
        <v>27</v>
      </c>
      <c r="D1725">
        <v>0</v>
      </c>
      <c r="E1725">
        <v>2.21</v>
      </c>
      <c r="F1725">
        <v>1</v>
      </c>
      <c r="G1725" t="s">
        <v>89</v>
      </c>
      <c r="H1725" t="s">
        <v>29</v>
      </c>
      <c r="I1725" t="s">
        <v>50</v>
      </c>
      <c r="J1725" t="s">
        <v>51</v>
      </c>
      <c r="K1725" t="s">
        <v>52</v>
      </c>
      <c r="L1725" t="s">
        <v>2813</v>
      </c>
      <c r="M1725">
        <v>0.38</v>
      </c>
      <c r="N1725" t="s">
        <v>34</v>
      </c>
      <c r="O1725" t="s">
        <v>113</v>
      </c>
      <c r="P1725" t="s">
        <v>322</v>
      </c>
      <c r="Q1725" t="s">
        <v>323</v>
      </c>
      <c r="R1725">
        <v>19112</v>
      </c>
      <c r="S1725" s="1">
        <v>42165</v>
      </c>
      <c r="T1725" s="1">
        <v>42166</v>
      </c>
      <c r="U1725">
        <v>10.01</v>
      </c>
      <c r="V1725">
        <v>33</v>
      </c>
      <c r="W1725">
        <v>87.18</v>
      </c>
      <c r="X1725">
        <v>48483</v>
      </c>
      <c r="Y1725">
        <f>cleaneddata[[#This Row],[Unit Price]]-cleaneddata[[#This Row],[Discount]]</f>
        <v>2.21</v>
      </c>
      <c r="Z1725" t="str">
        <f>_xlfn.IFS(cleaneddata[[#This Row],[Region]]="Central","Chris",cleaneddata[[#This Row],[Region]]="East","Erin",cleaneddata[[#This Row],[Region]]="South","Sam",cleaneddata[[#This Row],[Region]]="West","William")</f>
        <v>Erin</v>
      </c>
    </row>
    <row r="1726" spans="1:26" x14ac:dyDescent="0.25">
      <c r="A1726">
        <v>3243</v>
      </c>
      <c r="B1726" t="s">
        <v>2814</v>
      </c>
      <c r="C1726" t="s">
        <v>39</v>
      </c>
      <c r="D1726">
        <v>0</v>
      </c>
      <c r="E1726">
        <v>7.28</v>
      </c>
      <c r="F1726">
        <v>3.52</v>
      </c>
      <c r="G1726" t="s">
        <v>40</v>
      </c>
      <c r="H1726" t="s">
        <v>29</v>
      </c>
      <c r="I1726" t="s">
        <v>42</v>
      </c>
      <c r="J1726" t="s">
        <v>43</v>
      </c>
      <c r="K1726" t="s">
        <v>44</v>
      </c>
      <c r="L1726" t="s">
        <v>2815</v>
      </c>
      <c r="M1726">
        <v>0.68</v>
      </c>
      <c r="N1726" t="s">
        <v>34</v>
      </c>
      <c r="O1726" t="s">
        <v>113</v>
      </c>
      <c r="P1726" t="s">
        <v>250</v>
      </c>
      <c r="Q1726" t="s">
        <v>251</v>
      </c>
      <c r="R1726">
        <v>6010</v>
      </c>
      <c r="S1726" s="1">
        <v>42165</v>
      </c>
      <c r="T1726" s="1">
        <v>42165</v>
      </c>
      <c r="U1726">
        <v>-25.103999999999999</v>
      </c>
      <c r="V1726">
        <v>3</v>
      </c>
      <c r="W1726">
        <v>24.44</v>
      </c>
      <c r="X1726">
        <v>88329</v>
      </c>
      <c r="Y1726">
        <f>cleaneddata[[#This Row],[Unit Price]]-cleaneddata[[#This Row],[Discount]]</f>
        <v>7.28</v>
      </c>
      <c r="Z1726" t="str">
        <f>_xlfn.IFS(cleaneddata[[#This Row],[Region]]="Central","Chris",cleaneddata[[#This Row],[Region]]="East","Erin",cleaneddata[[#This Row],[Region]]="South","Sam",cleaneddata[[#This Row],[Region]]="West","William")</f>
        <v>Erin</v>
      </c>
    </row>
    <row r="1727" spans="1:26" x14ac:dyDescent="0.25">
      <c r="A1727">
        <v>254</v>
      </c>
      <c r="B1727" t="s">
        <v>2816</v>
      </c>
      <c r="C1727" t="s">
        <v>118</v>
      </c>
      <c r="D1727">
        <v>0.1</v>
      </c>
      <c r="E1727">
        <v>280.98</v>
      </c>
      <c r="F1727">
        <v>35.67</v>
      </c>
      <c r="G1727" t="s">
        <v>28</v>
      </c>
      <c r="H1727" t="s">
        <v>73</v>
      </c>
      <c r="I1727" t="s">
        <v>30</v>
      </c>
      <c r="J1727" t="s">
        <v>31</v>
      </c>
      <c r="K1727" t="s">
        <v>32</v>
      </c>
      <c r="L1727" t="s">
        <v>2817</v>
      </c>
      <c r="M1727">
        <v>0.66</v>
      </c>
      <c r="N1727" t="s">
        <v>34</v>
      </c>
      <c r="O1727" t="s">
        <v>61</v>
      </c>
      <c r="P1727" t="s">
        <v>62</v>
      </c>
      <c r="Q1727" t="s">
        <v>2818</v>
      </c>
      <c r="R1727">
        <v>80126</v>
      </c>
      <c r="S1727" s="1">
        <v>42165</v>
      </c>
      <c r="T1727" s="1">
        <v>42166</v>
      </c>
      <c r="U1727">
        <v>-53.744999999999997</v>
      </c>
      <c r="V1727">
        <v>5</v>
      </c>
      <c r="W1727">
        <v>1332.82</v>
      </c>
      <c r="X1727">
        <v>86268</v>
      </c>
      <c r="Y1727">
        <f>cleaneddata[[#This Row],[Unit Price]]-cleaneddata[[#This Row],[Discount]]</f>
        <v>280.88</v>
      </c>
      <c r="Z1727" t="str">
        <f>_xlfn.IFS(cleaneddata[[#This Row],[Region]]="Central","Chris",cleaneddata[[#This Row],[Region]]="East","Erin",cleaneddata[[#This Row],[Region]]="South","Sam",cleaneddata[[#This Row],[Region]]="West","William")</f>
        <v>William</v>
      </c>
    </row>
    <row r="1728" spans="1:26" x14ac:dyDescent="0.25">
      <c r="A1728">
        <v>597</v>
      </c>
      <c r="B1728" t="s">
        <v>2819</v>
      </c>
      <c r="C1728" t="s">
        <v>72</v>
      </c>
      <c r="D1728">
        <v>0.1</v>
      </c>
      <c r="E1728">
        <v>6.48</v>
      </c>
      <c r="F1728">
        <v>5.9</v>
      </c>
      <c r="G1728" t="s">
        <v>40</v>
      </c>
      <c r="H1728" t="s">
        <v>29</v>
      </c>
      <c r="I1728" t="s">
        <v>50</v>
      </c>
      <c r="J1728" t="s">
        <v>90</v>
      </c>
      <c r="K1728" t="s">
        <v>75</v>
      </c>
      <c r="L1728" t="s">
        <v>1753</v>
      </c>
      <c r="M1728">
        <v>0.37</v>
      </c>
      <c r="N1728" t="s">
        <v>34</v>
      </c>
      <c r="O1728" t="s">
        <v>54</v>
      </c>
      <c r="P1728" t="s">
        <v>55</v>
      </c>
      <c r="Q1728" t="s">
        <v>1485</v>
      </c>
      <c r="R1728">
        <v>47201</v>
      </c>
      <c r="S1728" s="1">
        <v>42165</v>
      </c>
      <c r="T1728" s="1">
        <v>42165</v>
      </c>
      <c r="U1728">
        <v>-51.634999999999998</v>
      </c>
      <c r="V1728">
        <v>19</v>
      </c>
      <c r="W1728">
        <v>116.8</v>
      </c>
      <c r="X1728">
        <v>86310</v>
      </c>
      <c r="Y1728">
        <f>cleaneddata[[#This Row],[Unit Price]]-cleaneddata[[#This Row],[Discount]]</f>
        <v>6.3800000000000008</v>
      </c>
      <c r="Z1728" t="str">
        <f>_xlfn.IFS(cleaneddata[[#This Row],[Region]]="Central","Chris",cleaneddata[[#This Row],[Region]]="East","Erin",cleaneddata[[#This Row],[Region]]="South","Sam",cleaneddata[[#This Row],[Region]]="West","William")</f>
        <v>Chris</v>
      </c>
    </row>
    <row r="1729" spans="1:26" x14ac:dyDescent="0.25">
      <c r="A1729">
        <v>2431</v>
      </c>
      <c r="B1729" t="s">
        <v>2572</v>
      </c>
      <c r="C1729" t="s">
        <v>72</v>
      </c>
      <c r="D1729">
        <v>0.05</v>
      </c>
      <c r="E1729">
        <v>8.85</v>
      </c>
      <c r="F1729">
        <v>5.6</v>
      </c>
      <c r="G1729" t="s">
        <v>40</v>
      </c>
      <c r="H1729" t="s">
        <v>41</v>
      </c>
      <c r="I1729" t="s">
        <v>50</v>
      </c>
      <c r="J1729" t="s">
        <v>74</v>
      </c>
      <c r="K1729" t="s">
        <v>75</v>
      </c>
      <c r="L1729" t="s">
        <v>2820</v>
      </c>
      <c r="M1729">
        <v>0.36</v>
      </c>
      <c r="N1729" t="s">
        <v>34</v>
      </c>
      <c r="O1729" t="s">
        <v>61</v>
      </c>
      <c r="P1729" t="s">
        <v>92</v>
      </c>
      <c r="Q1729" t="s">
        <v>102</v>
      </c>
      <c r="R1729">
        <v>90004</v>
      </c>
      <c r="S1729" s="1">
        <v>42165</v>
      </c>
      <c r="T1729" s="1">
        <v>42166</v>
      </c>
      <c r="U1729">
        <v>-9.1769999999999996</v>
      </c>
      <c r="V1729">
        <v>21</v>
      </c>
      <c r="W1729">
        <v>199.08</v>
      </c>
      <c r="X1729">
        <v>24869</v>
      </c>
      <c r="Y1729">
        <f>cleaneddata[[#This Row],[Unit Price]]-cleaneddata[[#This Row],[Discount]]</f>
        <v>8.7999999999999989</v>
      </c>
      <c r="Z1729" t="str">
        <f>_xlfn.IFS(cleaneddata[[#This Row],[Region]]="Central","Chris",cleaneddata[[#This Row],[Region]]="East","Erin",cleaneddata[[#This Row],[Region]]="South","Sam",cleaneddata[[#This Row],[Region]]="West","William")</f>
        <v>William</v>
      </c>
    </row>
    <row r="1730" spans="1:26" x14ac:dyDescent="0.25">
      <c r="A1730">
        <v>2433</v>
      </c>
      <c r="B1730" t="s">
        <v>2821</v>
      </c>
      <c r="C1730" t="s">
        <v>72</v>
      </c>
      <c r="D1730">
        <v>0.05</v>
      </c>
      <c r="E1730">
        <v>8.85</v>
      </c>
      <c r="F1730">
        <v>5.6</v>
      </c>
      <c r="G1730" t="s">
        <v>40</v>
      </c>
      <c r="H1730" t="s">
        <v>41</v>
      </c>
      <c r="I1730" t="s">
        <v>50</v>
      </c>
      <c r="J1730" t="s">
        <v>74</v>
      </c>
      <c r="K1730" t="s">
        <v>75</v>
      </c>
      <c r="L1730" t="s">
        <v>2820</v>
      </c>
      <c r="M1730">
        <v>0.36</v>
      </c>
      <c r="N1730" t="s">
        <v>34</v>
      </c>
      <c r="O1730" t="s">
        <v>54</v>
      </c>
      <c r="P1730" t="s">
        <v>209</v>
      </c>
      <c r="Q1730" t="s">
        <v>613</v>
      </c>
      <c r="R1730">
        <v>73160</v>
      </c>
      <c r="S1730" s="1">
        <v>42165</v>
      </c>
      <c r="T1730" s="1">
        <v>42166</v>
      </c>
      <c r="U1730">
        <v>-7.3415999999999997</v>
      </c>
      <c r="V1730">
        <v>5</v>
      </c>
      <c r="W1730">
        <v>47.4</v>
      </c>
      <c r="X1730">
        <v>89095</v>
      </c>
      <c r="Y1730">
        <f>cleaneddata[[#This Row],[Unit Price]]-cleaneddata[[#This Row],[Discount]]</f>
        <v>8.7999999999999989</v>
      </c>
      <c r="Z1730" t="str">
        <f>_xlfn.IFS(cleaneddata[[#This Row],[Region]]="Central","Chris",cleaneddata[[#This Row],[Region]]="East","Erin",cleaneddata[[#This Row],[Region]]="South","Sam",cleaneddata[[#This Row],[Region]]="West","William")</f>
        <v>Chris</v>
      </c>
    </row>
    <row r="1731" spans="1:26" x14ac:dyDescent="0.25">
      <c r="A1731">
        <v>1265</v>
      </c>
      <c r="B1731" t="s">
        <v>2822</v>
      </c>
      <c r="C1731" t="s">
        <v>27</v>
      </c>
      <c r="D1731">
        <v>0.05</v>
      </c>
      <c r="E1731">
        <v>5.28</v>
      </c>
      <c r="F1731">
        <v>6.26</v>
      </c>
      <c r="G1731" t="s">
        <v>40</v>
      </c>
      <c r="H1731" t="s">
        <v>73</v>
      </c>
      <c r="I1731" t="s">
        <v>50</v>
      </c>
      <c r="J1731" t="s">
        <v>90</v>
      </c>
      <c r="K1731" t="s">
        <v>75</v>
      </c>
      <c r="L1731" t="s">
        <v>2460</v>
      </c>
      <c r="M1731">
        <v>0.4</v>
      </c>
      <c r="N1731" t="s">
        <v>34</v>
      </c>
      <c r="O1731" t="s">
        <v>54</v>
      </c>
      <c r="P1731" t="s">
        <v>209</v>
      </c>
      <c r="Q1731" t="s">
        <v>2823</v>
      </c>
      <c r="R1731">
        <v>73521</v>
      </c>
      <c r="S1731" s="1">
        <v>42166</v>
      </c>
      <c r="T1731" s="1">
        <v>42167</v>
      </c>
      <c r="U1731">
        <v>-11.375999999999999</v>
      </c>
      <c r="V1731">
        <v>1</v>
      </c>
      <c r="W1731">
        <v>7.15</v>
      </c>
      <c r="X1731">
        <v>89729</v>
      </c>
      <c r="Y1731">
        <f>cleaneddata[[#This Row],[Unit Price]]-cleaneddata[[#This Row],[Discount]]</f>
        <v>5.23</v>
      </c>
      <c r="Z1731" t="str">
        <f>_xlfn.IFS(cleaneddata[[#This Row],[Region]]="Central","Chris",cleaneddata[[#This Row],[Region]]="East","Erin",cleaneddata[[#This Row],[Region]]="South","Sam",cleaneddata[[#This Row],[Region]]="West","William")</f>
        <v>Chris</v>
      </c>
    </row>
    <row r="1732" spans="1:26" x14ac:dyDescent="0.25">
      <c r="A1732">
        <v>2779</v>
      </c>
      <c r="B1732" t="s">
        <v>2824</v>
      </c>
      <c r="C1732" t="s">
        <v>27</v>
      </c>
      <c r="D1732">
        <v>0.01</v>
      </c>
      <c r="E1732">
        <v>35.99</v>
      </c>
      <c r="F1732">
        <v>5.99</v>
      </c>
      <c r="G1732" t="s">
        <v>40</v>
      </c>
      <c r="H1732" t="s">
        <v>96</v>
      </c>
      <c r="I1732" t="s">
        <v>42</v>
      </c>
      <c r="J1732" t="s">
        <v>137</v>
      </c>
      <c r="K1732" t="s">
        <v>52</v>
      </c>
      <c r="L1732" t="s">
        <v>1374</v>
      </c>
      <c r="M1732">
        <v>0.38</v>
      </c>
      <c r="N1732" t="s">
        <v>34</v>
      </c>
      <c r="O1732" t="s">
        <v>35</v>
      </c>
      <c r="P1732" t="s">
        <v>99</v>
      </c>
      <c r="Q1732" t="s">
        <v>2825</v>
      </c>
      <c r="R1732">
        <v>27893</v>
      </c>
      <c r="S1732" s="1">
        <v>42166</v>
      </c>
      <c r="T1732" s="1">
        <v>42167</v>
      </c>
      <c r="U1732">
        <v>-60.704000000000001</v>
      </c>
      <c r="V1732">
        <v>11</v>
      </c>
      <c r="W1732">
        <v>345.07</v>
      </c>
      <c r="X1732">
        <v>87161</v>
      </c>
      <c r="Y1732">
        <f>cleaneddata[[#This Row],[Unit Price]]-cleaneddata[[#This Row],[Discount]]</f>
        <v>35.980000000000004</v>
      </c>
      <c r="Z1732" t="str">
        <f>_xlfn.IFS(cleaneddata[[#This Row],[Region]]="Central","Chris",cleaneddata[[#This Row],[Region]]="East","Erin",cleaneddata[[#This Row],[Region]]="South","Sam",cleaneddata[[#This Row],[Region]]="West","William")</f>
        <v>Sam</v>
      </c>
    </row>
    <row r="1733" spans="1:26" x14ac:dyDescent="0.25">
      <c r="A1733">
        <v>3251</v>
      </c>
      <c r="B1733" t="s">
        <v>2826</v>
      </c>
      <c r="C1733" t="s">
        <v>27</v>
      </c>
      <c r="D1733">
        <v>0.02</v>
      </c>
      <c r="E1733">
        <v>5.28</v>
      </c>
      <c r="F1733">
        <v>6.26</v>
      </c>
      <c r="G1733" t="s">
        <v>40</v>
      </c>
      <c r="H1733" t="s">
        <v>96</v>
      </c>
      <c r="I1733" t="s">
        <v>50</v>
      </c>
      <c r="J1733" t="s">
        <v>90</v>
      </c>
      <c r="K1733" t="s">
        <v>75</v>
      </c>
      <c r="L1733" t="s">
        <v>2460</v>
      </c>
      <c r="M1733">
        <v>0.4</v>
      </c>
      <c r="N1733" t="s">
        <v>34</v>
      </c>
      <c r="O1733" t="s">
        <v>113</v>
      </c>
      <c r="P1733" t="s">
        <v>114</v>
      </c>
      <c r="Q1733" t="s">
        <v>115</v>
      </c>
      <c r="R1733">
        <v>10112</v>
      </c>
      <c r="S1733" s="1">
        <v>42166</v>
      </c>
      <c r="T1733" s="1">
        <v>42167</v>
      </c>
      <c r="U1733">
        <v>-131.16</v>
      </c>
      <c r="V1733">
        <v>76</v>
      </c>
      <c r="W1733">
        <v>412.72</v>
      </c>
      <c r="X1733">
        <v>39076</v>
      </c>
      <c r="Y1733">
        <f>cleaneddata[[#This Row],[Unit Price]]-cleaneddata[[#This Row],[Discount]]</f>
        <v>5.2600000000000007</v>
      </c>
      <c r="Z1733" t="str">
        <f>_xlfn.IFS(cleaneddata[[#This Row],[Region]]="Central","Chris",cleaneddata[[#This Row],[Region]]="East","Erin",cleaneddata[[#This Row],[Region]]="South","Sam",cleaneddata[[#This Row],[Region]]="West","William")</f>
        <v>Erin</v>
      </c>
    </row>
    <row r="1734" spans="1:26" x14ac:dyDescent="0.25">
      <c r="A1734">
        <v>3252</v>
      </c>
      <c r="B1734" t="s">
        <v>1925</v>
      </c>
      <c r="C1734" t="s">
        <v>27</v>
      </c>
      <c r="D1734">
        <v>0.02</v>
      </c>
      <c r="E1734">
        <v>5.28</v>
      </c>
      <c r="F1734">
        <v>6.26</v>
      </c>
      <c r="G1734" t="s">
        <v>40</v>
      </c>
      <c r="H1734" t="s">
        <v>96</v>
      </c>
      <c r="I1734" t="s">
        <v>50</v>
      </c>
      <c r="J1734" t="s">
        <v>90</v>
      </c>
      <c r="K1734" t="s">
        <v>75</v>
      </c>
      <c r="L1734" t="s">
        <v>2460</v>
      </c>
      <c r="M1734">
        <v>0.4</v>
      </c>
      <c r="N1734" t="s">
        <v>34</v>
      </c>
      <c r="O1734" t="s">
        <v>113</v>
      </c>
      <c r="P1734" t="s">
        <v>114</v>
      </c>
      <c r="Q1734" t="s">
        <v>1926</v>
      </c>
      <c r="R1734">
        <v>12306</v>
      </c>
      <c r="S1734" s="1">
        <v>42166</v>
      </c>
      <c r="T1734" s="1">
        <v>42167</v>
      </c>
      <c r="U1734">
        <v>-65.58</v>
      </c>
      <c r="V1734">
        <v>19</v>
      </c>
      <c r="W1734">
        <v>103.18</v>
      </c>
      <c r="X1734">
        <v>87299</v>
      </c>
      <c r="Y1734">
        <f>cleaneddata[[#This Row],[Unit Price]]-cleaneddata[[#This Row],[Discount]]</f>
        <v>5.2600000000000007</v>
      </c>
      <c r="Z1734" t="str">
        <f>_xlfn.IFS(cleaneddata[[#This Row],[Region]]="Central","Chris",cleaneddata[[#This Row],[Region]]="East","Erin",cleaneddata[[#This Row],[Region]]="South","Sam",cleaneddata[[#This Row],[Region]]="West","William")</f>
        <v>Erin</v>
      </c>
    </row>
    <row r="1735" spans="1:26" x14ac:dyDescent="0.25">
      <c r="A1735">
        <v>1466</v>
      </c>
      <c r="B1735" t="s">
        <v>2827</v>
      </c>
      <c r="C1735" t="s">
        <v>39</v>
      </c>
      <c r="D1735">
        <v>0</v>
      </c>
      <c r="E1735">
        <v>65.989999999999995</v>
      </c>
      <c r="F1735">
        <v>8.99</v>
      </c>
      <c r="G1735" t="s">
        <v>40</v>
      </c>
      <c r="H1735" t="s">
        <v>29</v>
      </c>
      <c r="I1735" t="s">
        <v>42</v>
      </c>
      <c r="J1735" t="s">
        <v>137</v>
      </c>
      <c r="K1735" t="s">
        <v>75</v>
      </c>
      <c r="L1735" t="s">
        <v>2596</v>
      </c>
      <c r="M1735">
        <v>0.56000000000000005</v>
      </c>
      <c r="N1735" t="s">
        <v>34</v>
      </c>
      <c r="O1735" t="s">
        <v>54</v>
      </c>
      <c r="P1735" t="s">
        <v>135</v>
      </c>
      <c r="Q1735" t="s">
        <v>1485</v>
      </c>
      <c r="R1735">
        <v>68601</v>
      </c>
      <c r="S1735" s="1">
        <v>42166</v>
      </c>
      <c r="T1735" s="1">
        <v>42168</v>
      </c>
      <c r="U1735">
        <v>253.3032</v>
      </c>
      <c r="V1735">
        <v>10</v>
      </c>
      <c r="W1735">
        <v>575.07000000000005</v>
      </c>
      <c r="X1735">
        <v>91115</v>
      </c>
      <c r="Y1735">
        <f>cleaneddata[[#This Row],[Unit Price]]-cleaneddata[[#This Row],[Discount]]</f>
        <v>65.989999999999995</v>
      </c>
      <c r="Z1735" t="str">
        <f>_xlfn.IFS(cleaneddata[[#This Row],[Region]]="Central","Chris",cleaneddata[[#This Row],[Region]]="East","Erin",cleaneddata[[#This Row],[Region]]="South","Sam",cleaneddata[[#This Row],[Region]]="West","William")</f>
        <v>Chris</v>
      </c>
    </row>
    <row r="1736" spans="1:26" x14ac:dyDescent="0.25">
      <c r="A1736">
        <v>2649</v>
      </c>
      <c r="B1736" t="s">
        <v>2828</v>
      </c>
      <c r="C1736" t="s">
        <v>39</v>
      </c>
      <c r="D1736">
        <v>0.01</v>
      </c>
      <c r="E1736">
        <v>39.979999999999997</v>
      </c>
      <c r="F1736">
        <v>4</v>
      </c>
      <c r="G1736" t="s">
        <v>40</v>
      </c>
      <c r="H1736" t="s">
        <v>96</v>
      </c>
      <c r="I1736" t="s">
        <v>42</v>
      </c>
      <c r="J1736" t="s">
        <v>43</v>
      </c>
      <c r="K1736" t="s">
        <v>75</v>
      </c>
      <c r="L1736" t="s">
        <v>1929</v>
      </c>
      <c r="M1736">
        <v>0.7</v>
      </c>
      <c r="N1736" t="s">
        <v>34</v>
      </c>
      <c r="O1736" t="s">
        <v>113</v>
      </c>
      <c r="P1736" t="s">
        <v>420</v>
      </c>
      <c r="Q1736" t="s">
        <v>2332</v>
      </c>
      <c r="R1736">
        <v>21040</v>
      </c>
      <c r="S1736" s="1">
        <v>42166</v>
      </c>
      <c r="T1736" s="1">
        <v>42167</v>
      </c>
      <c r="U1736">
        <v>-30.808</v>
      </c>
      <c r="V1736">
        <v>5</v>
      </c>
      <c r="W1736">
        <v>203.29</v>
      </c>
      <c r="X1736">
        <v>88814</v>
      </c>
      <c r="Y1736">
        <f>cleaneddata[[#This Row],[Unit Price]]-cleaneddata[[#This Row],[Discount]]</f>
        <v>39.97</v>
      </c>
      <c r="Z1736" t="str">
        <f>_xlfn.IFS(cleaneddata[[#This Row],[Region]]="Central","Chris",cleaneddata[[#This Row],[Region]]="East","Erin",cleaneddata[[#This Row],[Region]]="South","Sam",cleaneddata[[#This Row],[Region]]="West","William")</f>
        <v>Erin</v>
      </c>
    </row>
    <row r="1737" spans="1:26" x14ac:dyDescent="0.25">
      <c r="A1737">
        <v>3008</v>
      </c>
      <c r="B1737" t="s">
        <v>1520</v>
      </c>
      <c r="C1737" t="s">
        <v>39</v>
      </c>
      <c r="D1737">
        <v>0.01</v>
      </c>
      <c r="E1737">
        <v>12.28</v>
      </c>
      <c r="F1737">
        <v>6.47</v>
      </c>
      <c r="G1737" t="s">
        <v>40</v>
      </c>
      <c r="H1737" t="s">
        <v>73</v>
      </c>
      <c r="I1737" t="s">
        <v>50</v>
      </c>
      <c r="J1737" t="s">
        <v>90</v>
      </c>
      <c r="K1737" t="s">
        <v>75</v>
      </c>
      <c r="L1737" t="s">
        <v>2560</v>
      </c>
      <c r="M1737">
        <v>0.38</v>
      </c>
      <c r="N1737" t="s">
        <v>34</v>
      </c>
      <c r="O1737" t="s">
        <v>54</v>
      </c>
      <c r="P1737" t="s">
        <v>86</v>
      </c>
      <c r="Q1737" t="s">
        <v>1522</v>
      </c>
      <c r="R1737">
        <v>55343</v>
      </c>
      <c r="S1737" s="1">
        <v>42166</v>
      </c>
      <c r="T1737" s="1">
        <v>42167</v>
      </c>
      <c r="U1737">
        <v>47.61</v>
      </c>
      <c r="V1737">
        <v>12</v>
      </c>
      <c r="W1737">
        <v>160.66</v>
      </c>
      <c r="X1737">
        <v>89415</v>
      </c>
      <c r="Y1737">
        <f>cleaneddata[[#This Row],[Unit Price]]-cleaneddata[[#This Row],[Discount]]</f>
        <v>12.27</v>
      </c>
      <c r="Z1737" t="str">
        <f>_xlfn.IFS(cleaneddata[[#This Row],[Region]]="Central","Chris",cleaneddata[[#This Row],[Region]]="East","Erin",cleaneddata[[#This Row],[Region]]="South","Sam",cleaneddata[[#This Row],[Region]]="West","William")</f>
        <v>Chris</v>
      </c>
    </row>
    <row r="1738" spans="1:26" x14ac:dyDescent="0.25">
      <c r="A1738">
        <v>2543</v>
      </c>
      <c r="B1738" t="s">
        <v>2829</v>
      </c>
      <c r="C1738" t="s">
        <v>118</v>
      </c>
      <c r="D1738">
        <v>0.05</v>
      </c>
      <c r="E1738">
        <v>15.68</v>
      </c>
      <c r="F1738">
        <v>3.73</v>
      </c>
      <c r="G1738" t="s">
        <v>40</v>
      </c>
      <c r="H1738" t="s">
        <v>29</v>
      </c>
      <c r="I1738" t="s">
        <v>30</v>
      </c>
      <c r="J1738" t="s">
        <v>128</v>
      </c>
      <c r="K1738" t="s">
        <v>44</v>
      </c>
      <c r="L1738" t="s">
        <v>2729</v>
      </c>
      <c r="M1738">
        <v>0.46</v>
      </c>
      <c r="N1738" t="s">
        <v>34</v>
      </c>
      <c r="O1738" t="s">
        <v>35</v>
      </c>
      <c r="P1738" t="s">
        <v>244</v>
      </c>
      <c r="Q1738" t="s">
        <v>2434</v>
      </c>
      <c r="R1738">
        <v>23223</v>
      </c>
      <c r="S1738" s="1">
        <v>42166</v>
      </c>
      <c r="T1738" s="1">
        <v>42167</v>
      </c>
      <c r="U1738">
        <v>3.54</v>
      </c>
      <c r="V1738">
        <v>17</v>
      </c>
      <c r="W1738">
        <v>257.48</v>
      </c>
      <c r="X1738">
        <v>87917</v>
      </c>
      <c r="Y1738">
        <f>cleaneddata[[#This Row],[Unit Price]]-cleaneddata[[#This Row],[Discount]]</f>
        <v>15.629999999999999</v>
      </c>
      <c r="Z1738" t="str">
        <f>_xlfn.IFS(cleaneddata[[#This Row],[Region]]="Central","Chris",cleaneddata[[#This Row],[Region]]="East","Erin",cleaneddata[[#This Row],[Region]]="South","Sam",cleaneddata[[#This Row],[Region]]="West","William")</f>
        <v>Sam</v>
      </c>
    </row>
    <row r="1739" spans="1:26" x14ac:dyDescent="0.25">
      <c r="A1739">
        <v>2543</v>
      </c>
      <c r="B1739" t="s">
        <v>2829</v>
      </c>
      <c r="C1739" t="s">
        <v>118</v>
      </c>
      <c r="D1739">
        <v>0.02</v>
      </c>
      <c r="E1739">
        <v>195.99</v>
      </c>
      <c r="F1739">
        <v>4.2</v>
      </c>
      <c r="G1739" t="s">
        <v>40</v>
      </c>
      <c r="H1739" t="s">
        <v>29</v>
      </c>
      <c r="I1739" t="s">
        <v>42</v>
      </c>
      <c r="J1739" t="s">
        <v>137</v>
      </c>
      <c r="K1739" t="s">
        <v>75</v>
      </c>
      <c r="L1739" t="s">
        <v>2830</v>
      </c>
      <c r="M1739">
        <v>0.56000000000000005</v>
      </c>
      <c r="N1739" t="s">
        <v>34</v>
      </c>
      <c r="O1739" t="s">
        <v>35</v>
      </c>
      <c r="P1739" t="s">
        <v>244</v>
      </c>
      <c r="Q1739" t="s">
        <v>2434</v>
      </c>
      <c r="R1739">
        <v>23223</v>
      </c>
      <c r="S1739" s="1">
        <v>42166</v>
      </c>
      <c r="T1739" s="1">
        <v>42167</v>
      </c>
      <c r="U1739">
        <v>40.283999999999999</v>
      </c>
      <c r="V1739">
        <v>19</v>
      </c>
      <c r="W1739">
        <v>3194.99</v>
      </c>
      <c r="X1739">
        <v>87917</v>
      </c>
      <c r="Y1739">
        <f>cleaneddata[[#This Row],[Unit Price]]-cleaneddata[[#This Row],[Discount]]</f>
        <v>195.97</v>
      </c>
      <c r="Z1739" t="str">
        <f>_xlfn.IFS(cleaneddata[[#This Row],[Region]]="Central","Chris",cleaneddata[[#This Row],[Region]]="East","Erin",cleaneddata[[#This Row],[Region]]="South","Sam",cleaneddata[[#This Row],[Region]]="West","William")</f>
        <v>Sam</v>
      </c>
    </row>
    <row r="1740" spans="1:26" x14ac:dyDescent="0.25">
      <c r="A1740">
        <v>2840</v>
      </c>
      <c r="B1740" t="s">
        <v>1739</v>
      </c>
      <c r="C1740" t="s">
        <v>118</v>
      </c>
      <c r="D1740">
        <v>0.05</v>
      </c>
      <c r="E1740">
        <v>15.68</v>
      </c>
      <c r="F1740">
        <v>3.73</v>
      </c>
      <c r="G1740" t="s">
        <v>40</v>
      </c>
      <c r="H1740" t="s">
        <v>96</v>
      </c>
      <c r="I1740" t="s">
        <v>30</v>
      </c>
      <c r="J1740" t="s">
        <v>128</v>
      </c>
      <c r="K1740" t="s">
        <v>44</v>
      </c>
      <c r="L1740" t="s">
        <v>2729</v>
      </c>
      <c r="M1740">
        <v>0.46</v>
      </c>
      <c r="N1740" t="s">
        <v>34</v>
      </c>
      <c r="O1740" t="s">
        <v>35</v>
      </c>
      <c r="P1740" t="s">
        <v>125</v>
      </c>
      <c r="Q1740" t="s">
        <v>1741</v>
      </c>
      <c r="R1740">
        <v>33161</v>
      </c>
      <c r="S1740" s="1">
        <v>42166</v>
      </c>
      <c r="T1740" s="1">
        <v>42168</v>
      </c>
      <c r="U1740">
        <v>1166.6279999999999</v>
      </c>
      <c r="V1740">
        <v>17</v>
      </c>
      <c r="W1740">
        <v>260.01</v>
      </c>
      <c r="X1740">
        <v>87885</v>
      </c>
      <c r="Y1740">
        <f>cleaneddata[[#This Row],[Unit Price]]-cleaneddata[[#This Row],[Discount]]</f>
        <v>15.629999999999999</v>
      </c>
      <c r="Z1740" t="str">
        <f>_xlfn.IFS(cleaneddata[[#This Row],[Region]]="Central","Chris",cleaneddata[[#This Row],[Region]]="East","Erin",cleaneddata[[#This Row],[Region]]="South","Sam",cleaneddata[[#This Row],[Region]]="West","William")</f>
        <v>Sam</v>
      </c>
    </row>
    <row r="1741" spans="1:26" x14ac:dyDescent="0.25">
      <c r="A1741">
        <v>2840</v>
      </c>
      <c r="B1741" t="s">
        <v>1739</v>
      </c>
      <c r="C1741" t="s">
        <v>118</v>
      </c>
      <c r="D1741">
        <v>0</v>
      </c>
      <c r="E1741">
        <v>14.98</v>
      </c>
      <c r="F1741">
        <v>8.99</v>
      </c>
      <c r="G1741" t="s">
        <v>40</v>
      </c>
      <c r="H1741" t="s">
        <v>96</v>
      </c>
      <c r="I1741" t="s">
        <v>30</v>
      </c>
      <c r="J1741" t="s">
        <v>128</v>
      </c>
      <c r="K1741" t="s">
        <v>44</v>
      </c>
      <c r="L1741" t="s">
        <v>1488</v>
      </c>
      <c r="M1741">
        <v>0.39</v>
      </c>
      <c r="N1741" t="s">
        <v>34</v>
      </c>
      <c r="O1741" t="s">
        <v>35</v>
      </c>
      <c r="P1741" t="s">
        <v>125</v>
      </c>
      <c r="Q1741" t="s">
        <v>1741</v>
      </c>
      <c r="R1741">
        <v>33161</v>
      </c>
      <c r="S1741" s="1">
        <v>42166</v>
      </c>
      <c r="T1741" s="1">
        <v>42167</v>
      </c>
      <c r="U1741">
        <v>-40.604199999999999</v>
      </c>
      <c r="V1741">
        <v>18</v>
      </c>
      <c r="W1741">
        <v>273.79000000000002</v>
      </c>
      <c r="X1741">
        <v>87885</v>
      </c>
      <c r="Y1741">
        <f>cleaneddata[[#This Row],[Unit Price]]-cleaneddata[[#This Row],[Discount]]</f>
        <v>14.98</v>
      </c>
      <c r="Z1741" t="str">
        <f>_xlfn.IFS(cleaneddata[[#This Row],[Region]]="Central","Chris",cleaneddata[[#This Row],[Region]]="East","Erin",cleaneddata[[#This Row],[Region]]="South","Sam",cleaneddata[[#This Row],[Region]]="West","William")</f>
        <v>Sam</v>
      </c>
    </row>
    <row r="1742" spans="1:26" x14ac:dyDescent="0.25">
      <c r="A1742">
        <v>2840</v>
      </c>
      <c r="B1742" t="s">
        <v>1739</v>
      </c>
      <c r="C1742" t="s">
        <v>118</v>
      </c>
      <c r="D1742">
        <v>0.02</v>
      </c>
      <c r="E1742">
        <v>38.76</v>
      </c>
      <c r="F1742">
        <v>13.26</v>
      </c>
      <c r="G1742" t="s">
        <v>40</v>
      </c>
      <c r="H1742" t="s">
        <v>96</v>
      </c>
      <c r="I1742" t="s">
        <v>50</v>
      </c>
      <c r="J1742" t="s">
        <v>90</v>
      </c>
      <c r="K1742" t="s">
        <v>75</v>
      </c>
      <c r="L1742" t="s">
        <v>2831</v>
      </c>
      <c r="M1742">
        <v>0.36</v>
      </c>
      <c r="N1742" t="s">
        <v>34</v>
      </c>
      <c r="O1742" t="s">
        <v>35</v>
      </c>
      <c r="P1742" t="s">
        <v>125</v>
      </c>
      <c r="Q1742" t="s">
        <v>1741</v>
      </c>
      <c r="R1742">
        <v>33161</v>
      </c>
      <c r="S1742" s="1">
        <v>42166</v>
      </c>
      <c r="T1742" s="1">
        <v>42167</v>
      </c>
      <c r="U1742">
        <v>-294.084</v>
      </c>
      <c r="V1742">
        <v>1</v>
      </c>
      <c r="W1742">
        <v>44.62</v>
      </c>
      <c r="X1742">
        <v>87885</v>
      </c>
      <c r="Y1742">
        <f>cleaneddata[[#This Row],[Unit Price]]-cleaneddata[[#This Row],[Discount]]</f>
        <v>38.739999999999995</v>
      </c>
      <c r="Z1742" t="str">
        <f>_xlfn.IFS(cleaneddata[[#This Row],[Region]]="Central","Chris",cleaneddata[[#This Row],[Region]]="East","Erin",cleaneddata[[#This Row],[Region]]="South","Sam",cleaneddata[[#This Row],[Region]]="West","William")</f>
        <v>Sam</v>
      </c>
    </row>
    <row r="1743" spans="1:26" x14ac:dyDescent="0.25">
      <c r="A1743">
        <v>3078</v>
      </c>
      <c r="B1743" t="s">
        <v>2832</v>
      </c>
      <c r="C1743" t="s">
        <v>72</v>
      </c>
      <c r="D1743">
        <v>0.04</v>
      </c>
      <c r="E1743">
        <v>35.44</v>
      </c>
      <c r="F1743">
        <v>5.09</v>
      </c>
      <c r="G1743" t="s">
        <v>40</v>
      </c>
      <c r="H1743" t="s">
        <v>29</v>
      </c>
      <c r="I1743" t="s">
        <v>50</v>
      </c>
      <c r="J1743" t="s">
        <v>90</v>
      </c>
      <c r="K1743" t="s">
        <v>75</v>
      </c>
      <c r="L1743" t="s">
        <v>2080</v>
      </c>
      <c r="M1743">
        <v>0.38</v>
      </c>
      <c r="N1743" t="s">
        <v>34</v>
      </c>
      <c r="O1743" t="s">
        <v>113</v>
      </c>
      <c r="P1743" t="s">
        <v>319</v>
      </c>
      <c r="Q1743" t="s">
        <v>2833</v>
      </c>
      <c r="R1743">
        <v>43615</v>
      </c>
      <c r="S1743" s="1">
        <v>42166</v>
      </c>
      <c r="T1743" s="1">
        <v>42166</v>
      </c>
      <c r="U1743">
        <v>118.6317</v>
      </c>
      <c r="V1743">
        <v>5</v>
      </c>
      <c r="W1743">
        <v>171.93</v>
      </c>
      <c r="X1743">
        <v>88240</v>
      </c>
      <c r="Y1743">
        <f>cleaneddata[[#This Row],[Unit Price]]-cleaneddata[[#This Row],[Discount]]</f>
        <v>35.4</v>
      </c>
      <c r="Z1743" t="str">
        <f>_xlfn.IFS(cleaneddata[[#This Row],[Region]]="Central","Chris",cleaneddata[[#This Row],[Region]]="East","Erin",cleaneddata[[#This Row],[Region]]="South","Sam",cleaneddata[[#This Row],[Region]]="West","William")</f>
        <v>Erin</v>
      </c>
    </row>
    <row r="1744" spans="1:26" x14ac:dyDescent="0.25">
      <c r="A1744">
        <v>3078</v>
      </c>
      <c r="B1744" t="s">
        <v>2832</v>
      </c>
      <c r="C1744" t="s">
        <v>72</v>
      </c>
      <c r="D1744">
        <v>0.08</v>
      </c>
      <c r="E1744">
        <v>3.98</v>
      </c>
      <c r="F1744">
        <v>0.7</v>
      </c>
      <c r="G1744" t="s">
        <v>40</v>
      </c>
      <c r="H1744" t="s">
        <v>29</v>
      </c>
      <c r="I1744" t="s">
        <v>50</v>
      </c>
      <c r="J1744" t="s">
        <v>51</v>
      </c>
      <c r="K1744" t="s">
        <v>52</v>
      </c>
      <c r="L1744" t="s">
        <v>350</v>
      </c>
      <c r="M1744">
        <v>0.52</v>
      </c>
      <c r="N1744" t="s">
        <v>34</v>
      </c>
      <c r="O1744" t="s">
        <v>113</v>
      </c>
      <c r="P1744" t="s">
        <v>319</v>
      </c>
      <c r="Q1744" t="s">
        <v>2833</v>
      </c>
      <c r="R1744">
        <v>43615</v>
      </c>
      <c r="S1744" s="1">
        <v>42166</v>
      </c>
      <c r="T1744" s="1">
        <v>42169</v>
      </c>
      <c r="U1744">
        <v>23.303999999999998</v>
      </c>
      <c r="V1744">
        <v>9</v>
      </c>
      <c r="W1744">
        <v>35.19</v>
      </c>
      <c r="X1744">
        <v>88240</v>
      </c>
      <c r="Y1744">
        <f>cleaneddata[[#This Row],[Unit Price]]-cleaneddata[[#This Row],[Discount]]</f>
        <v>3.9</v>
      </c>
      <c r="Z1744" t="str">
        <f>_xlfn.IFS(cleaneddata[[#This Row],[Region]]="Central","Chris",cleaneddata[[#This Row],[Region]]="East","Erin",cleaneddata[[#This Row],[Region]]="South","Sam",cleaneddata[[#This Row],[Region]]="West","William")</f>
        <v>Erin</v>
      </c>
    </row>
    <row r="1745" spans="1:26" x14ac:dyDescent="0.25">
      <c r="A1745">
        <v>3079</v>
      </c>
      <c r="B1745" t="s">
        <v>321</v>
      </c>
      <c r="C1745" t="s">
        <v>72</v>
      </c>
      <c r="D1745">
        <v>0.04</v>
      </c>
      <c r="E1745">
        <v>35.44</v>
      </c>
      <c r="F1745">
        <v>5.09</v>
      </c>
      <c r="G1745" t="s">
        <v>40</v>
      </c>
      <c r="H1745" t="s">
        <v>29</v>
      </c>
      <c r="I1745" t="s">
        <v>50</v>
      </c>
      <c r="J1745" t="s">
        <v>90</v>
      </c>
      <c r="K1745" t="s">
        <v>75</v>
      </c>
      <c r="L1745" t="s">
        <v>2080</v>
      </c>
      <c r="M1745">
        <v>0.38</v>
      </c>
      <c r="N1745" t="s">
        <v>34</v>
      </c>
      <c r="O1745" t="s">
        <v>113</v>
      </c>
      <c r="P1745" t="s">
        <v>322</v>
      </c>
      <c r="Q1745" t="s">
        <v>323</v>
      </c>
      <c r="R1745">
        <v>19112</v>
      </c>
      <c r="S1745" s="1">
        <v>42166</v>
      </c>
      <c r="T1745" s="1">
        <v>42166</v>
      </c>
      <c r="U1745">
        <v>150.72</v>
      </c>
      <c r="V1745">
        <v>21</v>
      </c>
      <c r="W1745">
        <v>722.1</v>
      </c>
      <c r="X1745">
        <v>53476</v>
      </c>
      <c r="Y1745">
        <f>cleaneddata[[#This Row],[Unit Price]]-cleaneddata[[#This Row],[Discount]]</f>
        <v>35.4</v>
      </c>
      <c r="Z1745" t="str">
        <f>_xlfn.IFS(cleaneddata[[#This Row],[Region]]="Central","Chris",cleaneddata[[#This Row],[Region]]="East","Erin",cleaneddata[[#This Row],[Region]]="South","Sam",cleaneddata[[#This Row],[Region]]="West","William")</f>
        <v>Erin</v>
      </c>
    </row>
    <row r="1746" spans="1:26" x14ac:dyDescent="0.25">
      <c r="A1746">
        <v>3079</v>
      </c>
      <c r="B1746" t="s">
        <v>321</v>
      </c>
      <c r="C1746" t="s">
        <v>72</v>
      </c>
      <c r="D1746">
        <v>0.08</v>
      </c>
      <c r="E1746">
        <v>3.98</v>
      </c>
      <c r="F1746">
        <v>0.7</v>
      </c>
      <c r="G1746" t="s">
        <v>40</v>
      </c>
      <c r="H1746" t="s">
        <v>29</v>
      </c>
      <c r="I1746" t="s">
        <v>50</v>
      </c>
      <c r="J1746" t="s">
        <v>51</v>
      </c>
      <c r="K1746" t="s">
        <v>52</v>
      </c>
      <c r="L1746" t="s">
        <v>350</v>
      </c>
      <c r="M1746">
        <v>0.52</v>
      </c>
      <c r="N1746" t="s">
        <v>34</v>
      </c>
      <c r="O1746" t="s">
        <v>113</v>
      </c>
      <c r="P1746" t="s">
        <v>322</v>
      </c>
      <c r="Q1746" t="s">
        <v>323</v>
      </c>
      <c r="R1746">
        <v>19112</v>
      </c>
      <c r="S1746" s="1">
        <v>42166</v>
      </c>
      <c r="T1746" s="1">
        <v>42169</v>
      </c>
      <c r="U1746">
        <v>19.420000000000002</v>
      </c>
      <c r="V1746">
        <v>36</v>
      </c>
      <c r="W1746">
        <v>140.78</v>
      </c>
      <c r="X1746">
        <v>53476</v>
      </c>
      <c r="Y1746">
        <f>cleaneddata[[#This Row],[Unit Price]]-cleaneddata[[#This Row],[Discount]]</f>
        <v>3.9</v>
      </c>
      <c r="Z1746" t="str">
        <f>_xlfn.IFS(cleaneddata[[#This Row],[Region]]="Central","Chris",cleaneddata[[#This Row],[Region]]="East","Erin",cleaneddata[[#This Row],[Region]]="South","Sam",cleaneddata[[#This Row],[Region]]="West","William")</f>
        <v>Erin</v>
      </c>
    </row>
    <row r="1747" spans="1:26" x14ac:dyDescent="0.25">
      <c r="A1747">
        <v>3079</v>
      </c>
      <c r="B1747" t="s">
        <v>321</v>
      </c>
      <c r="C1747" t="s">
        <v>72</v>
      </c>
      <c r="D1747">
        <v>0.01</v>
      </c>
      <c r="E1747">
        <v>1.76</v>
      </c>
      <c r="F1747">
        <v>0.7</v>
      </c>
      <c r="G1747" t="s">
        <v>40</v>
      </c>
      <c r="H1747" t="s">
        <v>29</v>
      </c>
      <c r="I1747" t="s">
        <v>50</v>
      </c>
      <c r="J1747" t="s">
        <v>51</v>
      </c>
      <c r="K1747" t="s">
        <v>52</v>
      </c>
      <c r="L1747" t="s">
        <v>1665</v>
      </c>
      <c r="M1747">
        <v>0.56000000000000005</v>
      </c>
      <c r="N1747" t="s">
        <v>34</v>
      </c>
      <c r="O1747" t="s">
        <v>113</v>
      </c>
      <c r="P1747" t="s">
        <v>322</v>
      </c>
      <c r="Q1747" t="s">
        <v>323</v>
      </c>
      <c r="R1747">
        <v>19112</v>
      </c>
      <c r="S1747" s="1">
        <v>42166</v>
      </c>
      <c r="T1747" s="1">
        <v>42167</v>
      </c>
      <c r="U1747">
        <v>3.13</v>
      </c>
      <c r="V1747">
        <v>71</v>
      </c>
      <c r="W1747">
        <v>129.72</v>
      </c>
      <c r="X1747">
        <v>53476</v>
      </c>
      <c r="Y1747">
        <f>cleaneddata[[#This Row],[Unit Price]]-cleaneddata[[#This Row],[Discount]]</f>
        <v>1.75</v>
      </c>
      <c r="Z1747" t="str">
        <f>_xlfn.IFS(cleaneddata[[#This Row],[Region]]="Central","Chris",cleaneddata[[#This Row],[Region]]="East","Erin",cleaneddata[[#This Row],[Region]]="South","Sam",cleaneddata[[#This Row],[Region]]="West","William")</f>
        <v>Erin</v>
      </c>
    </row>
    <row r="1748" spans="1:26" x14ac:dyDescent="0.25">
      <c r="A1748">
        <v>3079</v>
      </c>
      <c r="B1748" t="s">
        <v>321</v>
      </c>
      <c r="C1748" t="s">
        <v>72</v>
      </c>
      <c r="D1748">
        <v>0.01</v>
      </c>
      <c r="E1748">
        <v>193.17</v>
      </c>
      <c r="F1748">
        <v>19.989999999999998</v>
      </c>
      <c r="G1748" t="s">
        <v>89</v>
      </c>
      <c r="H1748" t="s">
        <v>29</v>
      </c>
      <c r="I1748" t="s">
        <v>50</v>
      </c>
      <c r="J1748" t="s">
        <v>80</v>
      </c>
      <c r="K1748" t="s">
        <v>75</v>
      </c>
      <c r="L1748" t="s">
        <v>1584</v>
      </c>
      <c r="M1748">
        <v>0.71</v>
      </c>
      <c r="N1748" t="s">
        <v>34</v>
      </c>
      <c r="O1748" t="s">
        <v>113</v>
      </c>
      <c r="P1748" t="s">
        <v>322</v>
      </c>
      <c r="Q1748" t="s">
        <v>323</v>
      </c>
      <c r="R1748">
        <v>19112</v>
      </c>
      <c r="S1748" s="1">
        <v>42166</v>
      </c>
      <c r="T1748" s="1">
        <v>42166</v>
      </c>
      <c r="U1748">
        <v>1141.07</v>
      </c>
      <c r="V1748">
        <v>63</v>
      </c>
      <c r="W1748">
        <v>12190.98</v>
      </c>
      <c r="X1748">
        <v>53476</v>
      </c>
      <c r="Y1748">
        <f>cleaneddata[[#This Row],[Unit Price]]-cleaneddata[[#This Row],[Discount]]</f>
        <v>193.16</v>
      </c>
      <c r="Z1748" t="str">
        <f>_xlfn.IFS(cleaneddata[[#This Row],[Region]]="Central","Chris",cleaneddata[[#This Row],[Region]]="East","Erin",cleaneddata[[#This Row],[Region]]="South","Sam",cleaneddata[[#This Row],[Region]]="West","William")</f>
        <v>Erin</v>
      </c>
    </row>
    <row r="1749" spans="1:26" x14ac:dyDescent="0.25">
      <c r="A1749">
        <v>2046</v>
      </c>
      <c r="B1749" t="s">
        <v>2834</v>
      </c>
      <c r="C1749" t="s">
        <v>27</v>
      </c>
      <c r="D1749">
        <v>0.04</v>
      </c>
      <c r="E1749">
        <v>4.28</v>
      </c>
      <c r="F1749">
        <v>5.68</v>
      </c>
      <c r="G1749" t="s">
        <v>40</v>
      </c>
      <c r="H1749" t="s">
        <v>96</v>
      </c>
      <c r="I1749" t="s">
        <v>50</v>
      </c>
      <c r="J1749" t="s">
        <v>90</v>
      </c>
      <c r="K1749" t="s">
        <v>75</v>
      </c>
      <c r="L1749" t="s">
        <v>2835</v>
      </c>
      <c r="M1749">
        <v>0.4</v>
      </c>
      <c r="N1749" t="s">
        <v>34</v>
      </c>
      <c r="O1749" t="s">
        <v>54</v>
      </c>
      <c r="P1749" t="s">
        <v>539</v>
      </c>
      <c r="Q1749" t="s">
        <v>2836</v>
      </c>
      <c r="R1749">
        <v>67901</v>
      </c>
      <c r="S1749" s="1">
        <v>42167</v>
      </c>
      <c r="T1749" s="1">
        <v>42169</v>
      </c>
      <c r="U1749">
        <v>-27.375</v>
      </c>
      <c r="V1749">
        <v>7</v>
      </c>
      <c r="W1749">
        <v>31.54</v>
      </c>
      <c r="X1749">
        <v>88219</v>
      </c>
      <c r="Y1749">
        <f>cleaneddata[[#This Row],[Unit Price]]-cleaneddata[[#This Row],[Discount]]</f>
        <v>4.24</v>
      </c>
      <c r="Z1749" t="str">
        <f>_xlfn.IFS(cleaneddata[[#This Row],[Region]]="Central","Chris",cleaneddata[[#This Row],[Region]]="East","Erin",cleaneddata[[#This Row],[Region]]="South","Sam",cleaneddata[[#This Row],[Region]]="West","William")</f>
        <v>Chris</v>
      </c>
    </row>
    <row r="1750" spans="1:26" x14ac:dyDescent="0.25">
      <c r="A1750">
        <v>2046</v>
      </c>
      <c r="B1750" t="s">
        <v>2834</v>
      </c>
      <c r="C1750" t="s">
        <v>27</v>
      </c>
      <c r="D1750">
        <v>0.06</v>
      </c>
      <c r="E1750">
        <v>376.13</v>
      </c>
      <c r="F1750">
        <v>85.63</v>
      </c>
      <c r="G1750" t="s">
        <v>28</v>
      </c>
      <c r="H1750" t="s">
        <v>96</v>
      </c>
      <c r="I1750" t="s">
        <v>30</v>
      </c>
      <c r="J1750" t="s">
        <v>31</v>
      </c>
      <c r="K1750" t="s">
        <v>32</v>
      </c>
      <c r="L1750" t="s">
        <v>2837</v>
      </c>
      <c r="M1750">
        <v>0.74</v>
      </c>
      <c r="N1750" t="s">
        <v>34</v>
      </c>
      <c r="O1750" t="s">
        <v>54</v>
      </c>
      <c r="P1750" t="s">
        <v>539</v>
      </c>
      <c r="Q1750" t="s">
        <v>2836</v>
      </c>
      <c r="R1750">
        <v>67901</v>
      </c>
      <c r="S1750" s="1">
        <v>42167</v>
      </c>
      <c r="T1750" s="1">
        <v>42169</v>
      </c>
      <c r="U1750">
        <v>-435.75749999999999</v>
      </c>
      <c r="V1750">
        <v>13</v>
      </c>
      <c r="W1750">
        <v>4634.6899999999996</v>
      </c>
      <c r="X1750">
        <v>88219</v>
      </c>
      <c r="Y1750">
        <f>cleaneddata[[#This Row],[Unit Price]]-cleaneddata[[#This Row],[Discount]]</f>
        <v>376.07</v>
      </c>
      <c r="Z1750" t="str">
        <f>_xlfn.IFS(cleaneddata[[#This Row],[Region]]="Central","Chris",cleaneddata[[#This Row],[Region]]="East","Erin",cleaneddata[[#This Row],[Region]]="South","Sam",cleaneddata[[#This Row],[Region]]="West","William")</f>
        <v>Chris</v>
      </c>
    </row>
    <row r="1751" spans="1:26" x14ac:dyDescent="0.25">
      <c r="A1751">
        <v>2046</v>
      </c>
      <c r="B1751" t="s">
        <v>2834</v>
      </c>
      <c r="C1751" t="s">
        <v>27</v>
      </c>
      <c r="D1751">
        <v>0.06</v>
      </c>
      <c r="E1751">
        <v>424.21</v>
      </c>
      <c r="F1751">
        <v>110.2</v>
      </c>
      <c r="G1751" t="s">
        <v>28</v>
      </c>
      <c r="H1751" t="s">
        <v>96</v>
      </c>
      <c r="I1751" t="s">
        <v>30</v>
      </c>
      <c r="J1751" t="s">
        <v>31</v>
      </c>
      <c r="K1751" t="s">
        <v>32</v>
      </c>
      <c r="L1751" t="s">
        <v>917</v>
      </c>
      <c r="M1751">
        <v>0.67</v>
      </c>
      <c r="N1751" t="s">
        <v>34</v>
      </c>
      <c r="O1751" t="s">
        <v>54</v>
      </c>
      <c r="P1751" t="s">
        <v>539</v>
      </c>
      <c r="Q1751" t="s">
        <v>2836</v>
      </c>
      <c r="R1751">
        <v>67901</v>
      </c>
      <c r="S1751" s="1">
        <v>42167</v>
      </c>
      <c r="T1751" s="1">
        <v>42168</v>
      </c>
      <c r="U1751">
        <v>682.53</v>
      </c>
      <c r="V1751">
        <v>17</v>
      </c>
      <c r="W1751">
        <v>7304.03</v>
      </c>
      <c r="X1751">
        <v>88219</v>
      </c>
      <c r="Y1751">
        <f>cleaneddata[[#This Row],[Unit Price]]-cleaneddata[[#This Row],[Discount]]</f>
        <v>424.15</v>
      </c>
      <c r="Z1751" t="str">
        <f>_xlfn.IFS(cleaneddata[[#This Row],[Region]]="Central","Chris",cleaneddata[[#This Row],[Region]]="East","Erin",cleaneddata[[#This Row],[Region]]="South","Sam",cleaneddata[[#This Row],[Region]]="West","William")</f>
        <v>Chris</v>
      </c>
    </row>
    <row r="1752" spans="1:26" x14ac:dyDescent="0.25">
      <c r="A1752">
        <v>2046</v>
      </c>
      <c r="B1752" t="s">
        <v>2834</v>
      </c>
      <c r="C1752" t="s">
        <v>27</v>
      </c>
      <c r="D1752">
        <v>0.06</v>
      </c>
      <c r="E1752">
        <v>195.99</v>
      </c>
      <c r="F1752">
        <v>8.99</v>
      </c>
      <c r="G1752" t="s">
        <v>40</v>
      </c>
      <c r="H1752" t="s">
        <v>96</v>
      </c>
      <c r="I1752" t="s">
        <v>42</v>
      </c>
      <c r="J1752" t="s">
        <v>137</v>
      </c>
      <c r="K1752" t="s">
        <v>75</v>
      </c>
      <c r="L1752" t="s">
        <v>1345</v>
      </c>
      <c r="M1752">
        <v>0.6</v>
      </c>
      <c r="N1752" t="s">
        <v>34</v>
      </c>
      <c r="O1752" t="s">
        <v>54</v>
      </c>
      <c r="P1752" t="s">
        <v>539</v>
      </c>
      <c r="Q1752" t="s">
        <v>2836</v>
      </c>
      <c r="R1752">
        <v>67901</v>
      </c>
      <c r="S1752" s="1">
        <v>42167</v>
      </c>
      <c r="T1752" s="1">
        <v>42169</v>
      </c>
      <c r="U1752">
        <v>-277.22199999999998</v>
      </c>
      <c r="V1752">
        <v>4</v>
      </c>
      <c r="W1752">
        <v>632.65</v>
      </c>
      <c r="X1752">
        <v>88219</v>
      </c>
      <c r="Y1752">
        <f>cleaneddata[[#This Row],[Unit Price]]-cleaneddata[[#This Row],[Discount]]</f>
        <v>195.93</v>
      </c>
      <c r="Z1752" t="str">
        <f>_xlfn.IFS(cleaneddata[[#This Row],[Region]]="Central","Chris",cleaneddata[[#This Row],[Region]]="East","Erin",cleaneddata[[#This Row],[Region]]="South","Sam",cleaneddata[[#This Row],[Region]]="West","William")</f>
        <v>Chris</v>
      </c>
    </row>
    <row r="1753" spans="1:26" x14ac:dyDescent="0.25">
      <c r="A1753">
        <v>62</v>
      </c>
      <c r="B1753" t="s">
        <v>2469</v>
      </c>
      <c r="C1753" t="s">
        <v>39</v>
      </c>
      <c r="D1753">
        <v>0.04</v>
      </c>
      <c r="E1753">
        <v>29.14</v>
      </c>
      <c r="F1753">
        <v>4.8600000000000003</v>
      </c>
      <c r="G1753" t="s">
        <v>40</v>
      </c>
      <c r="H1753" t="s">
        <v>96</v>
      </c>
      <c r="I1753" t="s">
        <v>50</v>
      </c>
      <c r="J1753" t="s">
        <v>90</v>
      </c>
      <c r="K1753" t="s">
        <v>52</v>
      </c>
      <c r="L1753" t="s">
        <v>2838</v>
      </c>
      <c r="M1753">
        <v>0.38</v>
      </c>
      <c r="N1753" t="s">
        <v>34</v>
      </c>
      <c r="O1753" t="s">
        <v>54</v>
      </c>
      <c r="P1753" t="s">
        <v>189</v>
      </c>
      <c r="Q1753" t="s">
        <v>2471</v>
      </c>
      <c r="R1753">
        <v>78664</v>
      </c>
      <c r="S1753" s="1">
        <v>42167</v>
      </c>
      <c r="T1753" s="1">
        <v>42169</v>
      </c>
      <c r="U1753">
        <v>349.40910000000002</v>
      </c>
      <c r="V1753">
        <v>17</v>
      </c>
      <c r="W1753">
        <v>506.39</v>
      </c>
      <c r="X1753">
        <v>87408</v>
      </c>
      <c r="Y1753">
        <f>cleaneddata[[#This Row],[Unit Price]]-cleaneddata[[#This Row],[Discount]]</f>
        <v>29.1</v>
      </c>
      <c r="Z1753" t="str">
        <f>_xlfn.IFS(cleaneddata[[#This Row],[Region]]="Central","Chris",cleaneddata[[#This Row],[Region]]="East","Erin",cleaneddata[[#This Row],[Region]]="South","Sam",cleaneddata[[#This Row],[Region]]="West","William")</f>
        <v>Chris</v>
      </c>
    </row>
    <row r="1754" spans="1:26" x14ac:dyDescent="0.25">
      <c r="A1754">
        <v>387</v>
      </c>
      <c r="B1754" t="s">
        <v>2839</v>
      </c>
      <c r="C1754" t="s">
        <v>39</v>
      </c>
      <c r="D1754">
        <v>0.1</v>
      </c>
      <c r="E1754">
        <v>8.8800000000000008</v>
      </c>
      <c r="F1754">
        <v>6.28</v>
      </c>
      <c r="G1754" t="s">
        <v>89</v>
      </c>
      <c r="H1754" t="s">
        <v>96</v>
      </c>
      <c r="I1754" t="s">
        <v>50</v>
      </c>
      <c r="J1754" t="s">
        <v>74</v>
      </c>
      <c r="K1754" t="s">
        <v>75</v>
      </c>
      <c r="L1754" t="s">
        <v>222</v>
      </c>
      <c r="M1754">
        <v>0.35</v>
      </c>
      <c r="N1754" t="s">
        <v>34</v>
      </c>
      <c r="O1754" t="s">
        <v>54</v>
      </c>
      <c r="P1754" t="s">
        <v>135</v>
      </c>
      <c r="Q1754" t="s">
        <v>2840</v>
      </c>
      <c r="R1754">
        <v>68801</v>
      </c>
      <c r="S1754" s="1">
        <v>42167</v>
      </c>
      <c r="T1754" s="1">
        <v>42169</v>
      </c>
      <c r="U1754">
        <v>-27.283750000000001</v>
      </c>
      <c r="V1754">
        <v>15</v>
      </c>
      <c r="W1754">
        <v>126.9</v>
      </c>
      <c r="X1754">
        <v>90339</v>
      </c>
      <c r="Y1754">
        <f>cleaneddata[[#This Row],[Unit Price]]-cleaneddata[[#This Row],[Discount]]</f>
        <v>8.7800000000000011</v>
      </c>
      <c r="Z1754" t="str">
        <f>_xlfn.IFS(cleaneddata[[#This Row],[Region]]="Central","Chris",cleaneddata[[#This Row],[Region]]="East","Erin",cleaneddata[[#This Row],[Region]]="South","Sam",cleaneddata[[#This Row],[Region]]="West","William")</f>
        <v>Chris</v>
      </c>
    </row>
    <row r="1755" spans="1:26" x14ac:dyDescent="0.25">
      <c r="A1755">
        <v>1016</v>
      </c>
      <c r="B1755" t="s">
        <v>2841</v>
      </c>
      <c r="C1755" t="s">
        <v>39</v>
      </c>
      <c r="D1755">
        <v>0.02</v>
      </c>
      <c r="E1755">
        <v>6.48</v>
      </c>
      <c r="F1755">
        <v>7.86</v>
      </c>
      <c r="G1755" t="s">
        <v>89</v>
      </c>
      <c r="H1755" t="s">
        <v>73</v>
      </c>
      <c r="I1755" t="s">
        <v>50</v>
      </c>
      <c r="J1755" t="s">
        <v>90</v>
      </c>
      <c r="K1755" t="s">
        <v>75</v>
      </c>
      <c r="L1755" t="s">
        <v>862</v>
      </c>
      <c r="M1755">
        <v>0.37</v>
      </c>
      <c r="N1755" t="s">
        <v>34</v>
      </c>
      <c r="O1755" t="s">
        <v>35</v>
      </c>
      <c r="P1755" t="s">
        <v>99</v>
      </c>
      <c r="Q1755" t="s">
        <v>2842</v>
      </c>
      <c r="R1755">
        <v>28806</v>
      </c>
      <c r="S1755" s="1">
        <v>42167</v>
      </c>
      <c r="T1755" s="1">
        <v>42168</v>
      </c>
      <c r="U1755">
        <v>111.22199999999999</v>
      </c>
      <c r="V1755">
        <v>1</v>
      </c>
      <c r="W1755">
        <v>11.41</v>
      </c>
      <c r="X1755">
        <v>88389</v>
      </c>
      <c r="Y1755">
        <f>cleaneddata[[#This Row],[Unit Price]]-cleaneddata[[#This Row],[Discount]]</f>
        <v>6.4600000000000009</v>
      </c>
      <c r="Z1755" t="str">
        <f>_xlfn.IFS(cleaneddata[[#This Row],[Region]]="Central","Chris",cleaneddata[[#This Row],[Region]]="East","Erin",cleaneddata[[#This Row],[Region]]="South","Sam",cleaneddata[[#This Row],[Region]]="West","William")</f>
        <v>Sam</v>
      </c>
    </row>
    <row r="1756" spans="1:26" x14ac:dyDescent="0.25">
      <c r="A1756">
        <v>1745</v>
      </c>
      <c r="B1756" t="s">
        <v>361</v>
      </c>
      <c r="C1756" t="s">
        <v>39</v>
      </c>
      <c r="D1756">
        <v>0.04</v>
      </c>
      <c r="E1756">
        <v>124.49</v>
      </c>
      <c r="F1756">
        <v>51.94</v>
      </c>
      <c r="G1756" t="s">
        <v>28</v>
      </c>
      <c r="H1756" t="s">
        <v>41</v>
      </c>
      <c r="I1756" t="s">
        <v>30</v>
      </c>
      <c r="J1756" t="s">
        <v>31</v>
      </c>
      <c r="K1756" t="s">
        <v>32</v>
      </c>
      <c r="L1756" t="s">
        <v>1151</v>
      </c>
      <c r="M1756">
        <v>0.63</v>
      </c>
      <c r="N1756" t="s">
        <v>34</v>
      </c>
      <c r="O1756" t="s">
        <v>35</v>
      </c>
      <c r="P1756" t="s">
        <v>77</v>
      </c>
      <c r="Q1756" t="s">
        <v>363</v>
      </c>
      <c r="R1756">
        <v>30305</v>
      </c>
      <c r="S1756" s="1">
        <v>42167</v>
      </c>
      <c r="T1756" s="1">
        <v>42169</v>
      </c>
      <c r="U1756">
        <v>-247.55157</v>
      </c>
      <c r="V1756">
        <v>4</v>
      </c>
      <c r="W1756">
        <v>605.82000000000005</v>
      </c>
      <c r="X1756">
        <v>12224</v>
      </c>
      <c r="Y1756">
        <f>cleaneddata[[#This Row],[Unit Price]]-cleaneddata[[#This Row],[Discount]]</f>
        <v>124.44999999999999</v>
      </c>
      <c r="Z1756" t="str">
        <f>_xlfn.IFS(cleaneddata[[#This Row],[Region]]="Central","Chris",cleaneddata[[#This Row],[Region]]="East","Erin",cleaneddata[[#This Row],[Region]]="South","Sam",cleaneddata[[#This Row],[Region]]="West","William")</f>
        <v>Sam</v>
      </c>
    </row>
    <row r="1757" spans="1:26" x14ac:dyDescent="0.25">
      <c r="A1757">
        <v>1745</v>
      </c>
      <c r="B1757" t="s">
        <v>361</v>
      </c>
      <c r="C1757" t="s">
        <v>39</v>
      </c>
      <c r="D1757">
        <v>0.1</v>
      </c>
      <c r="E1757">
        <v>35.99</v>
      </c>
      <c r="F1757">
        <v>5</v>
      </c>
      <c r="G1757" t="s">
        <v>40</v>
      </c>
      <c r="H1757" t="s">
        <v>41</v>
      </c>
      <c r="I1757" t="s">
        <v>42</v>
      </c>
      <c r="J1757" t="s">
        <v>137</v>
      </c>
      <c r="K1757" t="s">
        <v>52</v>
      </c>
      <c r="L1757" t="s">
        <v>1851</v>
      </c>
      <c r="M1757">
        <v>0.82</v>
      </c>
      <c r="N1757" t="s">
        <v>34</v>
      </c>
      <c r="O1757" t="s">
        <v>35</v>
      </c>
      <c r="P1757" t="s">
        <v>77</v>
      </c>
      <c r="Q1757" t="s">
        <v>363</v>
      </c>
      <c r="R1757">
        <v>30305</v>
      </c>
      <c r="S1757" s="1">
        <v>42167</v>
      </c>
      <c r="T1757" s="1">
        <v>42167</v>
      </c>
      <c r="U1757">
        <v>-277.20924000000002</v>
      </c>
      <c r="V1757">
        <v>54</v>
      </c>
      <c r="W1757">
        <v>1569</v>
      </c>
      <c r="X1757">
        <v>12224</v>
      </c>
      <c r="Y1757">
        <f>cleaneddata[[#This Row],[Unit Price]]-cleaneddata[[#This Row],[Discount]]</f>
        <v>35.89</v>
      </c>
      <c r="Z1757" t="str">
        <f>_xlfn.IFS(cleaneddata[[#This Row],[Region]]="Central","Chris",cleaneddata[[#This Row],[Region]]="East","Erin",cleaneddata[[#This Row],[Region]]="South","Sam",cleaneddata[[#This Row],[Region]]="West","William")</f>
        <v>Sam</v>
      </c>
    </row>
    <row r="1758" spans="1:26" x14ac:dyDescent="0.25">
      <c r="A1758">
        <v>1748</v>
      </c>
      <c r="B1758" t="s">
        <v>2843</v>
      </c>
      <c r="C1758" t="s">
        <v>39</v>
      </c>
      <c r="D1758">
        <v>0.04</v>
      </c>
      <c r="E1758">
        <v>124.49</v>
      </c>
      <c r="F1758">
        <v>51.94</v>
      </c>
      <c r="G1758" t="s">
        <v>28</v>
      </c>
      <c r="H1758" t="s">
        <v>41</v>
      </c>
      <c r="I1758" t="s">
        <v>30</v>
      </c>
      <c r="J1758" t="s">
        <v>31</v>
      </c>
      <c r="K1758" t="s">
        <v>32</v>
      </c>
      <c r="L1758" t="s">
        <v>1151</v>
      </c>
      <c r="M1758">
        <v>0.63</v>
      </c>
      <c r="N1758" t="s">
        <v>34</v>
      </c>
      <c r="O1758" t="s">
        <v>54</v>
      </c>
      <c r="P1758" t="s">
        <v>209</v>
      </c>
      <c r="Q1758" t="s">
        <v>2844</v>
      </c>
      <c r="R1758">
        <v>73703</v>
      </c>
      <c r="S1758" s="1">
        <v>42167</v>
      </c>
      <c r="T1758" s="1">
        <v>42169</v>
      </c>
      <c r="U1758">
        <v>-93.064499999999995</v>
      </c>
      <c r="V1758">
        <v>1</v>
      </c>
      <c r="W1758">
        <v>151.46</v>
      </c>
      <c r="X1758">
        <v>87245</v>
      </c>
      <c r="Y1758">
        <f>cleaneddata[[#This Row],[Unit Price]]-cleaneddata[[#This Row],[Discount]]</f>
        <v>124.44999999999999</v>
      </c>
      <c r="Z1758" t="str">
        <f>_xlfn.IFS(cleaneddata[[#This Row],[Region]]="Central","Chris",cleaneddata[[#This Row],[Region]]="East","Erin",cleaneddata[[#This Row],[Region]]="South","Sam",cleaneddata[[#This Row],[Region]]="West","William")</f>
        <v>Chris</v>
      </c>
    </row>
    <row r="1759" spans="1:26" x14ac:dyDescent="0.25">
      <c r="A1759">
        <v>1781</v>
      </c>
      <c r="B1759" t="s">
        <v>301</v>
      </c>
      <c r="C1759" t="s">
        <v>39</v>
      </c>
      <c r="D1759">
        <v>0</v>
      </c>
      <c r="E1759">
        <v>55.48</v>
      </c>
      <c r="F1759">
        <v>14.3</v>
      </c>
      <c r="G1759" t="s">
        <v>40</v>
      </c>
      <c r="H1759" t="s">
        <v>96</v>
      </c>
      <c r="I1759" t="s">
        <v>50</v>
      </c>
      <c r="J1759" t="s">
        <v>90</v>
      </c>
      <c r="K1759" t="s">
        <v>75</v>
      </c>
      <c r="L1759" t="s">
        <v>849</v>
      </c>
      <c r="M1759">
        <v>0.37</v>
      </c>
      <c r="N1759" t="s">
        <v>34</v>
      </c>
      <c r="O1759" t="s">
        <v>61</v>
      </c>
      <c r="P1759" t="s">
        <v>92</v>
      </c>
      <c r="Q1759" t="s">
        <v>303</v>
      </c>
      <c r="R1759">
        <v>94070</v>
      </c>
      <c r="S1759" s="1">
        <v>42167</v>
      </c>
      <c r="T1759" s="1">
        <v>42169</v>
      </c>
      <c r="U1759">
        <v>454.44779999999997</v>
      </c>
      <c r="V1759">
        <v>11</v>
      </c>
      <c r="W1759">
        <v>658.62</v>
      </c>
      <c r="X1759">
        <v>89857</v>
      </c>
      <c r="Y1759">
        <f>cleaneddata[[#This Row],[Unit Price]]-cleaneddata[[#This Row],[Discount]]</f>
        <v>55.48</v>
      </c>
      <c r="Z1759" t="str">
        <f>_xlfn.IFS(cleaneddata[[#This Row],[Region]]="Central","Chris",cleaneddata[[#This Row],[Region]]="East","Erin",cleaneddata[[#This Row],[Region]]="South","Sam",cleaneddata[[#This Row],[Region]]="West","William")</f>
        <v>William</v>
      </c>
    </row>
    <row r="1760" spans="1:26" x14ac:dyDescent="0.25">
      <c r="A1760">
        <v>2257</v>
      </c>
      <c r="B1760" t="s">
        <v>2845</v>
      </c>
      <c r="C1760" t="s">
        <v>39</v>
      </c>
      <c r="D1760">
        <v>0.06</v>
      </c>
      <c r="E1760">
        <v>6.68</v>
      </c>
      <c r="F1760">
        <v>6.93</v>
      </c>
      <c r="G1760" t="s">
        <v>40</v>
      </c>
      <c r="H1760" t="s">
        <v>96</v>
      </c>
      <c r="I1760" t="s">
        <v>50</v>
      </c>
      <c r="J1760" t="s">
        <v>90</v>
      </c>
      <c r="K1760" t="s">
        <v>75</v>
      </c>
      <c r="L1760" t="s">
        <v>978</v>
      </c>
      <c r="M1760">
        <v>0.37</v>
      </c>
      <c r="N1760" t="s">
        <v>34</v>
      </c>
      <c r="O1760" t="s">
        <v>35</v>
      </c>
      <c r="P1760" t="s">
        <v>99</v>
      </c>
      <c r="Q1760" t="s">
        <v>2846</v>
      </c>
      <c r="R1760">
        <v>27604</v>
      </c>
      <c r="S1760" s="1">
        <v>42167</v>
      </c>
      <c r="T1760" s="1">
        <v>42168</v>
      </c>
      <c r="U1760">
        <v>7.6245000000000003</v>
      </c>
      <c r="V1760">
        <v>14</v>
      </c>
      <c r="W1760">
        <v>91.92</v>
      </c>
      <c r="X1760">
        <v>87965</v>
      </c>
      <c r="Y1760">
        <f>cleaneddata[[#This Row],[Unit Price]]-cleaneddata[[#This Row],[Discount]]</f>
        <v>6.62</v>
      </c>
      <c r="Z1760" t="str">
        <f>_xlfn.IFS(cleaneddata[[#This Row],[Region]]="Central","Chris",cleaneddata[[#This Row],[Region]]="East","Erin",cleaneddata[[#This Row],[Region]]="South","Sam",cleaneddata[[#This Row],[Region]]="West","William")</f>
        <v>Sam</v>
      </c>
    </row>
    <row r="1761" spans="1:26" x14ac:dyDescent="0.25">
      <c r="A1761">
        <v>1466</v>
      </c>
      <c r="B1761" t="s">
        <v>2827</v>
      </c>
      <c r="C1761" t="s">
        <v>49</v>
      </c>
      <c r="D1761">
        <v>0.04</v>
      </c>
      <c r="E1761">
        <v>130.97999999999999</v>
      </c>
      <c r="F1761">
        <v>54.74</v>
      </c>
      <c r="G1761" t="s">
        <v>28</v>
      </c>
      <c r="H1761" t="s">
        <v>29</v>
      </c>
      <c r="I1761" t="s">
        <v>30</v>
      </c>
      <c r="J1761" t="s">
        <v>119</v>
      </c>
      <c r="K1761" t="s">
        <v>32</v>
      </c>
      <c r="L1761" t="s">
        <v>1405</v>
      </c>
      <c r="M1761">
        <v>0.69</v>
      </c>
      <c r="N1761" t="s">
        <v>34</v>
      </c>
      <c r="O1761" t="s">
        <v>54</v>
      </c>
      <c r="P1761" t="s">
        <v>135</v>
      </c>
      <c r="Q1761" t="s">
        <v>1485</v>
      </c>
      <c r="R1761">
        <v>68601</v>
      </c>
      <c r="S1761" s="1">
        <v>42167</v>
      </c>
      <c r="T1761" s="1">
        <v>42167</v>
      </c>
      <c r="U1761">
        <v>-723.78399999999999</v>
      </c>
      <c r="V1761">
        <v>14</v>
      </c>
      <c r="W1761">
        <v>1781.66</v>
      </c>
      <c r="X1761">
        <v>91116</v>
      </c>
      <c r="Y1761">
        <f>cleaneddata[[#This Row],[Unit Price]]-cleaneddata[[#This Row],[Discount]]</f>
        <v>130.94</v>
      </c>
      <c r="Z1761" t="str">
        <f>_xlfn.IFS(cleaneddata[[#This Row],[Region]]="Central","Chris",cleaneddata[[#This Row],[Region]]="East","Erin",cleaneddata[[#This Row],[Region]]="South","Sam",cleaneddata[[#This Row],[Region]]="West","William")</f>
        <v>Chris</v>
      </c>
    </row>
    <row r="1762" spans="1:26" x14ac:dyDescent="0.25">
      <c r="A1762">
        <v>1469</v>
      </c>
      <c r="B1762" t="s">
        <v>2847</v>
      </c>
      <c r="C1762" t="s">
        <v>49</v>
      </c>
      <c r="D1762">
        <v>0.04</v>
      </c>
      <c r="E1762">
        <v>105.29</v>
      </c>
      <c r="F1762">
        <v>10.119999999999999</v>
      </c>
      <c r="G1762" t="s">
        <v>40</v>
      </c>
      <c r="H1762" t="s">
        <v>29</v>
      </c>
      <c r="I1762" t="s">
        <v>30</v>
      </c>
      <c r="J1762" t="s">
        <v>128</v>
      </c>
      <c r="K1762" t="s">
        <v>66</v>
      </c>
      <c r="L1762" t="s">
        <v>196</v>
      </c>
      <c r="M1762">
        <v>0.79</v>
      </c>
      <c r="N1762" t="s">
        <v>34</v>
      </c>
      <c r="O1762" t="s">
        <v>61</v>
      </c>
      <c r="P1762" t="s">
        <v>148</v>
      </c>
      <c r="Q1762" t="s">
        <v>2848</v>
      </c>
      <c r="R1762">
        <v>84015</v>
      </c>
      <c r="S1762" s="1">
        <v>42167</v>
      </c>
      <c r="T1762" s="1">
        <v>42171</v>
      </c>
      <c r="U1762">
        <v>589.18799999999999</v>
      </c>
      <c r="V1762">
        <v>9</v>
      </c>
      <c r="W1762">
        <v>940.64</v>
      </c>
      <c r="X1762">
        <v>91116</v>
      </c>
      <c r="Y1762">
        <f>cleaneddata[[#This Row],[Unit Price]]-cleaneddata[[#This Row],[Discount]]</f>
        <v>105.25</v>
      </c>
      <c r="Z1762" t="str">
        <f>_xlfn.IFS(cleaneddata[[#This Row],[Region]]="Central","Chris",cleaneddata[[#This Row],[Region]]="East","Erin",cleaneddata[[#This Row],[Region]]="South","Sam",cleaneddata[[#This Row],[Region]]="West","William")</f>
        <v>William</v>
      </c>
    </row>
    <row r="1763" spans="1:26" x14ac:dyDescent="0.25">
      <c r="A1763">
        <v>1469</v>
      </c>
      <c r="B1763" t="s">
        <v>2847</v>
      </c>
      <c r="C1763" t="s">
        <v>49</v>
      </c>
      <c r="D1763">
        <v>7.0000000000000007E-2</v>
      </c>
      <c r="E1763">
        <v>31.76</v>
      </c>
      <c r="F1763">
        <v>45.51</v>
      </c>
      <c r="G1763" t="s">
        <v>28</v>
      </c>
      <c r="H1763" t="s">
        <v>29</v>
      </c>
      <c r="I1763" t="s">
        <v>30</v>
      </c>
      <c r="J1763" t="s">
        <v>31</v>
      </c>
      <c r="K1763" t="s">
        <v>32</v>
      </c>
      <c r="L1763" t="s">
        <v>668</v>
      </c>
      <c r="M1763">
        <v>0.65</v>
      </c>
      <c r="N1763" t="s">
        <v>34</v>
      </c>
      <c r="O1763" t="s">
        <v>61</v>
      </c>
      <c r="P1763" t="s">
        <v>148</v>
      </c>
      <c r="Q1763" t="s">
        <v>2848</v>
      </c>
      <c r="R1763">
        <v>84015</v>
      </c>
      <c r="S1763" s="1">
        <v>42167</v>
      </c>
      <c r="T1763" s="1">
        <v>42169</v>
      </c>
      <c r="U1763">
        <v>-1314.992</v>
      </c>
      <c r="V1763">
        <v>18</v>
      </c>
      <c r="W1763">
        <v>439.27</v>
      </c>
      <c r="X1763">
        <v>91116</v>
      </c>
      <c r="Y1763">
        <f>cleaneddata[[#This Row],[Unit Price]]-cleaneddata[[#This Row],[Discount]]</f>
        <v>31.69</v>
      </c>
      <c r="Z1763" t="str">
        <f>_xlfn.IFS(cleaneddata[[#This Row],[Region]]="Central","Chris",cleaneddata[[#This Row],[Region]]="East","Erin",cleaneddata[[#This Row],[Region]]="South","Sam",cleaneddata[[#This Row],[Region]]="West","William")</f>
        <v>William</v>
      </c>
    </row>
    <row r="1764" spans="1:26" x14ac:dyDescent="0.25">
      <c r="A1764">
        <v>3179</v>
      </c>
      <c r="B1764" t="s">
        <v>2849</v>
      </c>
      <c r="C1764" t="s">
        <v>49</v>
      </c>
      <c r="D1764">
        <v>7.0000000000000007E-2</v>
      </c>
      <c r="E1764">
        <v>35.44</v>
      </c>
      <c r="F1764">
        <v>7.5</v>
      </c>
      <c r="G1764" t="s">
        <v>40</v>
      </c>
      <c r="H1764" t="s">
        <v>96</v>
      </c>
      <c r="I1764" t="s">
        <v>50</v>
      </c>
      <c r="J1764" t="s">
        <v>90</v>
      </c>
      <c r="K1764" t="s">
        <v>75</v>
      </c>
      <c r="L1764" t="s">
        <v>569</v>
      </c>
      <c r="M1764">
        <v>0.38</v>
      </c>
      <c r="N1764" t="s">
        <v>34</v>
      </c>
      <c r="O1764" t="s">
        <v>54</v>
      </c>
      <c r="P1764" t="s">
        <v>86</v>
      </c>
      <c r="Q1764" t="s">
        <v>2850</v>
      </c>
      <c r="R1764">
        <v>55060</v>
      </c>
      <c r="S1764" s="1">
        <v>42167</v>
      </c>
      <c r="T1764" s="1">
        <v>42174</v>
      </c>
      <c r="U1764">
        <v>262.2</v>
      </c>
      <c r="V1764">
        <v>11</v>
      </c>
      <c r="W1764">
        <v>380</v>
      </c>
      <c r="X1764">
        <v>86989</v>
      </c>
      <c r="Y1764">
        <f>cleaneddata[[#This Row],[Unit Price]]-cleaneddata[[#This Row],[Discount]]</f>
        <v>35.369999999999997</v>
      </c>
      <c r="Z1764" t="str">
        <f>_xlfn.IFS(cleaneddata[[#This Row],[Region]]="Central","Chris",cleaneddata[[#This Row],[Region]]="East","Erin",cleaneddata[[#This Row],[Region]]="South","Sam",cleaneddata[[#This Row],[Region]]="West","William")</f>
        <v>Chris</v>
      </c>
    </row>
    <row r="1765" spans="1:26" x14ac:dyDescent="0.25">
      <c r="A1765">
        <v>550</v>
      </c>
      <c r="B1765" t="s">
        <v>874</v>
      </c>
      <c r="C1765" t="s">
        <v>118</v>
      </c>
      <c r="D1765">
        <v>0.06</v>
      </c>
      <c r="E1765">
        <v>549.99</v>
      </c>
      <c r="F1765">
        <v>49</v>
      </c>
      <c r="G1765" t="s">
        <v>28</v>
      </c>
      <c r="H1765" t="s">
        <v>96</v>
      </c>
      <c r="I1765" t="s">
        <v>42</v>
      </c>
      <c r="J1765" t="s">
        <v>65</v>
      </c>
      <c r="K1765" t="s">
        <v>59</v>
      </c>
      <c r="L1765" t="s">
        <v>1246</v>
      </c>
      <c r="M1765">
        <v>0.35</v>
      </c>
      <c r="N1765" t="s">
        <v>34</v>
      </c>
      <c r="O1765" t="s">
        <v>54</v>
      </c>
      <c r="P1765" t="s">
        <v>189</v>
      </c>
      <c r="Q1765" t="s">
        <v>875</v>
      </c>
      <c r="R1765">
        <v>78155</v>
      </c>
      <c r="S1765" s="1">
        <v>42167</v>
      </c>
      <c r="T1765" s="1">
        <v>42168</v>
      </c>
      <c r="U1765">
        <v>4637.4071999999996</v>
      </c>
      <c r="V1765">
        <v>13</v>
      </c>
      <c r="W1765">
        <v>6720.88</v>
      </c>
      <c r="X1765">
        <v>90910</v>
      </c>
      <c r="Y1765">
        <f>cleaneddata[[#This Row],[Unit Price]]-cleaneddata[[#This Row],[Discount]]</f>
        <v>549.93000000000006</v>
      </c>
      <c r="Z1765" t="str">
        <f>_xlfn.IFS(cleaneddata[[#This Row],[Region]]="Central","Chris",cleaneddata[[#This Row],[Region]]="East","Erin",cleaneddata[[#This Row],[Region]]="South","Sam",cleaneddata[[#This Row],[Region]]="West","William")</f>
        <v>Chris</v>
      </c>
    </row>
    <row r="1766" spans="1:26" x14ac:dyDescent="0.25">
      <c r="A1766">
        <v>550</v>
      </c>
      <c r="B1766" t="s">
        <v>874</v>
      </c>
      <c r="C1766" t="s">
        <v>118</v>
      </c>
      <c r="D1766">
        <v>0.08</v>
      </c>
      <c r="E1766">
        <v>115.99</v>
      </c>
      <c r="F1766">
        <v>5.99</v>
      </c>
      <c r="G1766" t="s">
        <v>89</v>
      </c>
      <c r="H1766" t="s">
        <v>96</v>
      </c>
      <c r="I1766" t="s">
        <v>42</v>
      </c>
      <c r="J1766" t="s">
        <v>137</v>
      </c>
      <c r="K1766" t="s">
        <v>75</v>
      </c>
      <c r="L1766" t="s">
        <v>2851</v>
      </c>
      <c r="M1766">
        <v>0.56999999999999995</v>
      </c>
      <c r="N1766" t="s">
        <v>34</v>
      </c>
      <c r="O1766" t="s">
        <v>54</v>
      </c>
      <c r="P1766" t="s">
        <v>189</v>
      </c>
      <c r="Q1766" t="s">
        <v>875</v>
      </c>
      <c r="R1766">
        <v>78155</v>
      </c>
      <c r="S1766" s="1">
        <v>42167</v>
      </c>
      <c r="T1766" s="1">
        <v>42168</v>
      </c>
      <c r="U1766">
        <v>-239.54150000000001</v>
      </c>
      <c r="V1766">
        <v>1</v>
      </c>
      <c r="W1766">
        <v>102.21</v>
      </c>
      <c r="X1766">
        <v>90910</v>
      </c>
      <c r="Y1766">
        <f>cleaneddata[[#This Row],[Unit Price]]-cleaneddata[[#This Row],[Discount]]</f>
        <v>115.91</v>
      </c>
      <c r="Z1766" t="str">
        <f>_xlfn.IFS(cleaneddata[[#This Row],[Region]]="Central","Chris",cleaneddata[[#This Row],[Region]]="East","Erin",cleaneddata[[#This Row],[Region]]="South","Sam",cleaneddata[[#This Row],[Region]]="West","William")</f>
        <v>Chris</v>
      </c>
    </row>
    <row r="1767" spans="1:26" x14ac:dyDescent="0.25">
      <c r="A1767">
        <v>3230</v>
      </c>
      <c r="B1767" t="s">
        <v>702</v>
      </c>
      <c r="C1767" t="s">
        <v>27</v>
      </c>
      <c r="D1767">
        <v>0.06</v>
      </c>
      <c r="E1767">
        <v>4.91</v>
      </c>
      <c r="F1767">
        <v>5.68</v>
      </c>
      <c r="G1767" t="s">
        <v>89</v>
      </c>
      <c r="H1767" t="s">
        <v>29</v>
      </c>
      <c r="I1767" t="s">
        <v>50</v>
      </c>
      <c r="J1767" t="s">
        <v>74</v>
      </c>
      <c r="K1767" t="s">
        <v>75</v>
      </c>
      <c r="L1767" t="s">
        <v>1935</v>
      </c>
      <c r="M1767">
        <v>0.36</v>
      </c>
      <c r="N1767" t="s">
        <v>34</v>
      </c>
      <c r="O1767" t="s">
        <v>54</v>
      </c>
      <c r="P1767" t="s">
        <v>359</v>
      </c>
      <c r="Q1767" t="s">
        <v>704</v>
      </c>
      <c r="R1767">
        <v>53186</v>
      </c>
      <c r="S1767" s="1">
        <v>42168</v>
      </c>
      <c r="T1767" s="1">
        <v>42168</v>
      </c>
      <c r="U1767">
        <v>-31.68825</v>
      </c>
      <c r="V1767">
        <v>10</v>
      </c>
      <c r="W1767">
        <v>53.89</v>
      </c>
      <c r="X1767">
        <v>87436</v>
      </c>
      <c r="Y1767">
        <f>cleaneddata[[#This Row],[Unit Price]]-cleaneddata[[#This Row],[Discount]]</f>
        <v>4.8500000000000005</v>
      </c>
      <c r="Z1767" t="str">
        <f>_xlfn.IFS(cleaneddata[[#This Row],[Region]]="Central","Chris",cleaneddata[[#This Row],[Region]]="East","Erin",cleaneddata[[#This Row],[Region]]="South","Sam",cleaneddata[[#This Row],[Region]]="West","William")</f>
        <v>Chris</v>
      </c>
    </row>
    <row r="1768" spans="1:26" x14ac:dyDescent="0.25">
      <c r="A1768">
        <v>3230</v>
      </c>
      <c r="B1768" t="s">
        <v>702</v>
      </c>
      <c r="C1768" t="s">
        <v>27</v>
      </c>
      <c r="D1768">
        <v>7.0000000000000007E-2</v>
      </c>
      <c r="E1768">
        <v>48.94</v>
      </c>
      <c r="F1768">
        <v>5.86</v>
      </c>
      <c r="G1768" t="s">
        <v>89</v>
      </c>
      <c r="H1768" t="s">
        <v>29</v>
      </c>
      <c r="I1768" t="s">
        <v>50</v>
      </c>
      <c r="J1768" t="s">
        <v>90</v>
      </c>
      <c r="K1768" t="s">
        <v>75</v>
      </c>
      <c r="L1768" t="s">
        <v>2852</v>
      </c>
      <c r="M1768">
        <v>0.35</v>
      </c>
      <c r="N1768" t="s">
        <v>34</v>
      </c>
      <c r="O1768" t="s">
        <v>54</v>
      </c>
      <c r="P1768" t="s">
        <v>359</v>
      </c>
      <c r="Q1768" t="s">
        <v>704</v>
      </c>
      <c r="R1768">
        <v>53186</v>
      </c>
      <c r="S1768" s="1">
        <v>42168</v>
      </c>
      <c r="T1768" s="1">
        <v>42169</v>
      </c>
      <c r="U1768">
        <v>690.7038</v>
      </c>
      <c r="V1768">
        <v>21</v>
      </c>
      <c r="W1768">
        <v>1001.02</v>
      </c>
      <c r="X1768">
        <v>87436</v>
      </c>
      <c r="Y1768">
        <f>cleaneddata[[#This Row],[Unit Price]]-cleaneddata[[#This Row],[Discount]]</f>
        <v>48.87</v>
      </c>
      <c r="Z1768" t="str">
        <f>_xlfn.IFS(cleaneddata[[#This Row],[Region]]="Central","Chris",cleaneddata[[#This Row],[Region]]="East","Erin",cleaneddata[[#This Row],[Region]]="South","Sam",cleaneddata[[#This Row],[Region]]="West","William")</f>
        <v>Chris</v>
      </c>
    </row>
    <row r="1769" spans="1:26" x14ac:dyDescent="0.25">
      <c r="A1769">
        <v>2143</v>
      </c>
      <c r="B1769" t="s">
        <v>2853</v>
      </c>
      <c r="C1769" t="s">
        <v>39</v>
      </c>
      <c r="D1769">
        <v>0.08</v>
      </c>
      <c r="E1769">
        <v>17.149999999999999</v>
      </c>
      <c r="F1769">
        <v>4.96</v>
      </c>
      <c r="G1769" t="s">
        <v>40</v>
      </c>
      <c r="H1769" t="s">
        <v>73</v>
      </c>
      <c r="I1769" t="s">
        <v>50</v>
      </c>
      <c r="J1769" t="s">
        <v>80</v>
      </c>
      <c r="K1769" t="s">
        <v>75</v>
      </c>
      <c r="L1769" t="s">
        <v>652</v>
      </c>
      <c r="M1769">
        <v>0.57999999999999996</v>
      </c>
      <c r="N1769" t="s">
        <v>34</v>
      </c>
      <c r="O1769" t="s">
        <v>35</v>
      </c>
      <c r="P1769" t="s">
        <v>244</v>
      </c>
      <c r="Q1769" t="s">
        <v>263</v>
      </c>
      <c r="R1769">
        <v>20151</v>
      </c>
      <c r="S1769" s="1">
        <v>42168</v>
      </c>
      <c r="T1769" s="1">
        <v>42171</v>
      </c>
      <c r="U1769">
        <v>33.659999999999997</v>
      </c>
      <c r="V1769">
        <v>12</v>
      </c>
      <c r="W1769">
        <v>200.61</v>
      </c>
      <c r="X1769">
        <v>87569</v>
      </c>
      <c r="Y1769">
        <f>cleaneddata[[#This Row],[Unit Price]]-cleaneddata[[#This Row],[Discount]]</f>
        <v>17.07</v>
      </c>
      <c r="Z1769" t="str">
        <f>_xlfn.IFS(cleaneddata[[#This Row],[Region]]="Central","Chris",cleaneddata[[#This Row],[Region]]="East","Erin",cleaneddata[[#This Row],[Region]]="South","Sam",cleaneddata[[#This Row],[Region]]="West","William")</f>
        <v>Sam</v>
      </c>
    </row>
    <row r="1770" spans="1:26" x14ac:dyDescent="0.25">
      <c r="A1770">
        <v>2771</v>
      </c>
      <c r="B1770" t="s">
        <v>2854</v>
      </c>
      <c r="C1770" t="s">
        <v>39</v>
      </c>
      <c r="D1770">
        <v>7.0000000000000007E-2</v>
      </c>
      <c r="E1770">
        <v>177.98</v>
      </c>
      <c r="F1770">
        <v>0.99</v>
      </c>
      <c r="G1770" t="s">
        <v>40</v>
      </c>
      <c r="H1770" t="s">
        <v>96</v>
      </c>
      <c r="I1770" t="s">
        <v>50</v>
      </c>
      <c r="J1770" t="s">
        <v>97</v>
      </c>
      <c r="K1770" t="s">
        <v>75</v>
      </c>
      <c r="L1770" t="s">
        <v>2855</v>
      </c>
      <c r="M1770">
        <v>0.56000000000000005</v>
      </c>
      <c r="N1770" t="s">
        <v>34</v>
      </c>
      <c r="O1770" t="s">
        <v>35</v>
      </c>
      <c r="P1770" t="s">
        <v>77</v>
      </c>
      <c r="Q1770" t="s">
        <v>2856</v>
      </c>
      <c r="R1770">
        <v>30344</v>
      </c>
      <c r="S1770" s="1">
        <v>42168</v>
      </c>
      <c r="T1770" s="1">
        <v>42168</v>
      </c>
      <c r="U1770">
        <v>-191.548</v>
      </c>
      <c r="V1770">
        <v>3</v>
      </c>
      <c r="W1770">
        <v>536.29</v>
      </c>
      <c r="X1770">
        <v>88974</v>
      </c>
      <c r="Y1770">
        <f>cleaneddata[[#This Row],[Unit Price]]-cleaneddata[[#This Row],[Discount]]</f>
        <v>177.91</v>
      </c>
      <c r="Z1770" t="str">
        <f>_xlfn.IFS(cleaneddata[[#This Row],[Region]]="Central","Chris",cleaneddata[[#This Row],[Region]]="East","Erin",cleaneddata[[#This Row],[Region]]="South","Sam",cleaneddata[[#This Row],[Region]]="West","William")</f>
        <v>Sam</v>
      </c>
    </row>
    <row r="1771" spans="1:26" x14ac:dyDescent="0.25">
      <c r="A1771">
        <v>1129</v>
      </c>
      <c r="B1771" t="s">
        <v>788</v>
      </c>
      <c r="C1771" t="s">
        <v>49</v>
      </c>
      <c r="D1771">
        <v>0.03</v>
      </c>
      <c r="E1771">
        <v>30.98</v>
      </c>
      <c r="F1771">
        <v>6.5</v>
      </c>
      <c r="G1771" t="s">
        <v>40</v>
      </c>
      <c r="H1771" t="s">
        <v>96</v>
      </c>
      <c r="I1771" t="s">
        <v>42</v>
      </c>
      <c r="J1771" t="s">
        <v>43</v>
      </c>
      <c r="K1771" t="s">
        <v>75</v>
      </c>
      <c r="L1771" t="s">
        <v>2857</v>
      </c>
      <c r="M1771">
        <v>0.79</v>
      </c>
      <c r="N1771" t="s">
        <v>34</v>
      </c>
      <c r="O1771" t="s">
        <v>113</v>
      </c>
      <c r="P1771" t="s">
        <v>405</v>
      </c>
      <c r="Q1771" t="s">
        <v>790</v>
      </c>
      <c r="R1771">
        <v>2118</v>
      </c>
      <c r="S1771" s="1">
        <v>42168</v>
      </c>
      <c r="T1771" s="1">
        <v>42172</v>
      </c>
      <c r="U1771">
        <v>-144.19999999999999</v>
      </c>
      <c r="V1771">
        <v>44</v>
      </c>
      <c r="W1771">
        <v>1332.09</v>
      </c>
      <c r="X1771">
        <v>39430</v>
      </c>
      <c r="Y1771">
        <f>cleaneddata[[#This Row],[Unit Price]]-cleaneddata[[#This Row],[Discount]]</f>
        <v>30.95</v>
      </c>
      <c r="Z1771" t="str">
        <f>_xlfn.IFS(cleaneddata[[#This Row],[Region]]="Central","Chris",cleaneddata[[#This Row],[Region]]="East","Erin",cleaneddata[[#This Row],[Region]]="South","Sam",cleaneddata[[#This Row],[Region]]="West","William")</f>
        <v>Erin</v>
      </c>
    </row>
    <row r="1772" spans="1:26" x14ac:dyDescent="0.25">
      <c r="A1772">
        <v>1132</v>
      </c>
      <c r="B1772" t="s">
        <v>1095</v>
      </c>
      <c r="C1772" t="s">
        <v>49</v>
      </c>
      <c r="D1772">
        <v>0.03</v>
      </c>
      <c r="E1772">
        <v>30.98</v>
      </c>
      <c r="F1772">
        <v>6.5</v>
      </c>
      <c r="G1772" t="s">
        <v>40</v>
      </c>
      <c r="H1772" t="s">
        <v>96</v>
      </c>
      <c r="I1772" t="s">
        <v>42</v>
      </c>
      <c r="J1772" t="s">
        <v>43</v>
      </c>
      <c r="K1772" t="s">
        <v>75</v>
      </c>
      <c r="L1772" t="s">
        <v>2857</v>
      </c>
      <c r="M1772">
        <v>0.79</v>
      </c>
      <c r="N1772" t="s">
        <v>34</v>
      </c>
      <c r="O1772" t="s">
        <v>54</v>
      </c>
      <c r="P1772" t="s">
        <v>189</v>
      </c>
      <c r="Q1772" t="s">
        <v>1096</v>
      </c>
      <c r="R1772">
        <v>76039</v>
      </c>
      <c r="S1772" s="1">
        <v>42168</v>
      </c>
      <c r="T1772" s="1">
        <v>42172</v>
      </c>
      <c r="U1772">
        <v>-115.36</v>
      </c>
      <c r="V1772">
        <v>11</v>
      </c>
      <c r="W1772">
        <v>333.02</v>
      </c>
      <c r="X1772">
        <v>88104</v>
      </c>
      <c r="Y1772">
        <f>cleaneddata[[#This Row],[Unit Price]]-cleaneddata[[#This Row],[Discount]]</f>
        <v>30.95</v>
      </c>
      <c r="Z1772" t="str">
        <f>_xlfn.IFS(cleaneddata[[#This Row],[Region]]="Central","Chris",cleaneddata[[#This Row],[Region]]="East","Erin",cleaneddata[[#This Row],[Region]]="South","Sam",cleaneddata[[#This Row],[Region]]="West","William")</f>
        <v>Chris</v>
      </c>
    </row>
    <row r="1773" spans="1:26" x14ac:dyDescent="0.25">
      <c r="A1773">
        <v>1505</v>
      </c>
      <c r="B1773" t="s">
        <v>2858</v>
      </c>
      <c r="C1773" t="s">
        <v>49</v>
      </c>
      <c r="D1773">
        <v>0</v>
      </c>
      <c r="E1773">
        <v>85.99</v>
      </c>
      <c r="F1773">
        <v>0.99</v>
      </c>
      <c r="G1773" t="s">
        <v>40</v>
      </c>
      <c r="H1773" t="s">
        <v>29</v>
      </c>
      <c r="I1773" t="s">
        <v>42</v>
      </c>
      <c r="J1773" t="s">
        <v>137</v>
      </c>
      <c r="K1773" t="s">
        <v>52</v>
      </c>
      <c r="L1773" t="s">
        <v>1598</v>
      </c>
      <c r="M1773">
        <v>0.85</v>
      </c>
      <c r="N1773" t="s">
        <v>34</v>
      </c>
      <c r="O1773" t="s">
        <v>54</v>
      </c>
      <c r="P1773" t="s">
        <v>189</v>
      </c>
      <c r="Q1773" t="s">
        <v>2859</v>
      </c>
      <c r="R1773">
        <v>77840</v>
      </c>
      <c r="S1773" s="1">
        <v>42168</v>
      </c>
      <c r="T1773" s="1">
        <v>42173</v>
      </c>
      <c r="U1773">
        <v>-138.0368</v>
      </c>
      <c r="V1773">
        <v>6</v>
      </c>
      <c r="W1773">
        <v>464.86</v>
      </c>
      <c r="X1773">
        <v>86181</v>
      </c>
      <c r="Y1773">
        <f>cleaneddata[[#This Row],[Unit Price]]-cleaneddata[[#This Row],[Discount]]</f>
        <v>85.99</v>
      </c>
      <c r="Z1773" t="str">
        <f>_xlfn.IFS(cleaneddata[[#This Row],[Region]]="Central","Chris",cleaneddata[[#This Row],[Region]]="East","Erin",cleaneddata[[#This Row],[Region]]="South","Sam",cleaneddata[[#This Row],[Region]]="West","William")</f>
        <v>Chris</v>
      </c>
    </row>
    <row r="1774" spans="1:26" x14ac:dyDescent="0.25">
      <c r="A1774">
        <v>5</v>
      </c>
      <c r="B1774" t="s">
        <v>2860</v>
      </c>
      <c r="C1774" t="s">
        <v>72</v>
      </c>
      <c r="D1774">
        <v>0.02</v>
      </c>
      <c r="E1774">
        <v>500.98</v>
      </c>
      <c r="F1774">
        <v>26</v>
      </c>
      <c r="G1774" t="s">
        <v>28</v>
      </c>
      <c r="H1774" t="s">
        <v>73</v>
      </c>
      <c r="I1774" t="s">
        <v>30</v>
      </c>
      <c r="J1774" t="s">
        <v>111</v>
      </c>
      <c r="K1774" t="s">
        <v>59</v>
      </c>
      <c r="L1774" t="s">
        <v>2298</v>
      </c>
      <c r="M1774">
        <v>0.6</v>
      </c>
      <c r="N1774" t="s">
        <v>34</v>
      </c>
      <c r="O1774" t="s">
        <v>61</v>
      </c>
      <c r="P1774" t="s">
        <v>92</v>
      </c>
      <c r="Q1774" t="s">
        <v>2218</v>
      </c>
      <c r="R1774">
        <v>91776</v>
      </c>
      <c r="S1774" s="1">
        <v>42168</v>
      </c>
      <c r="T1774" s="1">
        <v>42170</v>
      </c>
      <c r="U1774">
        <v>4390.3665000000001</v>
      </c>
      <c r="V1774">
        <v>12</v>
      </c>
      <c r="W1774">
        <v>6362.85</v>
      </c>
      <c r="X1774">
        <v>90193</v>
      </c>
      <c r="Y1774">
        <f>cleaneddata[[#This Row],[Unit Price]]-cleaneddata[[#This Row],[Discount]]</f>
        <v>500.96000000000004</v>
      </c>
      <c r="Z1774" t="str">
        <f>_xlfn.IFS(cleaneddata[[#This Row],[Region]]="Central","Chris",cleaneddata[[#This Row],[Region]]="East","Erin",cleaneddata[[#This Row],[Region]]="South","Sam",cleaneddata[[#This Row],[Region]]="West","William")</f>
        <v>William</v>
      </c>
    </row>
    <row r="1775" spans="1:26" x14ac:dyDescent="0.25">
      <c r="A1775">
        <v>1044</v>
      </c>
      <c r="B1775" t="s">
        <v>1402</v>
      </c>
      <c r="C1775" t="s">
        <v>27</v>
      </c>
      <c r="D1775">
        <v>0.02</v>
      </c>
      <c r="E1775">
        <v>209.84</v>
      </c>
      <c r="F1775">
        <v>21.21</v>
      </c>
      <c r="G1775" t="s">
        <v>40</v>
      </c>
      <c r="H1775" t="s">
        <v>73</v>
      </c>
      <c r="I1775" t="s">
        <v>30</v>
      </c>
      <c r="J1775" t="s">
        <v>128</v>
      </c>
      <c r="K1775" t="s">
        <v>66</v>
      </c>
      <c r="L1775" t="s">
        <v>211</v>
      </c>
      <c r="M1775">
        <v>0.59</v>
      </c>
      <c r="N1775" t="s">
        <v>34</v>
      </c>
      <c r="O1775" t="s">
        <v>61</v>
      </c>
      <c r="P1775" t="s">
        <v>92</v>
      </c>
      <c r="Q1775" t="s">
        <v>102</v>
      </c>
      <c r="R1775">
        <v>90004</v>
      </c>
      <c r="S1775" s="1">
        <v>42169</v>
      </c>
      <c r="T1775" s="1">
        <v>42169</v>
      </c>
      <c r="U1775">
        <v>2593.14</v>
      </c>
      <c r="V1775">
        <v>62</v>
      </c>
      <c r="W1775">
        <v>13546.94</v>
      </c>
      <c r="X1775">
        <v>28001</v>
      </c>
      <c r="Y1775">
        <f>cleaneddata[[#This Row],[Unit Price]]-cleaneddata[[#This Row],[Discount]]</f>
        <v>209.82</v>
      </c>
      <c r="Z1775" t="str">
        <f>_xlfn.IFS(cleaneddata[[#This Row],[Region]]="Central","Chris",cleaneddata[[#This Row],[Region]]="East","Erin",cleaneddata[[#This Row],[Region]]="South","Sam",cleaneddata[[#This Row],[Region]]="West","William")</f>
        <v>William</v>
      </c>
    </row>
    <row r="1776" spans="1:26" x14ac:dyDescent="0.25">
      <c r="A1776">
        <v>1044</v>
      </c>
      <c r="B1776" t="s">
        <v>1402</v>
      </c>
      <c r="C1776" t="s">
        <v>27</v>
      </c>
      <c r="D1776">
        <v>0.01</v>
      </c>
      <c r="E1776">
        <v>194.3</v>
      </c>
      <c r="F1776">
        <v>11.54</v>
      </c>
      <c r="G1776" t="s">
        <v>40</v>
      </c>
      <c r="H1776" t="s">
        <v>73</v>
      </c>
      <c r="I1776" t="s">
        <v>30</v>
      </c>
      <c r="J1776" t="s">
        <v>128</v>
      </c>
      <c r="K1776" t="s">
        <v>66</v>
      </c>
      <c r="L1776" t="s">
        <v>208</v>
      </c>
      <c r="M1776">
        <v>0.59</v>
      </c>
      <c r="N1776" t="s">
        <v>34</v>
      </c>
      <c r="O1776" t="s">
        <v>61</v>
      </c>
      <c r="P1776" t="s">
        <v>92</v>
      </c>
      <c r="Q1776" t="s">
        <v>102</v>
      </c>
      <c r="R1776">
        <v>90004</v>
      </c>
      <c r="S1776" s="1">
        <v>42169</v>
      </c>
      <c r="T1776" s="1">
        <v>42171</v>
      </c>
      <c r="U1776">
        <v>1162.76</v>
      </c>
      <c r="V1776">
        <v>32</v>
      </c>
      <c r="W1776">
        <v>6401.65</v>
      </c>
      <c r="X1776">
        <v>28001</v>
      </c>
      <c r="Y1776">
        <f>cleaneddata[[#This Row],[Unit Price]]-cleaneddata[[#This Row],[Discount]]</f>
        <v>194.29000000000002</v>
      </c>
      <c r="Z1776" t="str">
        <f>_xlfn.IFS(cleaneddata[[#This Row],[Region]]="Central","Chris",cleaneddata[[#This Row],[Region]]="East","Erin",cleaneddata[[#This Row],[Region]]="South","Sam",cleaneddata[[#This Row],[Region]]="West","William")</f>
        <v>William</v>
      </c>
    </row>
    <row r="1777" spans="1:26" x14ac:dyDescent="0.25">
      <c r="A1777">
        <v>1519</v>
      </c>
      <c r="B1777" t="s">
        <v>2861</v>
      </c>
      <c r="C1777" t="s">
        <v>27</v>
      </c>
      <c r="D1777">
        <v>0.06</v>
      </c>
      <c r="E1777">
        <v>55.48</v>
      </c>
      <c r="F1777">
        <v>4.8499999999999996</v>
      </c>
      <c r="G1777" t="s">
        <v>40</v>
      </c>
      <c r="H1777" t="s">
        <v>41</v>
      </c>
      <c r="I1777" t="s">
        <v>50</v>
      </c>
      <c r="J1777" t="s">
        <v>90</v>
      </c>
      <c r="K1777" t="s">
        <v>75</v>
      </c>
      <c r="L1777" t="s">
        <v>2862</v>
      </c>
      <c r="M1777">
        <v>0.37</v>
      </c>
      <c r="N1777" t="s">
        <v>34</v>
      </c>
      <c r="O1777" t="s">
        <v>113</v>
      </c>
      <c r="P1777" t="s">
        <v>333</v>
      </c>
      <c r="Q1777" t="s">
        <v>1206</v>
      </c>
      <c r="R1777">
        <v>4210</v>
      </c>
      <c r="S1777" s="1">
        <v>42169</v>
      </c>
      <c r="T1777" s="1">
        <v>42169</v>
      </c>
      <c r="U1777">
        <v>711.05190000000005</v>
      </c>
      <c r="V1777">
        <v>19</v>
      </c>
      <c r="W1777">
        <v>1030.51</v>
      </c>
      <c r="X1777">
        <v>89957</v>
      </c>
      <c r="Y1777">
        <f>cleaneddata[[#This Row],[Unit Price]]-cleaneddata[[#This Row],[Discount]]</f>
        <v>55.419999999999995</v>
      </c>
      <c r="Z1777" t="str">
        <f>_xlfn.IFS(cleaneddata[[#This Row],[Region]]="Central","Chris",cleaneddata[[#This Row],[Region]]="East","Erin",cleaneddata[[#This Row],[Region]]="South","Sam",cleaneddata[[#This Row],[Region]]="West","William")</f>
        <v>Erin</v>
      </c>
    </row>
    <row r="1778" spans="1:26" x14ac:dyDescent="0.25">
      <c r="A1778">
        <v>1522</v>
      </c>
      <c r="B1778" t="s">
        <v>2863</v>
      </c>
      <c r="C1778" t="s">
        <v>27</v>
      </c>
      <c r="D1778">
        <v>0.1</v>
      </c>
      <c r="E1778">
        <v>122.99</v>
      </c>
      <c r="F1778">
        <v>70.2</v>
      </c>
      <c r="G1778" t="s">
        <v>28</v>
      </c>
      <c r="H1778" t="s">
        <v>41</v>
      </c>
      <c r="I1778" t="s">
        <v>30</v>
      </c>
      <c r="J1778" t="s">
        <v>111</v>
      </c>
      <c r="K1778" t="s">
        <v>59</v>
      </c>
      <c r="L1778" t="s">
        <v>806</v>
      </c>
      <c r="M1778">
        <v>0.74</v>
      </c>
      <c r="N1778" t="s">
        <v>34</v>
      </c>
      <c r="O1778" t="s">
        <v>54</v>
      </c>
      <c r="P1778" t="s">
        <v>86</v>
      </c>
      <c r="Q1778" t="s">
        <v>2864</v>
      </c>
      <c r="R1778">
        <v>55305</v>
      </c>
      <c r="S1778" s="1">
        <v>42169</v>
      </c>
      <c r="T1778" s="1">
        <v>42170</v>
      </c>
      <c r="U1778">
        <v>-899.67499999999995</v>
      </c>
      <c r="V1778">
        <v>17</v>
      </c>
      <c r="W1778">
        <v>2026.91</v>
      </c>
      <c r="X1778">
        <v>89957</v>
      </c>
      <c r="Y1778">
        <f>cleaneddata[[#This Row],[Unit Price]]-cleaneddata[[#This Row],[Discount]]</f>
        <v>122.89</v>
      </c>
      <c r="Z1778" t="str">
        <f>_xlfn.IFS(cleaneddata[[#This Row],[Region]]="Central","Chris",cleaneddata[[#This Row],[Region]]="East","Erin",cleaneddata[[#This Row],[Region]]="South","Sam",cleaneddata[[#This Row],[Region]]="West","William")</f>
        <v>Chris</v>
      </c>
    </row>
    <row r="1779" spans="1:26" x14ac:dyDescent="0.25">
      <c r="A1779">
        <v>3339</v>
      </c>
      <c r="B1779" t="s">
        <v>2865</v>
      </c>
      <c r="C1779" t="s">
        <v>39</v>
      </c>
      <c r="D1779">
        <v>0.03</v>
      </c>
      <c r="E1779">
        <v>2.61</v>
      </c>
      <c r="F1779">
        <v>0.5</v>
      </c>
      <c r="G1779" t="s">
        <v>40</v>
      </c>
      <c r="H1779" t="s">
        <v>41</v>
      </c>
      <c r="I1779" t="s">
        <v>50</v>
      </c>
      <c r="J1779" t="s">
        <v>154</v>
      </c>
      <c r="K1779" t="s">
        <v>75</v>
      </c>
      <c r="L1779" t="s">
        <v>1369</v>
      </c>
      <c r="M1779">
        <v>0.39</v>
      </c>
      <c r="N1779" t="s">
        <v>34</v>
      </c>
      <c r="O1779" t="s">
        <v>35</v>
      </c>
      <c r="P1779" t="s">
        <v>125</v>
      </c>
      <c r="Q1779" t="s">
        <v>2866</v>
      </c>
      <c r="R1779">
        <v>32780</v>
      </c>
      <c r="S1779" s="1">
        <v>42169</v>
      </c>
      <c r="T1779" s="1">
        <v>42170</v>
      </c>
      <c r="U1779">
        <v>4.0442999999999998</v>
      </c>
      <c r="V1779">
        <v>7</v>
      </c>
      <c r="W1779">
        <v>19.02</v>
      </c>
      <c r="X1779">
        <v>85981</v>
      </c>
      <c r="Y1779">
        <f>cleaneddata[[#This Row],[Unit Price]]-cleaneddata[[#This Row],[Discount]]</f>
        <v>2.58</v>
      </c>
      <c r="Z1779" t="str">
        <f>_xlfn.IFS(cleaneddata[[#This Row],[Region]]="Central","Chris",cleaneddata[[#This Row],[Region]]="East","Erin",cleaneddata[[#This Row],[Region]]="South","Sam",cleaneddata[[#This Row],[Region]]="West","William")</f>
        <v>Sam</v>
      </c>
    </row>
    <row r="1780" spans="1:26" x14ac:dyDescent="0.25">
      <c r="A1780">
        <v>3339</v>
      </c>
      <c r="B1780" t="s">
        <v>2865</v>
      </c>
      <c r="C1780" t="s">
        <v>39</v>
      </c>
      <c r="D1780">
        <v>0.01</v>
      </c>
      <c r="E1780">
        <v>11.66</v>
      </c>
      <c r="F1780">
        <v>7.95</v>
      </c>
      <c r="G1780" t="s">
        <v>40</v>
      </c>
      <c r="H1780" t="s">
        <v>41</v>
      </c>
      <c r="I1780" t="s">
        <v>50</v>
      </c>
      <c r="J1780" t="s">
        <v>51</v>
      </c>
      <c r="K1780" t="s">
        <v>44</v>
      </c>
      <c r="L1780" t="s">
        <v>2140</v>
      </c>
      <c r="M1780">
        <v>0.57999999999999996</v>
      </c>
      <c r="N1780" t="s">
        <v>34</v>
      </c>
      <c r="O1780" t="s">
        <v>35</v>
      </c>
      <c r="P1780" t="s">
        <v>125</v>
      </c>
      <c r="Q1780" t="s">
        <v>2866</v>
      </c>
      <c r="R1780">
        <v>32780</v>
      </c>
      <c r="S1780" s="1">
        <v>42169</v>
      </c>
      <c r="T1780" s="1">
        <v>42170</v>
      </c>
      <c r="U1780">
        <v>-10.368399999999999</v>
      </c>
      <c r="V1780">
        <v>16</v>
      </c>
      <c r="W1780">
        <v>193.87</v>
      </c>
      <c r="X1780">
        <v>85981</v>
      </c>
      <c r="Y1780">
        <f>cleaneddata[[#This Row],[Unit Price]]-cleaneddata[[#This Row],[Discount]]</f>
        <v>11.65</v>
      </c>
      <c r="Z1780" t="str">
        <f>_xlfn.IFS(cleaneddata[[#This Row],[Region]]="Central","Chris",cleaneddata[[#This Row],[Region]]="East","Erin",cleaneddata[[#This Row],[Region]]="South","Sam",cleaneddata[[#This Row],[Region]]="West","William")</f>
        <v>Sam</v>
      </c>
    </row>
    <row r="1781" spans="1:26" x14ac:dyDescent="0.25">
      <c r="A1781">
        <v>1644</v>
      </c>
      <c r="B1781" t="s">
        <v>2867</v>
      </c>
      <c r="C1781" t="s">
        <v>49</v>
      </c>
      <c r="D1781">
        <v>0.09</v>
      </c>
      <c r="E1781">
        <v>107.53</v>
      </c>
      <c r="F1781">
        <v>5.81</v>
      </c>
      <c r="G1781" t="s">
        <v>40</v>
      </c>
      <c r="H1781" t="s">
        <v>29</v>
      </c>
      <c r="I1781" t="s">
        <v>30</v>
      </c>
      <c r="J1781" t="s">
        <v>128</v>
      </c>
      <c r="K1781" t="s">
        <v>146</v>
      </c>
      <c r="L1781" t="s">
        <v>1497</v>
      </c>
      <c r="M1781">
        <v>0.65</v>
      </c>
      <c r="N1781" t="s">
        <v>34</v>
      </c>
      <c r="O1781" t="s">
        <v>54</v>
      </c>
      <c r="P1781" t="s">
        <v>189</v>
      </c>
      <c r="Q1781" t="s">
        <v>1133</v>
      </c>
      <c r="R1781">
        <v>77546</v>
      </c>
      <c r="S1781" s="1">
        <v>42169</v>
      </c>
      <c r="T1781" s="1">
        <v>42171</v>
      </c>
      <c r="U1781">
        <v>69.545100000000005</v>
      </c>
      <c r="V1781">
        <v>1</v>
      </c>
      <c r="W1781">
        <v>100.79</v>
      </c>
      <c r="X1781">
        <v>87342</v>
      </c>
      <c r="Y1781">
        <f>cleaneddata[[#This Row],[Unit Price]]-cleaneddata[[#This Row],[Discount]]</f>
        <v>107.44</v>
      </c>
      <c r="Z1781" t="str">
        <f>_xlfn.IFS(cleaneddata[[#This Row],[Region]]="Central","Chris",cleaneddata[[#This Row],[Region]]="East","Erin",cleaneddata[[#This Row],[Region]]="South","Sam",cleaneddata[[#This Row],[Region]]="West","William")</f>
        <v>Chris</v>
      </c>
    </row>
    <row r="1782" spans="1:26" x14ac:dyDescent="0.25">
      <c r="A1782">
        <v>1738</v>
      </c>
      <c r="B1782" t="s">
        <v>1903</v>
      </c>
      <c r="C1782" t="s">
        <v>49</v>
      </c>
      <c r="D1782">
        <v>0.04</v>
      </c>
      <c r="E1782">
        <v>35.44</v>
      </c>
      <c r="F1782">
        <v>19.989999999999998</v>
      </c>
      <c r="G1782" t="s">
        <v>40</v>
      </c>
      <c r="H1782" t="s">
        <v>96</v>
      </c>
      <c r="I1782" t="s">
        <v>50</v>
      </c>
      <c r="J1782" t="s">
        <v>90</v>
      </c>
      <c r="K1782" t="s">
        <v>75</v>
      </c>
      <c r="L1782" t="s">
        <v>2259</v>
      </c>
      <c r="M1782">
        <v>0.38</v>
      </c>
      <c r="N1782" t="s">
        <v>34</v>
      </c>
      <c r="O1782" t="s">
        <v>35</v>
      </c>
      <c r="P1782" t="s">
        <v>99</v>
      </c>
      <c r="Q1782" t="s">
        <v>1904</v>
      </c>
      <c r="R1782">
        <v>28052</v>
      </c>
      <c r="S1782" s="1">
        <v>42169</v>
      </c>
      <c r="T1782" s="1">
        <v>42176</v>
      </c>
      <c r="U1782">
        <v>-108.27249999999999</v>
      </c>
      <c r="V1782">
        <v>11</v>
      </c>
      <c r="W1782">
        <v>406.26</v>
      </c>
      <c r="X1782">
        <v>85868</v>
      </c>
      <c r="Y1782">
        <f>cleaneddata[[#This Row],[Unit Price]]-cleaneddata[[#This Row],[Discount]]</f>
        <v>35.4</v>
      </c>
      <c r="Z1782" t="str">
        <f>_xlfn.IFS(cleaneddata[[#This Row],[Region]]="Central","Chris",cleaneddata[[#This Row],[Region]]="East","Erin",cleaneddata[[#This Row],[Region]]="South","Sam",cleaneddata[[#This Row],[Region]]="West","William")</f>
        <v>Sam</v>
      </c>
    </row>
    <row r="1783" spans="1:26" x14ac:dyDescent="0.25">
      <c r="A1783">
        <v>1775</v>
      </c>
      <c r="B1783" t="s">
        <v>2868</v>
      </c>
      <c r="C1783" t="s">
        <v>49</v>
      </c>
      <c r="D1783">
        <v>0.09</v>
      </c>
      <c r="E1783">
        <v>12.95</v>
      </c>
      <c r="F1783">
        <v>4.9800000000000004</v>
      </c>
      <c r="G1783" t="s">
        <v>40</v>
      </c>
      <c r="H1783" t="s">
        <v>41</v>
      </c>
      <c r="I1783" t="s">
        <v>50</v>
      </c>
      <c r="J1783" t="s">
        <v>74</v>
      </c>
      <c r="K1783" t="s">
        <v>75</v>
      </c>
      <c r="L1783" t="s">
        <v>2741</v>
      </c>
      <c r="M1783">
        <v>0.4</v>
      </c>
      <c r="N1783" t="s">
        <v>34</v>
      </c>
      <c r="O1783" t="s">
        <v>54</v>
      </c>
      <c r="P1783" t="s">
        <v>55</v>
      </c>
      <c r="Q1783" t="s">
        <v>2869</v>
      </c>
      <c r="R1783">
        <v>46614</v>
      </c>
      <c r="S1783" s="1">
        <v>42169</v>
      </c>
      <c r="T1783" s="1">
        <v>42176</v>
      </c>
      <c r="U1783">
        <v>123.89175</v>
      </c>
      <c r="V1783">
        <v>21</v>
      </c>
      <c r="W1783">
        <v>269.54000000000002</v>
      </c>
      <c r="X1783">
        <v>89944</v>
      </c>
      <c r="Y1783">
        <f>cleaneddata[[#This Row],[Unit Price]]-cleaneddata[[#This Row],[Discount]]</f>
        <v>12.86</v>
      </c>
      <c r="Z1783" t="str">
        <f>_xlfn.IFS(cleaneddata[[#This Row],[Region]]="Central","Chris",cleaneddata[[#This Row],[Region]]="East","Erin",cleaneddata[[#This Row],[Region]]="South","Sam",cleaneddata[[#This Row],[Region]]="West","William")</f>
        <v>Chris</v>
      </c>
    </row>
    <row r="1784" spans="1:26" x14ac:dyDescent="0.25">
      <c r="A1784">
        <v>547</v>
      </c>
      <c r="B1784" t="s">
        <v>2870</v>
      </c>
      <c r="C1784" t="s">
        <v>72</v>
      </c>
      <c r="D1784">
        <v>0.03</v>
      </c>
      <c r="E1784">
        <v>13.73</v>
      </c>
      <c r="F1784">
        <v>6.85</v>
      </c>
      <c r="G1784" t="s">
        <v>89</v>
      </c>
      <c r="H1784" t="s">
        <v>96</v>
      </c>
      <c r="I1784" t="s">
        <v>30</v>
      </c>
      <c r="J1784" t="s">
        <v>128</v>
      </c>
      <c r="K1784" t="s">
        <v>52</v>
      </c>
      <c r="L1784" t="s">
        <v>1769</v>
      </c>
      <c r="M1784">
        <v>0.54</v>
      </c>
      <c r="N1784" t="s">
        <v>34</v>
      </c>
      <c r="O1784" t="s">
        <v>113</v>
      </c>
      <c r="P1784" t="s">
        <v>905</v>
      </c>
      <c r="Q1784" t="s">
        <v>2871</v>
      </c>
      <c r="R1784">
        <v>26501</v>
      </c>
      <c r="S1784" s="1">
        <v>42169</v>
      </c>
      <c r="T1784" s="1">
        <v>42170</v>
      </c>
      <c r="U1784">
        <v>39.585299999999997</v>
      </c>
      <c r="V1784">
        <v>4</v>
      </c>
      <c r="W1784">
        <v>57.37</v>
      </c>
      <c r="X1784">
        <v>86250</v>
      </c>
      <c r="Y1784">
        <f>cleaneddata[[#This Row],[Unit Price]]-cleaneddata[[#This Row],[Discount]]</f>
        <v>13.700000000000001</v>
      </c>
      <c r="Z1784" t="str">
        <f>_xlfn.IFS(cleaneddata[[#This Row],[Region]]="Central","Chris",cleaneddata[[#This Row],[Region]]="East","Erin",cleaneddata[[#This Row],[Region]]="South","Sam",cleaneddata[[#This Row],[Region]]="West","William")</f>
        <v>Erin</v>
      </c>
    </row>
    <row r="1785" spans="1:26" x14ac:dyDescent="0.25">
      <c r="A1785">
        <v>2979</v>
      </c>
      <c r="B1785" t="s">
        <v>820</v>
      </c>
      <c r="C1785" t="s">
        <v>72</v>
      </c>
      <c r="D1785">
        <v>0.01</v>
      </c>
      <c r="E1785">
        <v>5.84</v>
      </c>
      <c r="F1785">
        <v>0.83</v>
      </c>
      <c r="G1785" t="s">
        <v>40</v>
      </c>
      <c r="H1785" t="s">
        <v>96</v>
      </c>
      <c r="I1785" t="s">
        <v>50</v>
      </c>
      <c r="J1785" t="s">
        <v>51</v>
      </c>
      <c r="K1785" t="s">
        <v>52</v>
      </c>
      <c r="L1785" t="s">
        <v>2608</v>
      </c>
      <c r="M1785">
        <v>0.49</v>
      </c>
      <c r="N1785" t="s">
        <v>34</v>
      </c>
      <c r="O1785" t="s">
        <v>54</v>
      </c>
      <c r="P1785" t="s">
        <v>567</v>
      </c>
      <c r="Q1785" t="s">
        <v>822</v>
      </c>
      <c r="R1785">
        <v>58601</v>
      </c>
      <c r="S1785" s="1">
        <v>42169</v>
      </c>
      <c r="T1785" s="1">
        <v>42171</v>
      </c>
      <c r="U1785">
        <v>16.091999999999999</v>
      </c>
      <c r="V1785">
        <v>4</v>
      </c>
      <c r="W1785">
        <v>23.89</v>
      </c>
      <c r="X1785">
        <v>86546</v>
      </c>
      <c r="Y1785">
        <f>cleaneddata[[#This Row],[Unit Price]]-cleaneddata[[#This Row],[Discount]]</f>
        <v>5.83</v>
      </c>
      <c r="Z1785" t="str">
        <f>_xlfn.IFS(cleaneddata[[#This Row],[Region]]="Central","Chris",cleaneddata[[#This Row],[Region]]="East","Erin",cleaneddata[[#This Row],[Region]]="South","Sam",cleaneddata[[#This Row],[Region]]="West","William")</f>
        <v>Chris</v>
      </c>
    </row>
    <row r="1786" spans="1:26" x14ac:dyDescent="0.25">
      <c r="A1786">
        <v>3120</v>
      </c>
      <c r="B1786" t="s">
        <v>2872</v>
      </c>
      <c r="C1786" t="s">
        <v>72</v>
      </c>
      <c r="D1786">
        <v>0.08</v>
      </c>
      <c r="E1786">
        <v>315.98</v>
      </c>
      <c r="F1786">
        <v>19.989999999999998</v>
      </c>
      <c r="G1786" t="s">
        <v>40</v>
      </c>
      <c r="H1786" t="s">
        <v>73</v>
      </c>
      <c r="I1786" t="s">
        <v>50</v>
      </c>
      <c r="J1786" t="s">
        <v>74</v>
      </c>
      <c r="K1786" t="s">
        <v>75</v>
      </c>
      <c r="L1786" t="s">
        <v>2229</v>
      </c>
      <c r="M1786">
        <v>0.38</v>
      </c>
      <c r="N1786" t="s">
        <v>34</v>
      </c>
      <c r="O1786" t="s">
        <v>35</v>
      </c>
      <c r="P1786" t="s">
        <v>170</v>
      </c>
      <c r="Q1786" t="s">
        <v>2873</v>
      </c>
      <c r="R1786">
        <v>70117</v>
      </c>
      <c r="S1786" s="1">
        <v>42169</v>
      </c>
      <c r="T1786" s="1">
        <v>42169</v>
      </c>
      <c r="U1786">
        <v>44.52</v>
      </c>
      <c r="V1786">
        <v>9</v>
      </c>
      <c r="W1786">
        <v>2642.48</v>
      </c>
      <c r="X1786">
        <v>90160</v>
      </c>
      <c r="Y1786">
        <f>cleaneddata[[#This Row],[Unit Price]]-cleaneddata[[#This Row],[Discount]]</f>
        <v>315.90000000000003</v>
      </c>
      <c r="Z1786" t="str">
        <f>_xlfn.IFS(cleaneddata[[#This Row],[Region]]="Central","Chris",cleaneddata[[#This Row],[Region]]="East","Erin",cleaneddata[[#This Row],[Region]]="South","Sam",cleaneddata[[#This Row],[Region]]="West","William")</f>
        <v>Sam</v>
      </c>
    </row>
    <row r="1787" spans="1:26" x14ac:dyDescent="0.25">
      <c r="A1787">
        <v>1860</v>
      </c>
      <c r="B1787" t="s">
        <v>2874</v>
      </c>
      <c r="C1787" t="s">
        <v>27</v>
      </c>
      <c r="D1787">
        <v>0.09</v>
      </c>
      <c r="E1787">
        <v>5.98</v>
      </c>
      <c r="F1787">
        <v>1.49</v>
      </c>
      <c r="G1787" t="s">
        <v>40</v>
      </c>
      <c r="H1787" t="s">
        <v>73</v>
      </c>
      <c r="I1787" t="s">
        <v>50</v>
      </c>
      <c r="J1787" t="s">
        <v>74</v>
      </c>
      <c r="K1787" t="s">
        <v>75</v>
      </c>
      <c r="L1787" t="s">
        <v>1589</v>
      </c>
      <c r="M1787">
        <v>0.39</v>
      </c>
      <c r="N1787" t="s">
        <v>34</v>
      </c>
      <c r="O1787" t="s">
        <v>113</v>
      </c>
      <c r="P1787" t="s">
        <v>405</v>
      </c>
      <c r="Q1787" t="s">
        <v>2875</v>
      </c>
      <c r="R1787">
        <v>1570</v>
      </c>
      <c r="S1787" s="1">
        <v>42170</v>
      </c>
      <c r="T1787" s="1">
        <v>42172</v>
      </c>
      <c r="U1787">
        <v>13.2294</v>
      </c>
      <c r="V1787">
        <v>5</v>
      </c>
      <c r="W1787">
        <v>28.01</v>
      </c>
      <c r="X1787">
        <v>86846</v>
      </c>
      <c r="Y1787">
        <f>cleaneddata[[#This Row],[Unit Price]]-cleaneddata[[#This Row],[Discount]]</f>
        <v>5.8900000000000006</v>
      </c>
      <c r="Z1787" t="str">
        <f>_xlfn.IFS(cleaneddata[[#This Row],[Region]]="Central","Chris",cleaneddata[[#This Row],[Region]]="East","Erin",cleaneddata[[#This Row],[Region]]="South","Sam",cleaneddata[[#This Row],[Region]]="West","William")</f>
        <v>Erin</v>
      </c>
    </row>
    <row r="1788" spans="1:26" x14ac:dyDescent="0.25">
      <c r="A1788">
        <v>33</v>
      </c>
      <c r="B1788" t="s">
        <v>2876</v>
      </c>
      <c r="C1788" t="s">
        <v>72</v>
      </c>
      <c r="D1788">
        <v>0.03</v>
      </c>
      <c r="E1788">
        <v>4.24</v>
      </c>
      <c r="F1788">
        <v>5.41</v>
      </c>
      <c r="G1788" t="s">
        <v>40</v>
      </c>
      <c r="H1788" t="s">
        <v>96</v>
      </c>
      <c r="I1788" t="s">
        <v>50</v>
      </c>
      <c r="J1788" t="s">
        <v>74</v>
      </c>
      <c r="K1788" t="s">
        <v>75</v>
      </c>
      <c r="L1788" t="s">
        <v>1673</v>
      </c>
      <c r="M1788">
        <v>0.35</v>
      </c>
      <c r="N1788" t="s">
        <v>34</v>
      </c>
      <c r="O1788" t="s">
        <v>61</v>
      </c>
      <c r="P1788" t="s">
        <v>141</v>
      </c>
      <c r="Q1788" t="s">
        <v>2877</v>
      </c>
      <c r="R1788">
        <v>97030</v>
      </c>
      <c r="S1788" s="1">
        <v>42170</v>
      </c>
      <c r="T1788" s="1">
        <v>42172</v>
      </c>
      <c r="U1788">
        <v>-84.437600000000003</v>
      </c>
      <c r="V1788">
        <v>13</v>
      </c>
      <c r="W1788">
        <v>58.68</v>
      </c>
      <c r="X1788">
        <v>89201</v>
      </c>
      <c r="Y1788">
        <f>cleaneddata[[#This Row],[Unit Price]]-cleaneddata[[#This Row],[Discount]]</f>
        <v>4.21</v>
      </c>
      <c r="Z1788" t="str">
        <f>_xlfn.IFS(cleaneddata[[#This Row],[Region]]="Central","Chris",cleaneddata[[#This Row],[Region]]="East","Erin",cleaneddata[[#This Row],[Region]]="South","Sam",cleaneddata[[#This Row],[Region]]="West","William")</f>
        <v>William</v>
      </c>
    </row>
    <row r="1789" spans="1:26" x14ac:dyDescent="0.25">
      <c r="A1789">
        <v>33</v>
      </c>
      <c r="B1789" t="s">
        <v>2876</v>
      </c>
      <c r="C1789" t="s">
        <v>72</v>
      </c>
      <c r="D1789">
        <v>0.04</v>
      </c>
      <c r="E1789">
        <v>2.94</v>
      </c>
      <c r="F1789">
        <v>0.7</v>
      </c>
      <c r="G1789" t="s">
        <v>40</v>
      </c>
      <c r="H1789" t="s">
        <v>96</v>
      </c>
      <c r="I1789" t="s">
        <v>50</v>
      </c>
      <c r="J1789" t="s">
        <v>51</v>
      </c>
      <c r="K1789" t="s">
        <v>52</v>
      </c>
      <c r="L1789" t="s">
        <v>821</v>
      </c>
      <c r="M1789">
        <v>0.57999999999999996</v>
      </c>
      <c r="N1789" t="s">
        <v>34</v>
      </c>
      <c r="O1789" t="s">
        <v>61</v>
      </c>
      <c r="P1789" t="s">
        <v>141</v>
      </c>
      <c r="Q1789" t="s">
        <v>2877</v>
      </c>
      <c r="R1789">
        <v>97030</v>
      </c>
      <c r="S1789" s="1">
        <v>42170</v>
      </c>
      <c r="T1789" s="1">
        <v>42171</v>
      </c>
      <c r="U1789">
        <v>24.312000000000001</v>
      </c>
      <c r="V1789">
        <v>18</v>
      </c>
      <c r="W1789">
        <v>53.1</v>
      </c>
      <c r="X1789">
        <v>89201</v>
      </c>
      <c r="Y1789">
        <f>cleaneddata[[#This Row],[Unit Price]]-cleaneddata[[#This Row],[Discount]]</f>
        <v>2.9</v>
      </c>
      <c r="Z1789" t="str">
        <f>_xlfn.IFS(cleaneddata[[#This Row],[Region]]="Central","Chris",cleaneddata[[#This Row],[Region]]="East","Erin",cleaneddata[[#This Row],[Region]]="South","Sam",cleaneddata[[#This Row],[Region]]="West","William")</f>
        <v>William</v>
      </c>
    </row>
    <row r="1790" spans="1:26" x14ac:dyDescent="0.25">
      <c r="A1790">
        <v>736</v>
      </c>
      <c r="B1790" t="s">
        <v>2878</v>
      </c>
      <c r="C1790" t="s">
        <v>72</v>
      </c>
      <c r="D1790">
        <v>0.06</v>
      </c>
      <c r="E1790">
        <v>350.98</v>
      </c>
      <c r="F1790">
        <v>30</v>
      </c>
      <c r="G1790" t="s">
        <v>28</v>
      </c>
      <c r="H1790" t="s">
        <v>41</v>
      </c>
      <c r="I1790" t="s">
        <v>30</v>
      </c>
      <c r="J1790" t="s">
        <v>111</v>
      </c>
      <c r="K1790" t="s">
        <v>59</v>
      </c>
      <c r="L1790" t="s">
        <v>193</v>
      </c>
      <c r="M1790">
        <v>0.61</v>
      </c>
      <c r="N1790" t="s">
        <v>34</v>
      </c>
      <c r="O1790" t="s">
        <v>113</v>
      </c>
      <c r="P1790" t="s">
        <v>1358</v>
      </c>
      <c r="Q1790" t="s">
        <v>1475</v>
      </c>
      <c r="R1790">
        <v>3079</v>
      </c>
      <c r="S1790" s="1">
        <v>42170</v>
      </c>
      <c r="T1790" s="1">
        <v>42172</v>
      </c>
      <c r="U1790">
        <v>797.85599999999999</v>
      </c>
      <c r="V1790">
        <v>6</v>
      </c>
      <c r="W1790">
        <v>2016.32</v>
      </c>
      <c r="X1790">
        <v>90361</v>
      </c>
      <c r="Y1790">
        <f>cleaneddata[[#This Row],[Unit Price]]-cleaneddata[[#This Row],[Discount]]</f>
        <v>350.92</v>
      </c>
      <c r="Z1790" t="str">
        <f>_xlfn.IFS(cleaneddata[[#This Row],[Region]]="Central","Chris",cleaneddata[[#This Row],[Region]]="East","Erin",cleaneddata[[#This Row],[Region]]="South","Sam",cleaneddata[[#This Row],[Region]]="West","William")</f>
        <v>Erin</v>
      </c>
    </row>
    <row r="1791" spans="1:26" x14ac:dyDescent="0.25">
      <c r="A1791">
        <v>738</v>
      </c>
      <c r="B1791" t="s">
        <v>2879</v>
      </c>
      <c r="C1791" t="s">
        <v>72</v>
      </c>
      <c r="D1791">
        <v>0.02</v>
      </c>
      <c r="E1791">
        <v>70.98</v>
      </c>
      <c r="F1791">
        <v>46.74</v>
      </c>
      <c r="G1791" t="s">
        <v>28</v>
      </c>
      <c r="H1791" t="s">
        <v>41</v>
      </c>
      <c r="I1791" t="s">
        <v>30</v>
      </c>
      <c r="J1791" t="s">
        <v>119</v>
      </c>
      <c r="K1791" t="s">
        <v>32</v>
      </c>
      <c r="L1791" t="s">
        <v>380</v>
      </c>
      <c r="M1791">
        <v>0.56000000000000005</v>
      </c>
      <c r="N1791" t="s">
        <v>34</v>
      </c>
      <c r="O1791" t="s">
        <v>113</v>
      </c>
      <c r="P1791" t="s">
        <v>399</v>
      </c>
      <c r="Q1791" t="s">
        <v>2374</v>
      </c>
      <c r="R1791">
        <v>7016</v>
      </c>
      <c r="S1791" s="1">
        <v>42170</v>
      </c>
      <c r="T1791" s="1">
        <v>42171</v>
      </c>
      <c r="U1791">
        <v>-178.21600000000001</v>
      </c>
      <c r="V1791">
        <v>4</v>
      </c>
      <c r="W1791">
        <v>313.63</v>
      </c>
      <c r="X1791">
        <v>90361</v>
      </c>
      <c r="Y1791">
        <f>cleaneddata[[#This Row],[Unit Price]]-cleaneddata[[#This Row],[Discount]]</f>
        <v>70.960000000000008</v>
      </c>
      <c r="Z1791" t="str">
        <f>_xlfn.IFS(cleaneddata[[#This Row],[Region]]="Central","Chris",cleaneddata[[#This Row],[Region]]="East","Erin",cleaneddata[[#This Row],[Region]]="South","Sam",cleaneddata[[#This Row],[Region]]="West","William")</f>
        <v>Erin</v>
      </c>
    </row>
    <row r="1792" spans="1:26" x14ac:dyDescent="0.25">
      <c r="A1792">
        <v>741</v>
      </c>
      <c r="B1792" t="s">
        <v>2880</v>
      </c>
      <c r="C1792" t="s">
        <v>72</v>
      </c>
      <c r="D1792">
        <v>0.04</v>
      </c>
      <c r="E1792">
        <v>27.48</v>
      </c>
      <c r="F1792">
        <v>4</v>
      </c>
      <c r="G1792" t="s">
        <v>40</v>
      </c>
      <c r="H1792" t="s">
        <v>41</v>
      </c>
      <c r="I1792" t="s">
        <v>42</v>
      </c>
      <c r="J1792" t="s">
        <v>43</v>
      </c>
      <c r="K1792" t="s">
        <v>75</v>
      </c>
      <c r="L1792" t="s">
        <v>2063</v>
      </c>
      <c r="M1792">
        <v>0.75</v>
      </c>
      <c r="N1792" t="s">
        <v>34</v>
      </c>
      <c r="O1792" t="s">
        <v>113</v>
      </c>
      <c r="P1792" t="s">
        <v>399</v>
      </c>
      <c r="Q1792" t="s">
        <v>2881</v>
      </c>
      <c r="R1792">
        <v>7901</v>
      </c>
      <c r="S1792" s="1">
        <v>42170</v>
      </c>
      <c r="T1792" s="1">
        <v>42172</v>
      </c>
      <c r="U1792">
        <v>-26.655999999999999</v>
      </c>
      <c r="V1792">
        <v>15</v>
      </c>
      <c r="W1792">
        <v>397.17</v>
      </c>
      <c r="X1792">
        <v>90361</v>
      </c>
      <c r="Y1792">
        <f>cleaneddata[[#This Row],[Unit Price]]-cleaneddata[[#This Row],[Discount]]</f>
        <v>27.44</v>
      </c>
      <c r="Z1792" t="str">
        <f>_xlfn.IFS(cleaneddata[[#This Row],[Region]]="Central","Chris",cleaneddata[[#This Row],[Region]]="East","Erin",cleaneddata[[#This Row],[Region]]="South","Sam",cleaneddata[[#This Row],[Region]]="West","William")</f>
        <v>Erin</v>
      </c>
    </row>
    <row r="1793" spans="1:26" x14ac:dyDescent="0.25">
      <c r="A1793">
        <v>2183</v>
      </c>
      <c r="B1793" t="s">
        <v>2882</v>
      </c>
      <c r="C1793" t="s">
        <v>72</v>
      </c>
      <c r="D1793">
        <v>0</v>
      </c>
      <c r="E1793">
        <v>1.48</v>
      </c>
      <c r="F1793">
        <v>0.7</v>
      </c>
      <c r="G1793" t="s">
        <v>40</v>
      </c>
      <c r="H1793" t="s">
        <v>73</v>
      </c>
      <c r="I1793" t="s">
        <v>50</v>
      </c>
      <c r="J1793" t="s">
        <v>178</v>
      </c>
      <c r="K1793" t="s">
        <v>52</v>
      </c>
      <c r="L1793" t="s">
        <v>179</v>
      </c>
      <c r="M1793">
        <v>0.37</v>
      </c>
      <c r="N1793" t="s">
        <v>34</v>
      </c>
      <c r="O1793" t="s">
        <v>35</v>
      </c>
      <c r="P1793" t="s">
        <v>390</v>
      </c>
      <c r="Q1793" t="s">
        <v>2883</v>
      </c>
      <c r="R1793">
        <v>42301</v>
      </c>
      <c r="S1793" s="1">
        <v>42170</v>
      </c>
      <c r="T1793" s="1">
        <v>42172</v>
      </c>
      <c r="U1793">
        <v>-203.09800000000001</v>
      </c>
      <c r="V1793">
        <v>12</v>
      </c>
      <c r="W1793">
        <v>19.32</v>
      </c>
      <c r="X1793">
        <v>91571</v>
      </c>
      <c r="Y1793">
        <f>cleaneddata[[#This Row],[Unit Price]]-cleaneddata[[#This Row],[Discount]]</f>
        <v>1.48</v>
      </c>
      <c r="Z1793" t="str">
        <f>_xlfn.IFS(cleaneddata[[#This Row],[Region]]="Central","Chris",cleaneddata[[#This Row],[Region]]="East","Erin",cleaneddata[[#This Row],[Region]]="South","Sam",cleaneddata[[#This Row],[Region]]="West","William")</f>
        <v>Sam</v>
      </c>
    </row>
    <row r="1794" spans="1:26" x14ac:dyDescent="0.25">
      <c r="A1794">
        <v>2512</v>
      </c>
      <c r="B1794" t="s">
        <v>2884</v>
      </c>
      <c r="C1794" t="s">
        <v>72</v>
      </c>
      <c r="D1794">
        <v>0.04</v>
      </c>
      <c r="E1794">
        <v>6.48</v>
      </c>
      <c r="F1794">
        <v>9.5399999999999991</v>
      </c>
      <c r="G1794" t="s">
        <v>40</v>
      </c>
      <c r="H1794" t="s">
        <v>73</v>
      </c>
      <c r="I1794" t="s">
        <v>50</v>
      </c>
      <c r="J1794" t="s">
        <v>90</v>
      </c>
      <c r="K1794" t="s">
        <v>75</v>
      </c>
      <c r="L1794" t="s">
        <v>2226</v>
      </c>
      <c r="M1794">
        <v>0.37</v>
      </c>
      <c r="N1794" t="s">
        <v>34</v>
      </c>
      <c r="O1794" t="s">
        <v>113</v>
      </c>
      <c r="P1794" t="s">
        <v>405</v>
      </c>
      <c r="Q1794" t="s">
        <v>2885</v>
      </c>
      <c r="R1794">
        <v>2138</v>
      </c>
      <c r="S1794" s="1">
        <v>42170</v>
      </c>
      <c r="T1794" s="1">
        <v>42172</v>
      </c>
      <c r="U1794">
        <v>-223.94399999999999</v>
      </c>
      <c r="V1794">
        <v>19</v>
      </c>
      <c r="W1794">
        <v>125.37</v>
      </c>
      <c r="X1794">
        <v>87030</v>
      </c>
      <c r="Y1794">
        <f>cleaneddata[[#This Row],[Unit Price]]-cleaneddata[[#This Row],[Discount]]</f>
        <v>6.44</v>
      </c>
      <c r="Z1794" t="str">
        <f>_xlfn.IFS(cleaneddata[[#This Row],[Region]]="Central","Chris",cleaneddata[[#This Row],[Region]]="East","Erin",cleaneddata[[#This Row],[Region]]="South","Sam",cleaneddata[[#This Row],[Region]]="West","William")</f>
        <v>Erin</v>
      </c>
    </row>
    <row r="1795" spans="1:26" x14ac:dyDescent="0.25">
      <c r="A1795">
        <v>1038</v>
      </c>
      <c r="B1795" t="s">
        <v>2886</v>
      </c>
      <c r="C1795" t="s">
        <v>27</v>
      </c>
      <c r="D1795">
        <v>0.1</v>
      </c>
      <c r="E1795">
        <v>7.64</v>
      </c>
      <c r="F1795">
        <v>5.83</v>
      </c>
      <c r="G1795" t="s">
        <v>40</v>
      </c>
      <c r="H1795" t="s">
        <v>96</v>
      </c>
      <c r="I1795" t="s">
        <v>50</v>
      </c>
      <c r="J1795" t="s">
        <v>90</v>
      </c>
      <c r="K1795" t="s">
        <v>52</v>
      </c>
      <c r="L1795" t="s">
        <v>234</v>
      </c>
      <c r="M1795">
        <v>0.36</v>
      </c>
      <c r="N1795" t="s">
        <v>34</v>
      </c>
      <c r="O1795" t="s">
        <v>35</v>
      </c>
      <c r="P1795" t="s">
        <v>125</v>
      </c>
      <c r="Q1795" t="s">
        <v>2887</v>
      </c>
      <c r="R1795">
        <v>33430</v>
      </c>
      <c r="S1795" s="1">
        <v>42171</v>
      </c>
      <c r="T1795" s="1">
        <v>42172</v>
      </c>
      <c r="U1795">
        <v>-403.18740000000003</v>
      </c>
      <c r="V1795">
        <v>5</v>
      </c>
      <c r="W1795">
        <v>39.36</v>
      </c>
      <c r="X1795">
        <v>90641</v>
      </c>
      <c r="Y1795">
        <f>cleaneddata[[#This Row],[Unit Price]]-cleaneddata[[#This Row],[Discount]]</f>
        <v>7.54</v>
      </c>
      <c r="Z1795" t="str">
        <f>_xlfn.IFS(cleaneddata[[#This Row],[Region]]="Central","Chris",cleaneddata[[#This Row],[Region]]="East","Erin",cleaneddata[[#This Row],[Region]]="South","Sam",cleaneddata[[#This Row],[Region]]="West","William")</f>
        <v>Sam</v>
      </c>
    </row>
    <row r="1796" spans="1:26" x14ac:dyDescent="0.25">
      <c r="A1796">
        <v>2677</v>
      </c>
      <c r="B1796" t="s">
        <v>2888</v>
      </c>
      <c r="C1796" t="s">
        <v>27</v>
      </c>
      <c r="D1796">
        <v>0.03</v>
      </c>
      <c r="E1796">
        <v>41.32</v>
      </c>
      <c r="F1796">
        <v>58.66</v>
      </c>
      <c r="G1796" t="s">
        <v>89</v>
      </c>
      <c r="H1796" t="s">
        <v>29</v>
      </c>
      <c r="I1796" t="s">
        <v>30</v>
      </c>
      <c r="J1796" t="s">
        <v>128</v>
      </c>
      <c r="K1796" t="s">
        <v>146</v>
      </c>
      <c r="L1796" t="s">
        <v>2889</v>
      </c>
      <c r="M1796">
        <v>0.76</v>
      </c>
      <c r="N1796" t="s">
        <v>34</v>
      </c>
      <c r="O1796" t="s">
        <v>35</v>
      </c>
      <c r="P1796" t="s">
        <v>244</v>
      </c>
      <c r="Q1796" t="s">
        <v>804</v>
      </c>
      <c r="R1796">
        <v>22601</v>
      </c>
      <c r="S1796" s="1">
        <v>42171</v>
      </c>
      <c r="T1796" s="1">
        <v>42172</v>
      </c>
      <c r="U1796">
        <v>-32.816000000000003</v>
      </c>
      <c r="V1796">
        <v>10</v>
      </c>
      <c r="W1796">
        <v>419.27</v>
      </c>
      <c r="X1796">
        <v>86633</v>
      </c>
      <c r="Y1796">
        <f>cleaneddata[[#This Row],[Unit Price]]-cleaneddata[[#This Row],[Discount]]</f>
        <v>41.29</v>
      </c>
      <c r="Z1796" t="str">
        <f>_xlfn.IFS(cleaneddata[[#This Row],[Region]]="Central","Chris",cleaneddata[[#This Row],[Region]]="East","Erin",cleaneddata[[#This Row],[Region]]="South","Sam",cleaneddata[[#This Row],[Region]]="West","William")</f>
        <v>Sam</v>
      </c>
    </row>
    <row r="1797" spans="1:26" x14ac:dyDescent="0.25">
      <c r="A1797">
        <v>2677</v>
      </c>
      <c r="B1797" t="s">
        <v>2888</v>
      </c>
      <c r="C1797" t="s">
        <v>27</v>
      </c>
      <c r="D1797">
        <v>0</v>
      </c>
      <c r="E1797">
        <v>6.88</v>
      </c>
      <c r="F1797">
        <v>2</v>
      </c>
      <c r="G1797" t="s">
        <v>40</v>
      </c>
      <c r="H1797" t="s">
        <v>29</v>
      </c>
      <c r="I1797" t="s">
        <v>50</v>
      </c>
      <c r="J1797" t="s">
        <v>90</v>
      </c>
      <c r="K1797" t="s">
        <v>52</v>
      </c>
      <c r="L1797" t="s">
        <v>854</v>
      </c>
      <c r="M1797">
        <v>0.39</v>
      </c>
      <c r="N1797" t="s">
        <v>34</v>
      </c>
      <c r="O1797" t="s">
        <v>35</v>
      </c>
      <c r="P1797" t="s">
        <v>244</v>
      </c>
      <c r="Q1797" t="s">
        <v>804</v>
      </c>
      <c r="R1797">
        <v>22601</v>
      </c>
      <c r="S1797" s="1">
        <v>42171</v>
      </c>
      <c r="T1797" s="1">
        <v>42171</v>
      </c>
      <c r="U1797">
        <v>-15.61</v>
      </c>
      <c r="V1797">
        <v>5</v>
      </c>
      <c r="W1797">
        <v>36</v>
      </c>
      <c r="X1797">
        <v>86633</v>
      </c>
      <c r="Y1797">
        <f>cleaneddata[[#This Row],[Unit Price]]-cleaneddata[[#This Row],[Discount]]</f>
        <v>6.88</v>
      </c>
      <c r="Z1797" t="str">
        <f>_xlfn.IFS(cleaneddata[[#This Row],[Region]]="Central","Chris",cleaneddata[[#This Row],[Region]]="East","Erin",cleaneddata[[#This Row],[Region]]="South","Sam",cleaneddata[[#This Row],[Region]]="West","William")</f>
        <v>Sam</v>
      </c>
    </row>
    <row r="1798" spans="1:26" x14ac:dyDescent="0.25">
      <c r="A1798">
        <v>2720</v>
      </c>
      <c r="B1798" t="s">
        <v>2890</v>
      </c>
      <c r="C1798" t="s">
        <v>27</v>
      </c>
      <c r="D1798">
        <v>0</v>
      </c>
      <c r="E1798">
        <v>40.479999999999997</v>
      </c>
      <c r="F1798">
        <v>19.989999999999998</v>
      </c>
      <c r="G1798" t="s">
        <v>40</v>
      </c>
      <c r="H1798" t="s">
        <v>29</v>
      </c>
      <c r="I1798" t="s">
        <v>42</v>
      </c>
      <c r="J1798" t="s">
        <v>43</v>
      </c>
      <c r="K1798" t="s">
        <v>75</v>
      </c>
      <c r="L1798" t="s">
        <v>2056</v>
      </c>
      <c r="M1798">
        <v>0.77</v>
      </c>
      <c r="N1798" t="s">
        <v>34</v>
      </c>
      <c r="O1798" t="s">
        <v>35</v>
      </c>
      <c r="P1798" t="s">
        <v>77</v>
      </c>
      <c r="Q1798" t="s">
        <v>2891</v>
      </c>
      <c r="R1798">
        <v>30721</v>
      </c>
      <c r="S1798" s="1">
        <v>42171</v>
      </c>
      <c r="T1798" s="1">
        <v>42172</v>
      </c>
      <c r="U1798">
        <v>-25.634</v>
      </c>
      <c r="V1798">
        <v>6</v>
      </c>
      <c r="W1798">
        <v>264.95</v>
      </c>
      <c r="X1798">
        <v>88766</v>
      </c>
      <c r="Y1798">
        <f>cleaneddata[[#This Row],[Unit Price]]-cleaneddata[[#This Row],[Discount]]</f>
        <v>40.479999999999997</v>
      </c>
      <c r="Z1798" t="str">
        <f>_xlfn.IFS(cleaneddata[[#This Row],[Region]]="Central","Chris",cleaneddata[[#This Row],[Region]]="East","Erin",cleaneddata[[#This Row],[Region]]="South","Sam",cleaneddata[[#This Row],[Region]]="West","William")</f>
        <v>Sam</v>
      </c>
    </row>
    <row r="1799" spans="1:26" x14ac:dyDescent="0.25">
      <c r="A1799">
        <v>1492</v>
      </c>
      <c r="B1799" t="s">
        <v>2892</v>
      </c>
      <c r="C1799" t="s">
        <v>39</v>
      </c>
      <c r="D1799">
        <v>0.04</v>
      </c>
      <c r="E1799">
        <v>119.99</v>
      </c>
      <c r="F1799">
        <v>14</v>
      </c>
      <c r="G1799" t="s">
        <v>28</v>
      </c>
      <c r="H1799" t="s">
        <v>96</v>
      </c>
      <c r="I1799" t="s">
        <v>42</v>
      </c>
      <c r="J1799" t="s">
        <v>58</v>
      </c>
      <c r="K1799" t="s">
        <v>59</v>
      </c>
      <c r="L1799" t="s">
        <v>2153</v>
      </c>
      <c r="M1799">
        <v>0.36</v>
      </c>
      <c r="N1799" t="s">
        <v>34</v>
      </c>
      <c r="O1799" t="s">
        <v>54</v>
      </c>
      <c r="P1799" t="s">
        <v>82</v>
      </c>
      <c r="Q1799" t="s">
        <v>2893</v>
      </c>
      <c r="R1799">
        <v>65721</v>
      </c>
      <c r="S1799" s="1">
        <v>42171</v>
      </c>
      <c r="T1799" s="1">
        <v>42173</v>
      </c>
      <c r="U1799">
        <v>509.95830000000001</v>
      </c>
      <c r="V1799">
        <v>6</v>
      </c>
      <c r="W1799">
        <v>739.07</v>
      </c>
      <c r="X1799">
        <v>88004</v>
      </c>
      <c r="Y1799">
        <f>cleaneddata[[#This Row],[Unit Price]]-cleaneddata[[#This Row],[Discount]]</f>
        <v>119.94999999999999</v>
      </c>
      <c r="Z1799" t="str">
        <f>_xlfn.IFS(cleaneddata[[#This Row],[Region]]="Central","Chris",cleaneddata[[#This Row],[Region]]="East","Erin",cleaneddata[[#This Row],[Region]]="South","Sam",cleaneddata[[#This Row],[Region]]="West","William")</f>
        <v>Chris</v>
      </c>
    </row>
    <row r="1800" spans="1:26" x14ac:dyDescent="0.25">
      <c r="A1800">
        <v>2355</v>
      </c>
      <c r="B1800" t="s">
        <v>1214</v>
      </c>
      <c r="C1800" t="s">
        <v>118</v>
      </c>
      <c r="D1800">
        <v>0.06</v>
      </c>
      <c r="E1800">
        <v>146.34</v>
      </c>
      <c r="F1800">
        <v>43.75</v>
      </c>
      <c r="G1800" t="s">
        <v>28</v>
      </c>
      <c r="H1800" t="s">
        <v>41</v>
      </c>
      <c r="I1800" t="s">
        <v>30</v>
      </c>
      <c r="J1800" t="s">
        <v>31</v>
      </c>
      <c r="K1800" t="s">
        <v>32</v>
      </c>
      <c r="L1800" t="s">
        <v>157</v>
      </c>
      <c r="M1800">
        <v>0.65</v>
      </c>
      <c r="N1800" t="s">
        <v>34</v>
      </c>
      <c r="O1800" t="s">
        <v>61</v>
      </c>
      <c r="P1800" t="s">
        <v>92</v>
      </c>
      <c r="Q1800" t="s">
        <v>1216</v>
      </c>
      <c r="R1800">
        <v>92236</v>
      </c>
      <c r="S1800" s="1">
        <v>42171</v>
      </c>
      <c r="T1800" s="1">
        <v>42173</v>
      </c>
      <c r="U1800">
        <v>-89.27</v>
      </c>
      <c r="V1800">
        <v>12</v>
      </c>
      <c r="W1800">
        <v>1721.24</v>
      </c>
      <c r="X1800">
        <v>91306</v>
      </c>
      <c r="Y1800">
        <f>cleaneddata[[#This Row],[Unit Price]]-cleaneddata[[#This Row],[Discount]]</f>
        <v>146.28</v>
      </c>
      <c r="Z1800" t="str">
        <f>_xlfn.IFS(cleaneddata[[#This Row],[Region]]="Central","Chris",cleaneddata[[#This Row],[Region]]="East","Erin",cleaneddata[[#This Row],[Region]]="South","Sam",cleaneddata[[#This Row],[Region]]="West","William")</f>
        <v>William</v>
      </c>
    </row>
    <row r="1801" spans="1:26" x14ac:dyDescent="0.25">
      <c r="A1801">
        <v>3096</v>
      </c>
      <c r="B1801" t="s">
        <v>2655</v>
      </c>
      <c r="C1801" t="s">
        <v>27</v>
      </c>
      <c r="D1801">
        <v>0.04</v>
      </c>
      <c r="E1801">
        <v>33.89</v>
      </c>
      <c r="F1801">
        <v>5.0999999999999996</v>
      </c>
      <c r="G1801" t="s">
        <v>89</v>
      </c>
      <c r="H1801" t="s">
        <v>41</v>
      </c>
      <c r="I1801" t="s">
        <v>50</v>
      </c>
      <c r="J1801" t="s">
        <v>80</v>
      </c>
      <c r="K1801" t="s">
        <v>75</v>
      </c>
      <c r="L1801" t="s">
        <v>307</v>
      </c>
      <c r="M1801">
        <v>0.6</v>
      </c>
      <c r="N1801" t="s">
        <v>34</v>
      </c>
      <c r="O1801" t="s">
        <v>113</v>
      </c>
      <c r="P1801" t="s">
        <v>319</v>
      </c>
      <c r="Q1801" t="s">
        <v>2442</v>
      </c>
      <c r="R1801">
        <v>43026</v>
      </c>
      <c r="S1801" s="1">
        <v>42172</v>
      </c>
      <c r="T1801" s="1">
        <v>42173</v>
      </c>
      <c r="U1801">
        <v>72.983999999999995</v>
      </c>
      <c r="V1801">
        <v>6</v>
      </c>
      <c r="W1801">
        <v>200.83</v>
      </c>
      <c r="X1801">
        <v>86222</v>
      </c>
      <c r="Y1801">
        <f>cleaneddata[[#This Row],[Unit Price]]-cleaneddata[[#This Row],[Discount]]</f>
        <v>33.85</v>
      </c>
      <c r="Z1801" t="str">
        <f>_xlfn.IFS(cleaneddata[[#This Row],[Region]]="Central","Chris",cleaneddata[[#This Row],[Region]]="East","Erin",cleaneddata[[#This Row],[Region]]="South","Sam",cleaneddata[[#This Row],[Region]]="West","William")</f>
        <v>Erin</v>
      </c>
    </row>
    <row r="1802" spans="1:26" x14ac:dyDescent="0.25">
      <c r="A1802">
        <v>283</v>
      </c>
      <c r="B1802" t="s">
        <v>2894</v>
      </c>
      <c r="C1802" t="s">
        <v>39</v>
      </c>
      <c r="D1802">
        <v>0.1</v>
      </c>
      <c r="E1802">
        <v>1.68</v>
      </c>
      <c r="F1802">
        <v>1.57</v>
      </c>
      <c r="G1802" t="s">
        <v>40</v>
      </c>
      <c r="H1802" t="s">
        <v>96</v>
      </c>
      <c r="I1802" t="s">
        <v>50</v>
      </c>
      <c r="J1802" t="s">
        <v>51</v>
      </c>
      <c r="K1802" t="s">
        <v>52</v>
      </c>
      <c r="L1802" t="s">
        <v>576</v>
      </c>
      <c r="M1802">
        <v>0.59</v>
      </c>
      <c r="N1802" t="s">
        <v>34</v>
      </c>
      <c r="O1802" t="s">
        <v>113</v>
      </c>
      <c r="P1802" t="s">
        <v>399</v>
      </c>
      <c r="Q1802" t="s">
        <v>2727</v>
      </c>
      <c r="R1802">
        <v>7101</v>
      </c>
      <c r="S1802" s="1">
        <v>42172</v>
      </c>
      <c r="T1802" s="1">
        <v>42173</v>
      </c>
      <c r="U1802">
        <v>-11.57</v>
      </c>
      <c r="V1802">
        <v>11</v>
      </c>
      <c r="W1802">
        <v>18.71</v>
      </c>
      <c r="X1802">
        <v>89293</v>
      </c>
      <c r="Y1802">
        <f>cleaneddata[[#This Row],[Unit Price]]-cleaneddata[[#This Row],[Discount]]</f>
        <v>1.5799999999999998</v>
      </c>
      <c r="Z1802" t="str">
        <f>_xlfn.IFS(cleaneddata[[#This Row],[Region]]="Central","Chris",cleaneddata[[#This Row],[Region]]="East","Erin",cleaneddata[[#This Row],[Region]]="South","Sam",cleaneddata[[#This Row],[Region]]="West","William")</f>
        <v>Erin</v>
      </c>
    </row>
    <row r="1803" spans="1:26" x14ac:dyDescent="0.25">
      <c r="A1803">
        <v>286</v>
      </c>
      <c r="B1803" t="s">
        <v>2895</v>
      </c>
      <c r="C1803" t="s">
        <v>49</v>
      </c>
      <c r="D1803">
        <v>0</v>
      </c>
      <c r="E1803">
        <v>4.13</v>
      </c>
      <c r="F1803">
        <v>5.34</v>
      </c>
      <c r="G1803" t="s">
        <v>40</v>
      </c>
      <c r="H1803" t="s">
        <v>29</v>
      </c>
      <c r="I1803" t="s">
        <v>50</v>
      </c>
      <c r="J1803" t="s">
        <v>74</v>
      </c>
      <c r="K1803" t="s">
        <v>75</v>
      </c>
      <c r="L1803" t="s">
        <v>2896</v>
      </c>
      <c r="M1803">
        <v>0.38</v>
      </c>
      <c r="N1803" t="s">
        <v>34</v>
      </c>
      <c r="O1803" t="s">
        <v>54</v>
      </c>
      <c r="P1803" t="s">
        <v>539</v>
      </c>
      <c r="Q1803" t="s">
        <v>2897</v>
      </c>
      <c r="R1803">
        <v>66203</v>
      </c>
      <c r="S1803" s="1">
        <v>42172</v>
      </c>
      <c r="T1803" s="1">
        <v>42176</v>
      </c>
      <c r="U1803">
        <v>-61.87</v>
      </c>
      <c r="V1803">
        <v>9</v>
      </c>
      <c r="W1803">
        <v>40.950000000000003</v>
      </c>
      <c r="X1803">
        <v>89761</v>
      </c>
      <c r="Y1803">
        <f>cleaneddata[[#This Row],[Unit Price]]-cleaneddata[[#This Row],[Discount]]</f>
        <v>4.13</v>
      </c>
      <c r="Z1803" t="str">
        <f>_xlfn.IFS(cleaneddata[[#This Row],[Region]]="Central","Chris",cleaneddata[[#This Row],[Region]]="East","Erin",cleaneddata[[#This Row],[Region]]="South","Sam",cleaneddata[[#This Row],[Region]]="West","William")</f>
        <v>Chris</v>
      </c>
    </row>
    <row r="1804" spans="1:26" x14ac:dyDescent="0.25">
      <c r="A1804">
        <v>286</v>
      </c>
      <c r="B1804" t="s">
        <v>2895</v>
      </c>
      <c r="C1804" t="s">
        <v>49</v>
      </c>
      <c r="D1804">
        <v>0.1</v>
      </c>
      <c r="E1804">
        <v>130.97999999999999</v>
      </c>
      <c r="F1804">
        <v>54.74</v>
      </c>
      <c r="G1804" t="s">
        <v>28</v>
      </c>
      <c r="H1804" t="s">
        <v>29</v>
      </c>
      <c r="I1804" t="s">
        <v>30</v>
      </c>
      <c r="J1804" t="s">
        <v>119</v>
      </c>
      <c r="K1804" t="s">
        <v>32</v>
      </c>
      <c r="L1804" t="s">
        <v>1405</v>
      </c>
      <c r="M1804">
        <v>0.69</v>
      </c>
      <c r="N1804" t="s">
        <v>34</v>
      </c>
      <c r="O1804" t="s">
        <v>54</v>
      </c>
      <c r="P1804" t="s">
        <v>539</v>
      </c>
      <c r="Q1804" t="s">
        <v>2897</v>
      </c>
      <c r="R1804">
        <v>66203</v>
      </c>
      <c r="S1804" s="1">
        <v>42172</v>
      </c>
      <c r="T1804" s="1">
        <v>42176</v>
      </c>
      <c r="U1804">
        <v>-530.24</v>
      </c>
      <c r="V1804">
        <v>9</v>
      </c>
      <c r="W1804">
        <v>1155.73</v>
      </c>
      <c r="X1804">
        <v>89761</v>
      </c>
      <c r="Y1804">
        <f>cleaneddata[[#This Row],[Unit Price]]-cleaneddata[[#This Row],[Discount]]</f>
        <v>130.88</v>
      </c>
      <c r="Z1804" t="str">
        <f>_xlfn.IFS(cleaneddata[[#This Row],[Region]]="Central","Chris",cleaneddata[[#This Row],[Region]]="East","Erin",cleaneddata[[#This Row],[Region]]="South","Sam",cleaneddata[[#This Row],[Region]]="West","William")</f>
        <v>Chris</v>
      </c>
    </row>
    <row r="1805" spans="1:26" x14ac:dyDescent="0.25">
      <c r="A1805">
        <v>646</v>
      </c>
      <c r="B1805" t="s">
        <v>2898</v>
      </c>
      <c r="C1805" t="s">
        <v>49</v>
      </c>
      <c r="D1805">
        <v>0.03</v>
      </c>
      <c r="E1805">
        <v>51.75</v>
      </c>
      <c r="F1805">
        <v>19.989999999999998</v>
      </c>
      <c r="G1805" t="s">
        <v>40</v>
      </c>
      <c r="H1805" t="s">
        <v>96</v>
      </c>
      <c r="I1805" t="s">
        <v>30</v>
      </c>
      <c r="J1805" t="s">
        <v>128</v>
      </c>
      <c r="K1805" t="s">
        <v>75</v>
      </c>
      <c r="L1805" t="s">
        <v>2899</v>
      </c>
      <c r="M1805">
        <v>0.55000000000000004</v>
      </c>
      <c r="N1805" t="s">
        <v>34</v>
      </c>
      <c r="O1805" t="s">
        <v>54</v>
      </c>
      <c r="P1805" t="s">
        <v>86</v>
      </c>
      <c r="Q1805" t="s">
        <v>2900</v>
      </c>
      <c r="R1805">
        <v>55379</v>
      </c>
      <c r="S1805" s="1">
        <v>42172</v>
      </c>
      <c r="T1805" s="1">
        <v>42177</v>
      </c>
      <c r="U1805">
        <v>261.44400000000002</v>
      </c>
      <c r="V1805">
        <v>16</v>
      </c>
      <c r="W1805">
        <v>818.81</v>
      </c>
      <c r="X1805">
        <v>90735</v>
      </c>
      <c r="Y1805">
        <f>cleaneddata[[#This Row],[Unit Price]]-cleaneddata[[#This Row],[Discount]]</f>
        <v>51.72</v>
      </c>
      <c r="Z1805" t="str">
        <f>_xlfn.IFS(cleaneddata[[#This Row],[Region]]="Central","Chris",cleaneddata[[#This Row],[Region]]="East","Erin",cleaneddata[[#This Row],[Region]]="South","Sam",cleaneddata[[#This Row],[Region]]="West","William")</f>
        <v>Chris</v>
      </c>
    </row>
    <row r="1806" spans="1:26" x14ac:dyDescent="0.25">
      <c r="A1806">
        <v>1189</v>
      </c>
      <c r="B1806" t="s">
        <v>2901</v>
      </c>
      <c r="C1806" t="s">
        <v>49</v>
      </c>
      <c r="D1806">
        <v>0.06</v>
      </c>
      <c r="E1806">
        <v>10.89</v>
      </c>
      <c r="F1806">
        <v>4.5</v>
      </c>
      <c r="G1806" t="s">
        <v>40</v>
      </c>
      <c r="H1806" t="s">
        <v>41</v>
      </c>
      <c r="I1806" t="s">
        <v>50</v>
      </c>
      <c r="J1806" t="s">
        <v>97</v>
      </c>
      <c r="K1806" t="s">
        <v>75</v>
      </c>
      <c r="L1806" t="s">
        <v>775</v>
      </c>
      <c r="M1806">
        <v>0.59</v>
      </c>
      <c r="N1806" t="s">
        <v>34</v>
      </c>
      <c r="O1806" t="s">
        <v>61</v>
      </c>
      <c r="P1806" t="s">
        <v>92</v>
      </c>
      <c r="Q1806" t="s">
        <v>2098</v>
      </c>
      <c r="R1806">
        <v>92646</v>
      </c>
      <c r="S1806" s="1">
        <v>42172</v>
      </c>
      <c r="T1806" s="1">
        <v>42177</v>
      </c>
      <c r="U1806">
        <v>-25.111999999999998</v>
      </c>
      <c r="V1806">
        <v>14</v>
      </c>
      <c r="W1806">
        <v>149.32</v>
      </c>
      <c r="X1806">
        <v>87584</v>
      </c>
      <c r="Y1806">
        <f>cleaneddata[[#This Row],[Unit Price]]-cleaneddata[[#This Row],[Discount]]</f>
        <v>10.83</v>
      </c>
      <c r="Z1806" t="str">
        <f>_xlfn.IFS(cleaneddata[[#This Row],[Region]]="Central","Chris",cleaneddata[[#This Row],[Region]]="East","Erin",cleaneddata[[#This Row],[Region]]="South","Sam",cleaneddata[[#This Row],[Region]]="West","William")</f>
        <v>William</v>
      </c>
    </row>
    <row r="1807" spans="1:26" x14ac:dyDescent="0.25">
      <c r="A1807">
        <v>1189</v>
      </c>
      <c r="B1807" t="s">
        <v>2901</v>
      </c>
      <c r="C1807" t="s">
        <v>49</v>
      </c>
      <c r="D1807">
        <v>0.03</v>
      </c>
      <c r="E1807">
        <v>10.64</v>
      </c>
      <c r="F1807">
        <v>5.16</v>
      </c>
      <c r="G1807" t="s">
        <v>40</v>
      </c>
      <c r="H1807" t="s">
        <v>41</v>
      </c>
      <c r="I1807" t="s">
        <v>30</v>
      </c>
      <c r="J1807" t="s">
        <v>128</v>
      </c>
      <c r="K1807" t="s">
        <v>75</v>
      </c>
      <c r="L1807" t="s">
        <v>1846</v>
      </c>
      <c r="M1807">
        <v>0.56999999999999995</v>
      </c>
      <c r="N1807" t="s">
        <v>34</v>
      </c>
      <c r="O1807" t="s">
        <v>61</v>
      </c>
      <c r="P1807" t="s">
        <v>92</v>
      </c>
      <c r="Q1807" t="s">
        <v>2098</v>
      </c>
      <c r="R1807">
        <v>92646</v>
      </c>
      <c r="S1807" s="1">
        <v>42172</v>
      </c>
      <c r="T1807" s="1">
        <v>42177</v>
      </c>
      <c r="U1807">
        <v>17.376000000000001</v>
      </c>
      <c r="V1807">
        <v>16</v>
      </c>
      <c r="W1807">
        <v>177.01</v>
      </c>
      <c r="X1807">
        <v>87584</v>
      </c>
      <c r="Y1807">
        <f>cleaneddata[[#This Row],[Unit Price]]-cleaneddata[[#This Row],[Discount]]</f>
        <v>10.610000000000001</v>
      </c>
      <c r="Z1807" t="str">
        <f>_xlfn.IFS(cleaneddata[[#This Row],[Region]]="Central","Chris",cleaneddata[[#This Row],[Region]]="East","Erin",cleaneddata[[#This Row],[Region]]="South","Sam",cleaneddata[[#This Row],[Region]]="West","William")</f>
        <v>William</v>
      </c>
    </row>
    <row r="1808" spans="1:26" x14ac:dyDescent="0.25">
      <c r="A1808">
        <v>1189</v>
      </c>
      <c r="B1808" t="s">
        <v>2901</v>
      </c>
      <c r="C1808" t="s">
        <v>49</v>
      </c>
      <c r="D1808">
        <v>0.03</v>
      </c>
      <c r="E1808">
        <v>7.96</v>
      </c>
      <c r="F1808">
        <v>4.95</v>
      </c>
      <c r="G1808" t="s">
        <v>40</v>
      </c>
      <c r="H1808" t="s">
        <v>41</v>
      </c>
      <c r="I1808" t="s">
        <v>30</v>
      </c>
      <c r="J1808" t="s">
        <v>128</v>
      </c>
      <c r="K1808" t="s">
        <v>75</v>
      </c>
      <c r="L1808" t="s">
        <v>813</v>
      </c>
      <c r="M1808">
        <v>0.41</v>
      </c>
      <c r="N1808" t="s">
        <v>34</v>
      </c>
      <c r="O1808" t="s">
        <v>61</v>
      </c>
      <c r="P1808" t="s">
        <v>92</v>
      </c>
      <c r="Q1808" t="s">
        <v>2098</v>
      </c>
      <c r="R1808">
        <v>92646</v>
      </c>
      <c r="S1808" s="1">
        <v>42172</v>
      </c>
      <c r="T1808" s="1">
        <v>42174</v>
      </c>
      <c r="U1808">
        <v>24.260400000000001</v>
      </c>
      <c r="V1808">
        <v>4</v>
      </c>
      <c r="W1808">
        <v>35.159999999999997</v>
      </c>
      <c r="X1808">
        <v>87584</v>
      </c>
      <c r="Y1808">
        <f>cleaneddata[[#This Row],[Unit Price]]-cleaneddata[[#This Row],[Discount]]</f>
        <v>7.93</v>
      </c>
      <c r="Z1808" t="str">
        <f>_xlfn.IFS(cleaneddata[[#This Row],[Region]]="Central","Chris",cleaneddata[[#This Row],[Region]]="East","Erin",cleaneddata[[#This Row],[Region]]="South","Sam",cleaneddata[[#This Row],[Region]]="West","William")</f>
        <v>William</v>
      </c>
    </row>
    <row r="1809" spans="1:26" x14ac:dyDescent="0.25">
      <c r="A1809">
        <v>1193</v>
      </c>
      <c r="B1809" t="s">
        <v>1353</v>
      </c>
      <c r="C1809" t="s">
        <v>49</v>
      </c>
      <c r="D1809">
        <v>0.03</v>
      </c>
      <c r="E1809">
        <v>10.64</v>
      </c>
      <c r="F1809">
        <v>5.16</v>
      </c>
      <c r="G1809" t="s">
        <v>40</v>
      </c>
      <c r="H1809" t="s">
        <v>41</v>
      </c>
      <c r="I1809" t="s">
        <v>30</v>
      </c>
      <c r="J1809" t="s">
        <v>128</v>
      </c>
      <c r="K1809" t="s">
        <v>75</v>
      </c>
      <c r="L1809" t="s">
        <v>1846</v>
      </c>
      <c r="M1809">
        <v>0.56999999999999995</v>
      </c>
      <c r="N1809" t="s">
        <v>34</v>
      </c>
      <c r="O1809" t="s">
        <v>113</v>
      </c>
      <c r="P1809" t="s">
        <v>376</v>
      </c>
      <c r="Q1809" t="s">
        <v>68</v>
      </c>
      <c r="R1809">
        <v>20016</v>
      </c>
      <c r="S1809" s="1">
        <v>42172</v>
      </c>
      <c r="T1809" s="1">
        <v>42177</v>
      </c>
      <c r="U1809">
        <v>14.48</v>
      </c>
      <c r="V1809">
        <v>63</v>
      </c>
      <c r="W1809">
        <v>696.96</v>
      </c>
      <c r="X1809">
        <v>5984</v>
      </c>
      <c r="Y1809">
        <f>cleaneddata[[#This Row],[Unit Price]]-cleaneddata[[#This Row],[Discount]]</f>
        <v>10.610000000000001</v>
      </c>
      <c r="Z1809" t="str">
        <f>_xlfn.IFS(cleaneddata[[#This Row],[Region]]="Central","Chris",cleaneddata[[#This Row],[Region]]="East","Erin",cleaneddata[[#This Row],[Region]]="South","Sam",cleaneddata[[#This Row],[Region]]="West","William")</f>
        <v>Erin</v>
      </c>
    </row>
    <row r="1810" spans="1:26" x14ac:dyDescent="0.25">
      <c r="A1810">
        <v>1193</v>
      </c>
      <c r="B1810" t="s">
        <v>1353</v>
      </c>
      <c r="C1810" t="s">
        <v>49</v>
      </c>
      <c r="D1810">
        <v>0.03</v>
      </c>
      <c r="E1810">
        <v>7.96</v>
      </c>
      <c r="F1810">
        <v>4.95</v>
      </c>
      <c r="G1810" t="s">
        <v>40</v>
      </c>
      <c r="H1810" t="s">
        <v>41</v>
      </c>
      <c r="I1810" t="s">
        <v>30</v>
      </c>
      <c r="J1810" t="s">
        <v>128</v>
      </c>
      <c r="K1810" t="s">
        <v>75</v>
      </c>
      <c r="L1810" t="s">
        <v>813</v>
      </c>
      <c r="M1810">
        <v>0.41</v>
      </c>
      <c r="N1810" t="s">
        <v>34</v>
      </c>
      <c r="O1810" t="s">
        <v>113</v>
      </c>
      <c r="P1810" t="s">
        <v>376</v>
      </c>
      <c r="Q1810" t="s">
        <v>68</v>
      </c>
      <c r="R1810">
        <v>20016</v>
      </c>
      <c r="S1810" s="1">
        <v>42172</v>
      </c>
      <c r="T1810" s="1">
        <v>42174</v>
      </c>
      <c r="U1810">
        <v>22.25</v>
      </c>
      <c r="V1810">
        <v>17</v>
      </c>
      <c r="W1810">
        <v>149.41</v>
      </c>
      <c r="X1810">
        <v>5984</v>
      </c>
      <c r="Y1810">
        <f>cleaneddata[[#This Row],[Unit Price]]-cleaneddata[[#This Row],[Discount]]</f>
        <v>7.93</v>
      </c>
      <c r="Z1810" t="str">
        <f>_xlfn.IFS(cleaneddata[[#This Row],[Region]]="Central","Chris",cleaneddata[[#This Row],[Region]]="East","Erin",cleaneddata[[#This Row],[Region]]="South","Sam",cleaneddata[[#This Row],[Region]]="West","William")</f>
        <v>Erin</v>
      </c>
    </row>
    <row r="1811" spans="1:26" x14ac:dyDescent="0.25">
      <c r="A1811">
        <v>3098</v>
      </c>
      <c r="B1811" t="s">
        <v>1422</v>
      </c>
      <c r="C1811" t="s">
        <v>49</v>
      </c>
      <c r="D1811">
        <v>0</v>
      </c>
      <c r="E1811">
        <v>11.7</v>
      </c>
      <c r="F1811">
        <v>6.96</v>
      </c>
      <c r="G1811" t="s">
        <v>89</v>
      </c>
      <c r="H1811" t="s">
        <v>41</v>
      </c>
      <c r="I1811" t="s">
        <v>50</v>
      </c>
      <c r="J1811" t="s">
        <v>97</v>
      </c>
      <c r="K1811" t="s">
        <v>146</v>
      </c>
      <c r="L1811" t="s">
        <v>762</v>
      </c>
      <c r="M1811">
        <v>0.5</v>
      </c>
      <c r="N1811" t="s">
        <v>34</v>
      </c>
      <c r="O1811" t="s">
        <v>113</v>
      </c>
      <c r="P1811" t="s">
        <v>114</v>
      </c>
      <c r="Q1811" t="s">
        <v>1423</v>
      </c>
      <c r="R1811">
        <v>11967</v>
      </c>
      <c r="S1811" s="1">
        <v>42172</v>
      </c>
      <c r="T1811" s="1">
        <v>42174</v>
      </c>
      <c r="U1811">
        <v>-11.247999999999999</v>
      </c>
      <c r="V1811">
        <v>10</v>
      </c>
      <c r="W1811">
        <v>131.69</v>
      </c>
      <c r="X1811">
        <v>89315</v>
      </c>
      <c r="Y1811">
        <f>cleaneddata[[#This Row],[Unit Price]]-cleaneddata[[#This Row],[Discount]]</f>
        <v>11.7</v>
      </c>
      <c r="Z1811" t="str">
        <f>_xlfn.IFS(cleaneddata[[#This Row],[Region]]="Central","Chris",cleaneddata[[#This Row],[Region]]="East","Erin",cleaneddata[[#This Row],[Region]]="South","Sam",cleaneddata[[#This Row],[Region]]="West","William")</f>
        <v>Erin</v>
      </c>
    </row>
    <row r="1812" spans="1:26" x14ac:dyDescent="0.25">
      <c r="A1812">
        <v>907</v>
      </c>
      <c r="B1812" t="s">
        <v>1373</v>
      </c>
      <c r="C1812" t="s">
        <v>118</v>
      </c>
      <c r="D1812">
        <v>0.09</v>
      </c>
      <c r="E1812">
        <v>2.6</v>
      </c>
      <c r="F1812">
        <v>2.4</v>
      </c>
      <c r="G1812" t="s">
        <v>40</v>
      </c>
      <c r="H1812" t="s">
        <v>73</v>
      </c>
      <c r="I1812" t="s">
        <v>50</v>
      </c>
      <c r="J1812" t="s">
        <v>51</v>
      </c>
      <c r="K1812" t="s">
        <v>52</v>
      </c>
      <c r="L1812" t="s">
        <v>358</v>
      </c>
      <c r="M1812">
        <v>0.57999999999999996</v>
      </c>
      <c r="N1812" t="s">
        <v>34</v>
      </c>
      <c r="O1812" t="s">
        <v>35</v>
      </c>
      <c r="P1812" t="s">
        <v>390</v>
      </c>
      <c r="Q1812" t="s">
        <v>468</v>
      </c>
      <c r="R1812">
        <v>42420</v>
      </c>
      <c r="S1812" s="1">
        <v>42172</v>
      </c>
      <c r="T1812" s="1">
        <v>42174</v>
      </c>
      <c r="U1812">
        <v>1107.4079999999999</v>
      </c>
      <c r="V1812">
        <v>12</v>
      </c>
      <c r="W1812">
        <v>31.73</v>
      </c>
      <c r="X1812">
        <v>86460</v>
      </c>
      <c r="Y1812">
        <f>cleaneddata[[#This Row],[Unit Price]]-cleaneddata[[#This Row],[Discount]]</f>
        <v>2.5100000000000002</v>
      </c>
      <c r="Z1812" t="str">
        <f>_xlfn.IFS(cleaneddata[[#This Row],[Region]]="Central","Chris",cleaneddata[[#This Row],[Region]]="East","Erin",cleaneddata[[#This Row],[Region]]="South","Sam",cleaneddata[[#This Row],[Region]]="West","William")</f>
        <v>Sam</v>
      </c>
    </row>
    <row r="1813" spans="1:26" x14ac:dyDescent="0.25">
      <c r="A1813">
        <v>317</v>
      </c>
      <c r="B1813" t="s">
        <v>2902</v>
      </c>
      <c r="C1813" t="s">
        <v>72</v>
      </c>
      <c r="D1813">
        <v>0.09</v>
      </c>
      <c r="E1813">
        <v>7.38</v>
      </c>
      <c r="F1813">
        <v>5.21</v>
      </c>
      <c r="G1813" t="s">
        <v>40</v>
      </c>
      <c r="H1813" t="s">
        <v>96</v>
      </c>
      <c r="I1813" t="s">
        <v>30</v>
      </c>
      <c r="J1813" t="s">
        <v>128</v>
      </c>
      <c r="K1813" t="s">
        <v>75</v>
      </c>
      <c r="L1813" t="s">
        <v>1919</v>
      </c>
      <c r="M1813">
        <v>0.56000000000000005</v>
      </c>
      <c r="N1813" t="s">
        <v>34</v>
      </c>
      <c r="O1813" t="s">
        <v>61</v>
      </c>
      <c r="P1813" t="s">
        <v>92</v>
      </c>
      <c r="Q1813" t="s">
        <v>2903</v>
      </c>
      <c r="R1813">
        <v>91945</v>
      </c>
      <c r="S1813" s="1">
        <v>42172</v>
      </c>
      <c r="T1813" s="1">
        <v>42173</v>
      </c>
      <c r="U1813">
        <v>-27.16</v>
      </c>
      <c r="V1813">
        <v>9</v>
      </c>
      <c r="W1813">
        <v>66.55</v>
      </c>
      <c r="X1813">
        <v>86041</v>
      </c>
      <c r="Y1813">
        <f>cleaneddata[[#This Row],[Unit Price]]-cleaneddata[[#This Row],[Discount]]</f>
        <v>7.29</v>
      </c>
      <c r="Z1813" t="str">
        <f>_xlfn.IFS(cleaneddata[[#This Row],[Region]]="Central","Chris",cleaneddata[[#This Row],[Region]]="East","Erin",cleaneddata[[#This Row],[Region]]="South","Sam",cleaneddata[[#This Row],[Region]]="West","William")</f>
        <v>William</v>
      </c>
    </row>
    <row r="1814" spans="1:26" x14ac:dyDescent="0.25">
      <c r="A1814">
        <v>317</v>
      </c>
      <c r="B1814" t="s">
        <v>2902</v>
      </c>
      <c r="C1814" t="s">
        <v>72</v>
      </c>
      <c r="D1814">
        <v>0.04</v>
      </c>
      <c r="E1814">
        <v>5.98</v>
      </c>
      <c r="F1814">
        <v>5.15</v>
      </c>
      <c r="G1814" t="s">
        <v>40</v>
      </c>
      <c r="H1814" t="s">
        <v>96</v>
      </c>
      <c r="I1814" t="s">
        <v>50</v>
      </c>
      <c r="J1814" t="s">
        <v>90</v>
      </c>
      <c r="K1814" t="s">
        <v>75</v>
      </c>
      <c r="L1814" t="s">
        <v>2470</v>
      </c>
      <c r="M1814">
        <v>0.36</v>
      </c>
      <c r="N1814" t="s">
        <v>34</v>
      </c>
      <c r="O1814" t="s">
        <v>61</v>
      </c>
      <c r="P1814" t="s">
        <v>92</v>
      </c>
      <c r="Q1814" t="s">
        <v>2903</v>
      </c>
      <c r="R1814">
        <v>91945</v>
      </c>
      <c r="S1814" s="1">
        <v>42172</v>
      </c>
      <c r="T1814" s="1">
        <v>42173</v>
      </c>
      <c r="U1814">
        <v>-52.344000000000001</v>
      </c>
      <c r="V1814">
        <v>17</v>
      </c>
      <c r="W1814">
        <v>103.49</v>
      </c>
      <c r="X1814">
        <v>86041</v>
      </c>
      <c r="Y1814">
        <f>cleaneddata[[#This Row],[Unit Price]]-cleaneddata[[#This Row],[Discount]]</f>
        <v>5.94</v>
      </c>
      <c r="Z1814" t="str">
        <f>_xlfn.IFS(cleaneddata[[#This Row],[Region]]="Central","Chris",cleaneddata[[#This Row],[Region]]="East","Erin",cleaneddata[[#This Row],[Region]]="South","Sam",cleaneddata[[#This Row],[Region]]="West","William")</f>
        <v>William</v>
      </c>
    </row>
    <row r="1815" spans="1:26" x14ac:dyDescent="0.25">
      <c r="A1815">
        <v>317</v>
      </c>
      <c r="B1815" t="s">
        <v>2902</v>
      </c>
      <c r="C1815" t="s">
        <v>72</v>
      </c>
      <c r="D1815">
        <v>0.04</v>
      </c>
      <c r="E1815">
        <v>15.42</v>
      </c>
      <c r="F1815">
        <v>10.68</v>
      </c>
      <c r="G1815" t="s">
        <v>40</v>
      </c>
      <c r="H1815" t="s">
        <v>96</v>
      </c>
      <c r="I1815" t="s">
        <v>50</v>
      </c>
      <c r="J1815" t="s">
        <v>80</v>
      </c>
      <c r="K1815" t="s">
        <v>75</v>
      </c>
      <c r="L1815" t="s">
        <v>2267</v>
      </c>
      <c r="M1815">
        <v>0.57999999999999996</v>
      </c>
      <c r="N1815" t="s">
        <v>34</v>
      </c>
      <c r="O1815" t="s">
        <v>61</v>
      </c>
      <c r="P1815" t="s">
        <v>92</v>
      </c>
      <c r="Q1815" t="s">
        <v>2903</v>
      </c>
      <c r="R1815">
        <v>91945</v>
      </c>
      <c r="S1815" s="1">
        <v>42172</v>
      </c>
      <c r="T1815" s="1">
        <v>42173</v>
      </c>
      <c r="U1815">
        <v>-119.93600000000001</v>
      </c>
      <c r="V1815">
        <v>12</v>
      </c>
      <c r="W1815">
        <v>192.18</v>
      </c>
      <c r="X1815">
        <v>86041</v>
      </c>
      <c r="Y1815">
        <f>cleaneddata[[#This Row],[Unit Price]]-cleaneddata[[#This Row],[Discount]]</f>
        <v>15.38</v>
      </c>
      <c r="Z1815" t="str">
        <f>_xlfn.IFS(cleaneddata[[#This Row],[Region]]="Central","Chris",cleaneddata[[#This Row],[Region]]="East","Erin",cleaneddata[[#This Row],[Region]]="South","Sam",cleaneddata[[#This Row],[Region]]="West","William")</f>
        <v>William</v>
      </c>
    </row>
    <row r="1816" spans="1:26" x14ac:dyDescent="0.25">
      <c r="A1816">
        <v>395</v>
      </c>
      <c r="B1816" t="s">
        <v>2904</v>
      </c>
      <c r="C1816" t="s">
        <v>27</v>
      </c>
      <c r="D1816">
        <v>0.04</v>
      </c>
      <c r="E1816">
        <v>15.98</v>
      </c>
      <c r="F1816">
        <v>4</v>
      </c>
      <c r="G1816" t="s">
        <v>40</v>
      </c>
      <c r="H1816" t="s">
        <v>96</v>
      </c>
      <c r="I1816" t="s">
        <v>42</v>
      </c>
      <c r="J1816" t="s">
        <v>43</v>
      </c>
      <c r="K1816" t="s">
        <v>75</v>
      </c>
      <c r="L1816" t="s">
        <v>1884</v>
      </c>
      <c r="M1816">
        <v>0.37</v>
      </c>
      <c r="N1816" t="s">
        <v>34</v>
      </c>
      <c r="O1816" t="s">
        <v>35</v>
      </c>
      <c r="P1816" t="s">
        <v>99</v>
      </c>
      <c r="Q1816" t="s">
        <v>2905</v>
      </c>
      <c r="R1816">
        <v>28001</v>
      </c>
      <c r="S1816" s="1">
        <v>42173</v>
      </c>
      <c r="T1816" s="1">
        <v>42174</v>
      </c>
      <c r="U1816">
        <v>-19.207999999999998</v>
      </c>
      <c r="V1816">
        <v>4</v>
      </c>
      <c r="W1816">
        <v>64.59</v>
      </c>
      <c r="X1816">
        <v>86384</v>
      </c>
      <c r="Y1816">
        <f>cleaneddata[[#This Row],[Unit Price]]-cleaneddata[[#This Row],[Discount]]</f>
        <v>15.940000000000001</v>
      </c>
      <c r="Z1816" t="str">
        <f>_xlfn.IFS(cleaneddata[[#This Row],[Region]]="Central","Chris",cleaneddata[[#This Row],[Region]]="East","Erin",cleaneddata[[#This Row],[Region]]="South","Sam",cleaneddata[[#This Row],[Region]]="West","William")</f>
        <v>Sam</v>
      </c>
    </row>
    <row r="1817" spans="1:26" x14ac:dyDescent="0.25">
      <c r="A1817">
        <v>395</v>
      </c>
      <c r="B1817" t="s">
        <v>2904</v>
      </c>
      <c r="C1817" t="s">
        <v>27</v>
      </c>
      <c r="D1817">
        <v>0.06</v>
      </c>
      <c r="E1817">
        <v>22.84</v>
      </c>
      <c r="F1817">
        <v>5.47</v>
      </c>
      <c r="G1817" t="s">
        <v>40</v>
      </c>
      <c r="H1817" t="s">
        <v>96</v>
      </c>
      <c r="I1817" t="s">
        <v>50</v>
      </c>
      <c r="J1817" t="s">
        <v>90</v>
      </c>
      <c r="K1817" t="s">
        <v>75</v>
      </c>
      <c r="L1817" t="s">
        <v>2906</v>
      </c>
      <c r="M1817">
        <v>0.39</v>
      </c>
      <c r="N1817" t="s">
        <v>34</v>
      </c>
      <c r="O1817" t="s">
        <v>35</v>
      </c>
      <c r="P1817" t="s">
        <v>99</v>
      </c>
      <c r="Q1817" t="s">
        <v>2905</v>
      </c>
      <c r="R1817">
        <v>28001</v>
      </c>
      <c r="S1817" s="1">
        <v>42173</v>
      </c>
      <c r="T1817" s="1">
        <v>42175</v>
      </c>
      <c r="U1817">
        <v>7.44</v>
      </c>
      <c r="V1817">
        <v>20</v>
      </c>
      <c r="W1817">
        <v>461.94</v>
      </c>
      <c r="X1817">
        <v>86384</v>
      </c>
      <c r="Y1817">
        <f>cleaneddata[[#This Row],[Unit Price]]-cleaneddata[[#This Row],[Discount]]</f>
        <v>22.78</v>
      </c>
      <c r="Z1817" t="str">
        <f>_xlfn.IFS(cleaneddata[[#This Row],[Region]]="Central","Chris",cleaneddata[[#This Row],[Region]]="East","Erin",cleaneddata[[#This Row],[Region]]="South","Sam",cleaneddata[[#This Row],[Region]]="West","William")</f>
        <v>Sam</v>
      </c>
    </row>
    <row r="1818" spans="1:26" x14ac:dyDescent="0.25">
      <c r="A1818">
        <v>152</v>
      </c>
      <c r="B1818" t="s">
        <v>507</v>
      </c>
      <c r="C1818" t="s">
        <v>49</v>
      </c>
      <c r="D1818">
        <v>0.1</v>
      </c>
      <c r="E1818">
        <v>39.979999999999997</v>
      </c>
      <c r="F1818">
        <v>4</v>
      </c>
      <c r="G1818" t="s">
        <v>40</v>
      </c>
      <c r="H1818" t="s">
        <v>29</v>
      </c>
      <c r="I1818" t="s">
        <v>42</v>
      </c>
      <c r="J1818" t="s">
        <v>43</v>
      </c>
      <c r="K1818" t="s">
        <v>75</v>
      </c>
      <c r="L1818" t="s">
        <v>1929</v>
      </c>
      <c r="M1818">
        <v>0.7</v>
      </c>
      <c r="N1818" t="s">
        <v>34</v>
      </c>
      <c r="O1818" t="s">
        <v>35</v>
      </c>
      <c r="P1818" t="s">
        <v>402</v>
      </c>
      <c r="Q1818" t="s">
        <v>509</v>
      </c>
      <c r="R1818">
        <v>37918</v>
      </c>
      <c r="S1818" s="1">
        <v>42173</v>
      </c>
      <c r="T1818" s="1">
        <v>42177</v>
      </c>
      <c r="U1818">
        <v>360.24</v>
      </c>
      <c r="V1818">
        <v>21</v>
      </c>
      <c r="W1818">
        <v>772.56</v>
      </c>
      <c r="X1818">
        <v>89525</v>
      </c>
      <c r="Y1818">
        <f>cleaneddata[[#This Row],[Unit Price]]-cleaneddata[[#This Row],[Discount]]</f>
        <v>39.879999999999995</v>
      </c>
      <c r="Z1818" t="str">
        <f>_xlfn.IFS(cleaneddata[[#This Row],[Region]]="Central","Chris",cleaneddata[[#This Row],[Region]]="East","Erin",cleaneddata[[#This Row],[Region]]="South","Sam",cleaneddata[[#This Row],[Region]]="West","William")</f>
        <v>Sam</v>
      </c>
    </row>
    <row r="1819" spans="1:26" x14ac:dyDescent="0.25">
      <c r="A1819">
        <v>1958</v>
      </c>
      <c r="B1819" t="s">
        <v>2907</v>
      </c>
      <c r="C1819" t="s">
        <v>49</v>
      </c>
      <c r="D1819">
        <v>0.09</v>
      </c>
      <c r="E1819">
        <v>30.98</v>
      </c>
      <c r="F1819">
        <v>6.5</v>
      </c>
      <c r="G1819" t="s">
        <v>89</v>
      </c>
      <c r="H1819" t="s">
        <v>41</v>
      </c>
      <c r="I1819" t="s">
        <v>42</v>
      </c>
      <c r="J1819" t="s">
        <v>43</v>
      </c>
      <c r="K1819" t="s">
        <v>75</v>
      </c>
      <c r="L1819" t="s">
        <v>2523</v>
      </c>
      <c r="M1819">
        <v>0.64</v>
      </c>
      <c r="N1819" t="s">
        <v>34</v>
      </c>
      <c r="O1819" t="s">
        <v>61</v>
      </c>
      <c r="P1819" t="s">
        <v>141</v>
      </c>
      <c r="Q1819" t="s">
        <v>1730</v>
      </c>
      <c r="R1819">
        <v>97068</v>
      </c>
      <c r="S1819" s="1">
        <v>42173</v>
      </c>
      <c r="T1819" s="1">
        <v>42177</v>
      </c>
      <c r="U1819">
        <v>-55.97</v>
      </c>
      <c r="V1819">
        <v>7</v>
      </c>
      <c r="W1819">
        <v>204.34</v>
      </c>
      <c r="X1819">
        <v>89819</v>
      </c>
      <c r="Y1819">
        <f>cleaneddata[[#This Row],[Unit Price]]-cleaneddata[[#This Row],[Discount]]</f>
        <v>30.89</v>
      </c>
      <c r="Z1819" t="str">
        <f>_xlfn.IFS(cleaneddata[[#This Row],[Region]]="Central","Chris",cleaneddata[[#This Row],[Region]]="East","Erin",cleaneddata[[#This Row],[Region]]="South","Sam",cleaneddata[[#This Row],[Region]]="West","William")</f>
        <v>William</v>
      </c>
    </row>
    <row r="1820" spans="1:26" x14ac:dyDescent="0.25">
      <c r="A1820">
        <v>2954</v>
      </c>
      <c r="B1820" t="s">
        <v>2908</v>
      </c>
      <c r="C1820" t="s">
        <v>49</v>
      </c>
      <c r="D1820">
        <v>0.09</v>
      </c>
      <c r="E1820">
        <v>12.22</v>
      </c>
      <c r="F1820">
        <v>2.85</v>
      </c>
      <c r="G1820" t="s">
        <v>40</v>
      </c>
      <c r="H1820" t="s">
        <v>41</v>
      </c>
      <c r="I1820" t="s">
        <v>30</v>
      </c>
      <c r="J1820" t="s">
        <v>128</v>
      </c>
      <c r="K1820" t="s">
        <v>44</v>
      </c>
      <c r="L1820" t="s">
        <v>2088</v>
      </c>
      <c r="M1820">
        <v>0.55000000000000004</v>
      </c>
      <c r="N1820" t="s">
        <v>34</v>
      </c>
      <c r="O1820" t="s">
        <v>54</v>
      </c>
      <c r="P1820" t="s">
        <v>86</v>
      </c>
      <c r="Q1820" t="s">
        <v>2909</v>
      </c>
      <c r="R1820">
        <v>55119</v>
      </c>
      <c r="S1820" s="1">
        <v>42173</v>
      </c>
      <c r="T1820" s="1">
        <v>42180</v>
      </c>
      <c r="U1820">
        <v>70.676699999999997</v>
      </c>
      <c r="V1820">
        <v>9</v>
      </c>
      <c r="W1820">
        <v>102.43</v>
      </c>
      <c r="X1820">
        <v>86427</v>
      </c>
      <c r="Y1820">
        <f>cleaneddata[[#This Row],[Unit Price]]-cleaneddata[[#This Row],[Discount]]</f>
        <v>12.13</v>
      </c>
      <c r="Z1820" t="str">
        <f>_xlfn.IFS(cleaneddata[[#This Row],[Region]]="Central","Chris",cleaneddata[[#This Row],[Region]]="East","Erin",cleaneddata[[#This Row],[Region]]="South","Sam",cleaneddata[[#This Row],[Region]]="West","William")</f>
        <v>Chris</v>
      </c>
    </row>
    <row r="1821" spans="1:26" x14ac:dyDescent="0.25">
      <c r="A1821">
        <v>553</v>
      </c>
      <c r="B1821" t="s">
        <v>853</v>
      </c>
      <c r="C1821" t="s">
        <v>118</v>
      </c>
      <c r="D1821">
        <v>0.08</v>
      </c>
      <c r="E1821">
        <v>124.49</v>
      </c>
      <c r="F1821">
        <v>51.94</v>
      </c>
      <c r="G1821" t="s">
        <v>28</v>
      </c>
      <c r="H1821" t="s">
        <v>96</v>
      </c>
      <c r="I1821" t="s">
        <v>30</v>
      </c>
      <c r="J1821" t="s">
        <v>31</v>
      </c>
      <c r="K1821" t="s">
        <v>32</v>
      </c>
      <c r="L1821" t="s">
        <v>1151</v>
      </c>
      <c r="M1821">
        <v>0.63</v>
      </c>
      <c r="N1821" t="s">
        <v>34</v>
      </c>
      <c r="O1821" t="s">
        <v>61</v>
      </c>
      <c r="P1821" t="s">
        <v>92</v>
      </c>
      <c r="Q1821" t="s">
        <v>102</v>
      </c>
      <c r="R1821">
        <v>90008</v>
      </c>
      <c r="S1821" s="1">
        <v>42173</v>
      </c>
      <c r="T1821" s="1">
        <v>42174</v>
      </c>
      <c r="U1821">
        <v>-500.38</v>
      </c>
      <c r="V1821">
        <v>56</v>
      </c>
      <c r="W1821">
        <v>6831.37</v>
      </c>
      <c r="X1821">
        <v>359</v>
      </c>
      <c r="Y1821">
        <f>cleaneddata[[#This Row],[Unit Price]]-cleaneddata[[#This Row],[Discount]]</f>
        <v>124.41</v>
      </c>
      <c r="Z1821" t="str">
        <f>_xlfn.IFS(cleaneddata[[#This Row],[Region]]="Central","Chris",cleaneddata[[#This Row],[Region]]="East","Erin",cleaneddata[[#This Row],[Region]]="South","Sam",cleaneddata[[#This Row],[Region]]="West","William")</f>
        <v>William</v>
      </c>
    </row>
    <row r="1822" spans="1:26" x14ac:dyDescent="0.25">
      <c r="A1822">
        <v>555</v>
      </c>
      <c r="B1822" t="s">
        <v>1302</v>
      </c>
      <c r="C1822" t="s">
        <v>118</v>
      </c>
      <c r="D1822">
        <v>0.08</v>
      </c>
      <c r="E1822">
        <v>124.49</v>
      </c>
      <c r="F1822">
        <v>51.94</v>
      </c>
      <c r="G1822" t="s">
        <v>28</v>
      </c>
      <c r="H1822" t="s">
        <v>96</v>
      </c>
      <c r="I1822" t="s">
        <v>30</v>
      </c>
      <c r="J1822" t="s">
        <v>31</v>
      </c>
      <c r="K1822" t="s">
        <v>32</v>
      </c>
      <c r="L1822" t="s">
        <v>1151</v>
      </c>
      <c r="M1822">
        <v>0.63</v>
      </c>
      <c r="N1822" t="s">
        <v>34</v>
      </c>
      <c r="O1822" t="s">
        <v>61</v>
      </c>
      <c r="P1822" t="s">
        <v>148</v>
      </c>
      <c r="Q1822" t="s">
        <v>1303</v>
      </c>
      <c r="R1822">
        <v>84062</v>
      </c>
      <c r="S1822" s="1">
        <v>42173</v>
      </c>
      <c r="T1822" s="1">
        <v>42174</v>
      </c>
      <c r="U1822">
        <v>-250.19</v>
      </c>
      <c r="V1822">
        <v>14</v>
      </c>
      <c r="W1822">
        <v>1707.84</v>
      </c>
      <c r="X1822">
        <v>86192</v>
      </c>
      <c r="Y1822">
        <f>cleaneddata[[#This Row],[Unit Price]]-cleaneddata[[#This Row],[Discount]]</f>
        <v>124.41</v>
      </c>
      <c r="Z1822" t="str">
        <f>_xlfn.IFS(cleaneddata[[#This Row],[Region]]="Central","Chris",cleaneddata[[#This Row],[Region]]="East","Erin",cleaneddata[[#This Row],[Region]]="South","Sam",cleaneddata[[#This Row],[Region]]="West","William")</f>
        <v>William</v>
      </c>
    </row>
    <row r="1823" spans="1:26" x14ac:dyDescent="0.25">
      <c r="A1823">
        <v>2016</v>
      </c>
      <c r="B1823" t="s">
        <v>2910</v>
      </c>
      <c r="C1823" t="s">
        <v>118</v>
      </c>
      <c r="D1823">
        <v>0.1</v>
      </c>
      <c r="E1823">
        <v>10.48</v>
      </c>
      <c r="F1823">
        <v>2.89</v>
      </c>
      <c r="G1823" t="s">
        <v>40</v>
      </c>
      <c r="H1823" t="s">
        <v>96</v>
      </c>
      <c r="I1823" t="s">
        <v>50</v>
      </c>
      <c r="J1823" t="s">
        <v>51</v>
      </c>
      <c r="K1823" t="s">
        <v>44</v>
      </c>
      <c r="L1823" t="s">
        <v>998</v>
      </c>
      <c r="M1823">
        <v>0.6</v>
      </c>
      <c r="N1823" t="s">
        <v>34</v>
      </c>
      <c r="O1823" t="s">
        <v>54</v>
      </c>
      <c r="P1823" t="s">
        <v>291</v>
      </c>
      <c r="Q1823" t="s">
        <v>292</v>
      </c>
      <c r="R1823">
        <v>48195</v>
      </c>
      <c r="S1823" s="1">
        <v>42173</v>
      </c>
      <c r="T1823" s="1">
        <v>42174</v>
      </c>
      <c r="U1823">
        <v>-8.9039999999999999</v>
      </c>
      <c r="V1823">
        <v>4</v>
      </c>
      <c r="W1823">
        <v>40.29</v>
      </c>
      <c r="X1823">
        <v>86874</v>
      </c>
      <c r="Y1823">
        <f>cleaneddata[[#This Row],[Unit Price]]-cleaneddata[[#This Row],[Discount]]</f>
        <v>10.38</v>
      </c>
      <c r="Z1823" t="str">
        <f>_xlfn.IFS(cleaneddata[[#This Row],[Region]]="Central","Chris",cleaneddata[[#This Row],[Region]]="East","Erin",cleaneddata[[#This Row],[Region]]="South","Sam",cleaneddata[[#This Row],[Region]]="West","William")</f>
        <v>Chris</v>
      </c>
    </row>
    <row r="1824" spans="1:26" x14ac:dyDescent="0.25">
      <c r="A1824">
        <v>594</v>
      </c>
      <c r="B1824" t="s">
        <v>1646</v>
      </c>
      <c r="C1824" t="s">
        <v>27</v>
      </c>
      <c r="D1824">
        <v>0.04</v>
      </c>
      <c r="E1824">
        <v>39.479999999999997</v>
      </c>
      <c r="F1824">
        <v>1.99</v>
      </c>
      <c r="G1824" t="s">
        <v>40</v>
      </c>
      <c r="H1824" t="s">
        <v>41</v>
      </c>
      <c r="I1824" t="s">
        <v>42</v>
      </c>
      <c r="J1824" t="s">
        <v>43</v>
      </c>
      <c r="K1824" t="s">
        <v>44</v>
      </c>
      <c r="L1824" t="s">
        <v>1259</v>
      </c>
      <c r="M1824">
        <v>0.54</v>
      </c>
      <c r="N1824" t="s">
        <v>34</v>
      </c>
      <c r="O1824" t="s">
        <v>54</v>
      </c>
      <c r="P1824" t="s">
        <v>55</v>
      </c>
      <c r="Q1824" t="s">
        <v>1647</v>
      </c>
      <c r="R1824">
        <v>46016</v>
      </c>
      <c r="S1824" s="1">
        <v>42174</v>
      </c>
      <c r="T1824" s="1">
        <v>42177</v>
      </c>
      <c r="U1824">
        <v>484.8492</v>
      </c>
      <c r="V1824">
        <v>18</v>
      </c>
      <c r="W1824">
        <v>702.68</v>
      </c>
      <c r="X1824">
        <v>86311</v>
      </c>
      <c r="Y1824">
        <f>cleaneddata[[#This Row],[Unit Price]]-cleaneddata[[#This Row],[Discount]]</f>
        <v>39.44</v>
      </c>
      <c r="Z1824" t="str">
        <f>_xlfn.IFS(cleaneddata[[#This Row],[Region]]="Central","Chris",cleaneddata[[#This Row],[Region]]="East","Erin",cleaneddata[[#This Row],[Region]]="South","Sam",cleaneddata[[#This Row],[Region]]="West","William")</f>
        <v>Chris</v>
      </c>
    </row>
    <row r="1825" spans="1:26" x14ac:dyDescent="0.25">
      <c r="A1825">
        <v>594</v>
      </c>
      <c r="B1825" t="s">
        <v>1646</v>
      </c>
      <c r="C1825" t="s">
        <v>27</v>
      </c>
      <c r="D1825">
        <v>0.04</v>
      </c>
      <c r="E1825">
        <v>3.7</v>
      </c>
      <c r="F1825">
        <v>1.61</v>
      </c>
      <c r="G1825" t="s">
        <v>40</v>
      </c>
      <c r="H1825" t="s">
        <v>41</v>
      </c>
      <c r="I1825" t="s">
        <v>30</v>
      </c>
      <c r="J1825" t="s">
        <v>128</v>
      </c>
      <c r="K1825" t="s">
        <v>52</v>
      </c>
      <c r="L1825" t="s">
        <v>2911</v>
      </c>
      <c r="M1825">
        <v>0.44</v>
      </c>
      <c r="N1825" t="s">
        <v>34</v>
      </c>
      <c r="O1825" t="s">
        <v>54</v>
      </c>
      <c r="P1825" t="s">
        <v>55</v>
      </c>
      <c r="Q1825" t="s">
        <v>1647</v>
      </c>
      <c r="R1825">
        <v>46016</v>
      </c>
      <c r="S1825" s="1">
        <v>42174</v>
      </c>
      <c r="T1825" s="1">
        <v>42175</v>
      </c>
      <c r="U1825">
        <v>18</v>
      </c>
      <c r="V1825">
        <v>18</v>
      </c>
      <c r="W1825">
        <v>67.239999999999995</v>
      </c>
      <c r="X1825">
        <v>86311</v>
      </c>
      <c r="Y1825">
        <f>cleaneddata[[#This Row],[Unit Price]]-cleaneddata[[#This Row],[Discount]]</f>
        <v>3.66</v>
      </c>
      <c r="Z1825" t="str">
        <f>_xlfn.IFS(cleaneddata[[#This Row],[Region]]="Central","Chris",cleaneddata[[#This Row],[Region]]="East","Erin",cleaneddata[[#This Row],[Region]]="South","Sam",cleaneddata[[#This Row],[Region]]="West","William")</f>
        <v>Chris</v>
      </c>
    </row>
    <row r="1826" spans="1:26" x14ac:dyDescent="0.25">
      <c r="A1826">
        <v>1009</v>
      </c>
      <c r="B1826" t="s">
        <v>2912</v>
      </c>
      <c r="C1826" t="s">
        <v>39</v>
      </c>
      <c r="D1826">
        <v>0.1</v>
      </c>
      <c r="E1826">
        <v>550.98</v>
      </c>
      <c r="F1826">
        <v>45.7</v>
      </c>
      <c r="G1826" t="s">
        <v>28</v>
      </c>
      <c r="H1826" t="s">
        <v>96</v>
      </c>
      <c r="I1826" t="s">
        <v>30</v>
      </c>
      <c r="J1826" t="s">
        <v>31</v>
      </c>
      <c r="K1826" t="s">
        <v>32</v>
      </c>
      <c r="L1826" t="s">
        <v>2913</v>
      </c>
      <c r="M1826">
        <v>0.71</v>
      </c>
      <c r="N1826" t="s">
        <v>34</v>
      </c>
      <c r="O1826" t="s">
        <v>113</v>
      </c>
      <c r="P1826" t="s">
        <v>333</v>
      </c>
      <c r="Q1826" t="s">
        <v>2914</v>
      </c>
      <c r="R1826">
        <v>4072</v>
      </c>
      <c r="S1826" s="1">
        <v>42174</v>
      </c>
      <c r="T1826" s="1">
        <v>42176</v>
      </c>
      <c r="U1826">
        <v>818.54617499999995</v>
      </c>
      <c r="V1826">
        <v>14</v>
      </c>
      <c r="W1826">
        <v>6963.67</v>
      </c>
      <c r="X1826">
        <v>88372</v>
      </c>
      <c r="Y1826">
        <f>cleaneddata[[#This Row],[Unit Price]]-cleaneddata[[#This Row],[Discount]]</f>
        <v>550.88</v>
      </c>
      <c r="Z1826" t="str">
        <f>_xlfn.IFS(cleaneddata[[#This Row],[Region]]="Central","Chris",cleaneddata[[#This Row],[Region]]="East","Erin",cleaneddata[[#This Row],[Region]]="South","Sam",cleaneddata[[#This Row],[Region]]="West","William")</f>
        <v>Erin</v>
      </c>
    </row>
    <row r="1827" spans="1:26" x14ac:dyDescent="0.25">
      <c r="A1827">
        <v>1956</v>
      </c>
      <c r="B1827" t="s">
        <v>2915</v>
      </c>
      <c r="C1827" t="s">
        <v>39</v>
      </c>
      <c r="D1827">
        <v>0.09</v>
      </c>
      <c r="E1827">
        <v>40.98</v>
      </c>
      <c r="F1827">
        <v>6.5</v>
      </c>
      <c r="G1827" t="s">
        <v>40</v>
      </c>
      <c r="H1827" t="s">
        <v>41</v>
      </c>
      <c r="I1827" t="s">
        <v>42</v>
      </c>
      <c r="J1827" t="s">
        <v>43</v>
      </c>
      <c r="K1827" t="s">
        <v>75</v>
      </c>
      <c r="L1827" t="s">
        <v>448</v>
      </c>
      <c r="M1827">
        <v>0.74</v>
      </c>
      <c r="N1827" t="s">
        <v>34</v>
      </c>
      <c r="O1827" t="s">
        <v>61</v>
      </c>
      <c r="P1827" t="s">
        <v>62</v>
      </c>
      <c r="Q1827" t="s">
        <v>1315</v>
      </c>
      <c r="R1827">
        <v>80027</v>
      </c>
      <c r="S1827" s="1">
        <v>42174</v>
      </c>
      <c r="T1827" s="1">
        <v>42176</v>
      </c>
      <c r="U1827">
        <v>-50.244999999999997</v>
      </c>
      <c r="V1827">
        <v>19</v>
      </c>
      <c r="W1827">
        <v>746.91</v>
      </c>
      <c r="X1827">
        <v>89820</v>
      </c>
      <c r="Y1827">
        <f>cleaneddata[[#This Row],[Unit Price]]-cleaneddata[[#This Row],[Discount]]</f>
        <v>40.889999999999993</v>
      </c>
      <c r="Z1827" t="str">
        <f>_xlfn.IFS(cleaneddata[[#This Row],[Region]]="Central","Chris",cleaneddata[[#This Row],[Region]]="East","Erin",cleaneddata[[#This Row],[Region]]="South","Sam",cleaneddata[[#This Row],[Region]]="West","William")</f>
        <v>William</v>
      </c>
    </row>
    <row r="1828" spans="1:26" x14ac:dyDescent="0.25">
      <c r="A1828">
        <v>796</v>
      </c>
      <c r="B1828" t="s">
        <v>1590</v>
      </c>
      <c r="C1828" t="s">
        <v>72</v>
      </c>
      <c r="D1828">
        <v>0.1</v>
      </c>
      <c r="E1828">
        <v>14.42</v>
      </c>
      <c r="F1828">
        <v>6.75</v>
      </c>
      <c r="G1828" t="s">
        <v>40</v>
      </c>
      <c r="H1828" t="s">
        <v>96</v>
      </c>
      <c r="I1828" t="s">
        <v>50</v>
      </c>
      <c r="J1828" t="s">
        <v>97</v>
      </c>
      <c r="K1828" t="s">
        <v>146</v>
      </c>
      <c r="L1828" t="s">
        <v>411</v>
      </c>
      <c r="M1828">
        <v>0.52</v>
      </c>
      <c r="N1828" t="s">
        <v>34</v>
      </c>
      <c r="O1828" t="s">
        <v>54</v>
      </c>
      <c r="P1828" t="s">
        <v>135</v>
      </c>
      <c r="Q1828" t="s">
        <v>1591</v>
      </c>
      <c r="R1828">
        <v>68046</v>
      </c>
      <c r="S1828" s="1">
        <v>42174</v>
      </c>
      <c r="T1828" s="1">
        <v>42177</v>
      </c>
      <c r="U1828">
        <v>-20.103999999999999</v>
      </c>
      <c r="V1828">
        <v>1</v>
      </c>
      <c r="W1828">
        <v>15.49</v>
      </c>
      <c r="X1828">
        <v>86869</v>
      </c>
      <c r="Y1828">
        <f>cleaneddata[[#This Row],[Unit Price]]-cleaneddata[[#This Row],[Discount]]</f>
        <v>14.32</v>
      </c>
      <c r="Z1828" t="str">
        <f>_xlfn.IFS(cleaneddata[[#This Row],[Region]]="Central","Chris",cleaneddata[[#This Row],[Region]]="East","Erin",cleaneddata[[#This Row],[Region]]="South","Sam",cleaneddata[[#This Row],[Region]]="West","William")</f>
        <v>Chris</v>
      </c>
    </row>
    <row r="1829" spans="1:26" x14ac:dyDescent="0.25">
      <c r="A1829">
        <v>2323</v>
      </c>
      <c r="B1829" t="s">
        <v>1677</v>
      </c>
      <c r="C1829" t="s">
        <v>72</v>
      </c>
      <c r="D1829">
        <v>0.06</v>
      </c>
      <c r="E1829">
        <v>4.9800000000000004</v>
      </c>
      <c r="F1829">
        <v>4.62</v>
      </c>
      <c r="G1829" t="s">
        <v>89</v>
      </c>
      <c r="H1829" t="s">
        <v>29</v>
      </c>
      <c r="I1829" t="s">
        <v>42</v>
      </c>
      <c r="J1829" t="s">
        <v>43</v>
      </c>
      <c r="K1829" t="s">
        <v>44</v>
      </c>
      <c r="L1829" t="s">
        <v>1223</v>
      </c>
      <c r="M1829">
        <v>0.64</v>
      </c>
      <c r="N1829" t="s">
        <v>34</v>
      </c>
      <c r="O1829" t="s">
        <v>61</v>
      </c>
      <c r="P1829" t="s">
        <v>92</v>
      </c>
      <c r="Q1829" t="s">
        <v>1216</v>
      </c>
      <c r="R1829">
        <v>92236</v>
      </c>
      <c r="S1829" s="1">
        <v>42174</v>
      </c>
      <c r="T1829" s="1">
        <v>42174</v>
      </c>
      <c r="U1829">
        <v>-27.004999999999999</v>
      </c>
      <c r="V1829">
        <v>7</v>
      </c>
      <c r="W1829">
        <v>38.74</v>
      </c>
      <c r="X1829">
        <v>88722</v>
      </c>
      <c r="Y1829">
        <f>cleaneddata[[#This Row],[Unit Price]]-cleaneddata[[#This Row],[Discount]]</f>
        <v>4.9200000000000008</v>
      </c>
      <c r="Z1829" t="str">
        <f>_xlfn.IFS(cleaneddata[[#This Row],[Region]]="Central","Chris",cleaneddata[[#This Row],[Region]]="East","Erin",cleaneddata[[#This Row],[Region]]="South","Sam",cleaneddata[[#This Row],[Region]]="West","William")</f>
        <v>William</v>
      </c>
    </row>
    <row r="1830" spans="1:26" x14ac:dyDescent="0.25">
      <c r="A1830">
        <v>3138</v>
      </c>
      <c r="B1830" t="s">
        <v>2916</v>
      </c>
      <c r="C1830" t="s">
        <v>72</v>
      </c>
      <c r="D1830">
        <v>0.05</v>
      </c>
      <c r="E1830">
        <v>4.0599999999999996</v>
      </c>
      <c r="F1830">
        <v>6.89</v>
      </c>
      <c r="G1830" t="s">
        <v>89</v>
      </c>
      <c r="H1830" t="s">
        <v>96</v>
      </c>
      <c r="I1830" t="s">
        <v>50</v>
      </c>
      <c r="J1830" t="s">
        <v>97</v>
      </c>
      <c r="K1830" t="s">
        <v>75</v>
      </c>
      <c r="L1830" t="s">
        <v>1273</v>
      </c>
      <c r="M1830">
        <v>0.6</v>
      </c>
      <c r="N1830" t="s">
        <v>34</v>
      </c>
      <c r="O1830" t="s">
        <v>113</v>
      </c>
      <c r="P1830" t="s">
        <v>1358</v>
      </c>
      <c r="Q1830" t="s">
        <v>2917</v>
      </c>
      <c r="R1830">
        <v>3053</v>
      </c>
      <c r="S1830" s="1">
        <v>42174</v>
      </c>
      <c r="T1830" s="1">
        <v>42176</v>
      </c>
      <c r="U1830">
        <v>-122.83499999999999</v>
      </c>
      <c r="V1830">
        <v>22</v>
      </c>
      <c r="W1830">
        <v>92.57</v>
      </c>
      <c r="X1830">
        <v>86796</v>
      </c>
      <c r="Y1830">
        <f>cleaneddata[[#This Row],[Unit Price]]-cleaneddata[[#This Row],[Discount]]</f>
        <v>4.01</v>
      </c>
      <c r="Z1830" t="str">
        <f>_xlfn.IFS(cleaneddata[[#This Row],[Region]]="Central","Chris",cleaneddata[[#This Row],[Region]]="East","Erin",cleaneddata[[#This Row],[Region]]="South","Sam",cleaneddata[[#This Row],[Region]]="West","William")</f>
        <v>Erin</v>
      </c>
    </row>
    <row r="1831" spans="1:26" x14ac:dyDescent="0.25">
      <c r="A1831">
        <v>3167</v>
      </c>
      <c r="B1831" t="s">
        <v>2918</v>
      </c>
      <c r="C1831" t="s">
        <v>72</v>
      </c>
      <c r="D1831">
        <v>7.0000000000000007E-2</v>
      </c>
      <c r="E1831">
        <v>280.98</v>
      </c>
      <c r="F1831">
        <v>57</v>
      </c>
      <c r="G1831" t="s">
        <v>28</v>
      </c>
      <c r="H1831" t="s">
        <v>96</v>
      </c>
      <c r="I1831" t="s">
        <v>30</v>
      </c>
      <c r="J1831" t="s">
        <v>111</v>
      </c>
      <c r="K1831" t="s">
        <v>59</v>
      </c>
      <c r="L1831" t="s">
        <v>864</v>
      </c>
      <c r="M1831">
        <v>0.78</v>
      </c>
      <c r="N1831" t="s">
        <v>34</v>
      </c>
      <c r="O1831" t="s">
        <v>35</v>
      </c>
      <c r="P1831" t="s">
        <v>125</v>
      </c>
      <c r="Q1831" t="s">
        <v>2919</v>
      </c>
      <c r="R1831">
        <v>32004</v>
      </c>
      <c r="S1831" s="1">
        <v>42174</v>
      </c>
      <c r="T1831" s="1">
        <v>42175</v>
      </c>
      <c r="U1831">
        <v>-283.9914</v>
      </c>
      <c r="V1831">
        <v>14</v>
      </c>
      <c r="W1831">
        <v>3936.61</v>
      </c>
      <c r="X1831">
        <v>86491</v>
      </c>
      <c r="Y1831">
        <f>cleaneddata[[#This Row],[Unit Price]]-cleaneddata[[#This Row],[Discount]]</f>
        <v>280.91000000000003</v>
      </c>
      <c r="Z1831" t="str">
        <f>_xlfn.IFS(cleaneddata[[#This Row],[Region]]="Central","Chris",cleaneddata[[#This Row],[Region]]="East","Erin",cleaneddata[[#This Row],[Region]]="South","Sam",cleaneddata[[#This Row],[Region]]="West","William")</f>
        <v>Sam</v>
      </c>
    </row>
    <row r="1832" spans="1:26" x14ac:dyDescent="0.25">
      <c r="A1832">
        <v>3167</v>
      </c>
      <c r="B1832" t="s">
        <v>2918</v>
      </c>
      <c r="C1832" t="s">
        <v>72</v>
      </c>
      <c r="D1832">
        <v>0</v>
      </c>
      <c r="E1832">
        <v>4.9800000000000004</v>
      </c>
      <c r="F1832">
        <v>7.44</v>
      </c>
      <c r="G1832" t="s">
        <v>40</v>
      </c>
      <c r="H1832" t="s">
        <v>96</v>
      </c>
      <c r="I1832" t="s">
        <v>50</v>
      </c>
      <c r="J1832" t="s">
        <v>90</v>
      </c>
      <c r="K1832" t="s">
        <v>75</v>
      </c>
      <c r="L1832" t="s">
        <v>2176</v>
      </c>
      <c r="M1832">
        <v>0.36</v>
      </c>
      <c r="N1832" t="s">
        <v>34</v>
      </c>
      <c r="O1832" t="s">
        <v>35</v>
      </c>
      <c r="P1832" t="s">
        <v>125</v>
      </c>
      <c r="Q1832" t="s">
        <v>2919</v>
      </c>
      <c r="R1832">
        <v>32004</v>
      </c>
      <c r="S1832" s="1">
        <v>42174</v>
      </c>
      <c r="T1832" s="1">
        <v>42176</v>
      </c>
      <c r="U1832">
        <v>-195.34200000000001</v>
      </c>
      <c r="V1832">
        <v>15</v>
      </c>
      <c r="W1832">
        <v>78.31</v>
      </c>
      <c r="X1832">
        <v>86491</v>
      </c>
      <c r="Y1832">
        <f>cleaneddata[[#This Row],[Unit Price]]-cleaneddata[[#This Row],[Discount]]</f>
        <v>4.9800000000000004</v>
      </c>
      <c r="Z1832" t="str">
        <f>_xlfn.IFS(cleaneddata[[#This Row],[Region]]="Central","Chris",cleaneddata[[#This Row],[Region]]="East","Erin",cleaneddata[[#This Row],[Region]]="South","Sam",cleaneddata[[#This Row],[Region]]="West","William")</f>
        <v>Sam</v>
      </c>
    </row>
    <row r="1833" spans="1:26" x14ac:dyDescent="0.25">
      <c r="A1833">
        <v>3167</v>
      </c>
      <c r="B1833" t="s">
        <v>2918</v>
      </c>
      <c r="C1833" t="s">
        <v>72</v>
      </c>
      <c r="D1833">
        <v>0.1</v>
      </c>
      <c r="E1833">
        <v>3.98</v>
      </c>
      <c r="F1833">
        <v>0.83</v>
      </c>
      <c r="G1833" t="s">
        <v>40</v>
      </c>
      <c r="H1833" t="s">
        <v>96</v>
      </c>
      <c r="I1833" t="s">
        <v>50</v>
      </c>
      <c r="J1833" t="s">
        <v>51</v>
      </c>
      <c r="K1833" t="s">
        <v>52</v>
      </c>
      <c r="L1833" t="s">
        <v>2787</v>
      </c>
      <c r="M1833">
        <v>0.51</v>
      </c>
      <c r="N1833" t="s">
        <v>34</v>
      </c>
      <c r="O1833" t="s">
        <v>35</v>
      </c>
      <c r="P1833" t="s">
        <v>125</v>
      </c>
      <c r="Q1833" t="s">
        <v>2919</v>
      </c>
      <c r="R1833">
        <v>32004</v>
      </c>
      <c r="S1833" s="1">
        <v>42174</v>
      </c>
      <c r="T1833" s="1">
        <v>42176</v>
      </c>
      <c r="U1833">
        <v>-89.709199999999996</v>
      </c>
      <c r="V1833">
        <v>11</v>
      </c>
      <c r="W1833">
        <v>42.46</v>
      </c>
      <c r="X1833">
        <v>86491</v>
      </c>
      <c r="Y1833">
        <f>cleaneddata[[#This Row],[Unit Price]]-cleaneddata[[#This Row],[Discount]]</f>
        <v>3.88</v>
      </c>
      <c r="Z1833" t="str">
        <f>_xlfn.IFS(cleaneddata[[#This Row],[Region]]="Central","Chris",cleaneddata[[#This Row],[Region]]="East","Erin",cleaneddata[[#This Row],[Region]]="South","Sam",cleaneddata[[#This Row],[Region]]="West","William")</f>
        <v>Sam</v>
      </c>
    </row>
    <row r="1834" spans="1:26" x14ac:dyDescent="0.25">
      <c r="A1834">
        <v>491</v>
      </c>
      <c r="B1834" t="s">
        <v>1075</v>
      </c>
      <c r="C1834" t="s">
        <v>27</v>
      </c>
      <c r="D1834">
        <v>0.02</v>
      </c>
      <c r="E1834">
        <v>1360.14</v>
      </c>
      <c r="F1834">
        <v>14.7</v>
      </c>
      <c r="G1834" t="s">
        <v>28</v>
      </c>
      <c r="H1834" t="s">
        <v>41</v>
      </c>
      <c r="I1834" t="s">
        <v>42</v>
      </c>
      <c r="J1834" t="s">
        <v>58</v>
      </c>
      <c r="K1834" t="s">
        <v>59</v>
      </c>
      <c r="L1834" t="s">
        <v>2774</v>
      </c>
      <c r="M1834">
        <v>0.59</v>
      </c>
      <c r="N1834" t="s">
        <v>34</v>
      </c>
      <c r="O1834" t="s">
        <v>113</v>
      </c>
      <c r="P1834" t="s">
        <v>114</v>
      </c>
      <c r="Q1834" t="s">
        <v>115</v>
      </c>
      <c r="R1834">
        <v>10154</v>
      </c>
      <c r="S1834" s="1">
        <v>42175</v>
      </c>
      <c r="T1834" s="1">
        <v>42177</v>
      </c>
      <c r="U1834">
        <v>2028.12</v>
      </c>
      <c r="V1834">
        <v>22</v>
      </c>
      <c r="W1834">
        <v>31670.6</v>
      </c>
      <c r="X1834">
        <v>6562</v>
      </c>
      <c r="Y1834">
        <f>cleaneddata[[#This Row],[Unit Price]]-cleaneddata[[#This Row],[Discount]]</f>
        <v>1360.1200000000001</v>
      </c>
      <c r="Z1834" t="str">
        <f>_xlfn.IFS(cleaneddata[[#This Row],[Region]]="Central","Chris",cleaneddata[[#This Row],[Region]]="East","Erin",cleaneddata[[#This Row],[Region]]="South","Sam",cleaneddata[[#This Row],[Region]]="West","William")</f>
        <v>Erin</v>
      </c>
    </row>
    <row r="1835" spans="1:26" x14ac:dyDescent="0.25">
      <c r="A1835">
        <v>494</v>
      </c>
      <c r="B1835" t="s">
        <v>1076</v>
      </c>
      <c r="C1835" t="s">
        <v>27</v>
      </c>
      <c r="D1835">
        <v>0.02</v>
      </c>
      <c r="E1835">
        <v>1360.14</v>
      </c>
      <c r="F1835">
        <v>14.7</v>
      </c>
      <c r="G1835" t="s">
        <v>28</v>
      </c>
      <c r="H1835" t="s">
        <v>41</v>
      </c>
      <c r="I1835" t="s">
        <v>42</v>
      </c>
      <c r="J1835" t="s">
        <v>58</v>
      </c>
      <c r="K1835" t="s">
        <v>59</v>
      </c>
      <c r="L1835" t="s">
        <v>2774</v>
      </c>
      <c r="M1835">
        <v>0.59</v>
      </c>
      <c r="N1835" t="s">
        <v>34</v>
      </c>
      <c r="O1835" t="s">
        <v>61</v>
      </c>
      <c r="P1835" t="s">
        <v>68</v>
      </c>
      <c r="Q1835" t="s">
        <v>144</v>
      </c>
      <c r="R1835">
        <v>98115</v>
      </c>
      <c r="S1835" s="1">
        <v>42175</v>
      </c>
      <c r="T1835" s="1">
        <v>42177</v>
      </c>
      <c r="U1835">
        <v>3042.18</v>
      </c>
      <c r="V1835">
        <v>6</v>
      </c>
      <c r="W1835">
        <v>8637.44</v>
      </c>
      <c r="X1835">
        <v>88908</v>
      </c>
      <c r="Y1835">
        <f>cleaneddata[[#This Row],[Unit Price]]-cleaneddata[[#This Row],[Discount]]</f>
        <v>1360.1200000000001</v>
      </c>
      <c r="Z1835" t="str">
        <f>_xlfn.IFS(cleaneddata[[#This Row],[Region]]="Central","Chris",cleaneddata[[#This Row],[Region]]="East","Erin",cleaneddata[[#This Row],[Region]]="South","Sam",cleaneddata[[#This Row],[Region]]="West","William")</f>
        <v>William</v>
      </c>
    </row>
    <row r="1836" spans="1:26" x14ac:dyDescent="0.25">
      <c r="A1836">
        <v>896</v>
      </c>
      <c r="B1836" t="s">
        <v>377</v>
      </c>
      <c r="C1836" t="s">
        <v>27</v>
      </c>
      <c r="D1836">
        <v>0.06</v>
      </c>
      <c r="E1836">
        <v>47.98</v>
      </c>
      <c r="F1836">
        <v>3.61</v>
      </c>
      <c r="G1836" t="s">
        <v>40</v>
      </c>
      <c r="H1836" t="s">
        <v>96</v>
      </c>
      <c r="I1836" t="s">
        <v>42</v>
      </c>
      <c r="J1836" t="s">
        <v>43</v>
      </c>
      <c r="K1836" t="s">
        <v>44</v>
      </c>
      <c r="L1836" t="s">
        <v>1241</v>
      </c>
      <c r="M1836">
        <v>0.71</v>
      </c>
      <c r="N1836" t="s">
        <v>34</v>
      </c>
      <c r="O1836" t="s">
        <v>54</v>
      </c>
      <c r="P1836" t="s">
        <v>189</v>
      </c>
      <c r="Q1836" t="s">
        <v>378</v>
      </c>
      <c r="R1836">
        <v>76201</v>
      </c>
      <c r="S1836" s="1">
        <v>42175</v>
      </c>
      <c r="T1836" s="1">
        <v>42177</v>
      </c>
      <c r="U1836">
        <v>35.954999999999998</v>
      </c>
      <c r="V1836">
        <v>11</v>
      </c>
      <c r="W1836">
        <v>517.67999999999995</v>
      </c>
      <c r="X1836">
        <v>90167</v>
      </c>
      <c r="Y1836">
        <f>cleaneddata[[#This Row],[Unit Price]]-cleaneddata[[#This Row],[Discount]]</f>
        <v>47.919999999999995</v>
      </c>
      <c r="Z1836" t="str">
        <f>_xlfn.IFS(cleaneddata[[#This Row],[Region]]="Central","Chris",cleaneddata[[#This Row],[Region]]="East","Erin",cleaneddata[[#This Row],[Region]]="South","Sam",cleaneddata[[#This Row],[Region]]="West","William")</f>
        <v>Chris</v>
      </c>
    </row>
    <row r="1837" spans="1:26" x14ac:dyDescent="0.25">
      <c r="A1837">
        <v>2352</v>
      </c>
      <c r="B1837" t="s">
        <v>2920</v>
      </c>
      <c r="C1837" t="s">
        <v>27</v>
      </c>
      <c r="D1837">
        <v>0.06</v>
      </c>
      <c r="E1837">
        <v>59.76</v>
      </c>
      <c r="F1837">
        <v>9.7100000000000009</v>
      </c>
      <c r="G1837" t="s">
        <v>40</v>
      </c>
      <c r="H1837" t="s">
        <v>41</v>
      </c>
      <c r="I1837" t="s">
        <v>50</v>
      </c>
      <c r="J1837" t="s">
        <v>80</v>
      </c>
      <c r="K1837" t="s">
        <v>75</v>
      </c>
      <c r="L1837" t="s">
        <v>1975</v>
      </c>
      <c r="M1837">
        <v>0.56999999999999995</v>
      </c>
      <c r="N1837" t="s">
        <v>34</v>
      </c>
      <c r="O1837" t="s">
        <v>113</v>
      </c>
      <c r="P1837" t="s">
        <v>420</v>
      </c>
      <c r="Q1837" t="s">
        <v>2921</v>
      </c>
      <c r="R1837">
        <v>21501</v>
      </c>
      <c r="S1837" s="1">
        <v>42175</v>
      </c>
      <c r="T1837" s="1">
        <v>42178</v>
      </c>
      <c r="U1837">
        <v>756.67470000000003</v>
      </c>
      <c r="V1837">
        <v>18</v>
      </c>
      <c r="W1837">
        <v>1096.6300000000001</v>
      </c>
      <c r="X1837">
        <v>86165</v>
      </c>
      <c r="Y1837">
        <f>cleaneddata[[#This Row],[Unit Price]]-cleaneddata[[#This Row],[Discount]]</f>
        <v>59.699999999999996</v>
      </c>
      <c r="Z1837" t="str">
        <f>_xlfn.IFS(cleaneddata[[#This Row],[Region]]="Central","Chris",cleaneddata[[#This Row],[Region]]="East","Erin",cleaneddata[[#This Row],[Region]]="South","Sam",cleaneddata[[#This Row],[Region]]="West","William")</f>
        <v>Erin</v>
      </c>
    </row>
    <row r="1838" spans="1:26" x14ac:dyDescent="0.25">
      <c r="A1838">
        <v>2352</v>
      </c>
      <c r="B1838" t="s">
        <v>2920</v>
      </c>
      <c r="C1838" t="s">
        <v>27</v>
      </c>
      <c r="D1838">
        <v>7.0000000000000007E-2</v>
      </c>
      <c r="E1838">
        <v>195.99</v>
      </c>
      <c r="F1838">
        <v>4.2</v>
      </c>
      <c r="G1838" t="s">
        <v>40</v>
      </c>
      <c r="H1838" t="s">
        <v>41</v>
      </c>
      <c r="I1838" t="s">
        <v>42</v>
      </c>
      <c r="J1838" t="s">
        <v>137</v>
      </c>
      <c r="K1838" t="s">
        <v>75</v>
      </c>
      <c r="L1838" t="s">
        <v>2830</v>
      </c>
      <c r="M1838">
        <v>0.56000000000000005</v>
      </c>
      <c r="N1838" t="s">
        <v>34</v>
      </c>
      <c r="O1838" t="s">
        <v>113</v>
      </c>
      <c r="P1838" t="s">
        <v>420</v>
      </c>
      <c r="Q1838" t="s">
        <v>2921</v>
      </c>
      <c r="R1838">
        <v>21501</v>
      </c>
      <c r="S1838" s="1">
        <v>42175</v>
      </c>
      <c r="T1838" s="1">
        <v>42178</v>
      </c>
      <c r="U1838">
        <v>-222.34299999999999</v>
      </c>
      <c r="V1838">
        <v>4</v>
      </c>
      <c r="W1838">
        <v>632.12</v>
      </c>
      <c r="X1838">
        <v>86165</v>
      </c>
      <c r="Y1838">
        <f>cleaneddata[[#This Row],[Unit Price]]-cleaneddata[[#This Row],[Discount]]</f>
        <v>195.92000000000002</v>
      </c>
      <c r="Z1838" t="str">
        <f>_xlfn.IFS(cleaneddata[[#This Row],[Region]]="Central","Chris",cleaneddata[[#This Row],[Region]]="East","Erin",cleaneddata[[#This Row],[Region]]="South","Sam",cleaneddata[[#This Row],[Region]]="West","William")</f>
        <v>Erin</v>
      </c>
    </row>
    <row r="1839" spans="1:26" x14ac:dyDescent="0.25">
      <c r="A1839">
        <v>1123</v>
      </c>
      <c r="B1839" t="s">
        <v>1649</v>
      </c>
      <c r="C1839" t="s">
        <v>39</v>
      </c>
      <c r="D1839">
        <v>0.09</v>
      </c>
      <c r="E1839">
        <v>175.99</v>
      </c>
      <c r="F1839">
        <v>4.99</v>
      </c>
      <c r="G1839" t="s">
        <v>40</v>
      </c>
      <c r="H1839" t="s">
        <v>29</v>
      </c>
      <c r="I1839" t="s">
        <v>42</v>
      </c>
      <c r="J1839" t="s">
        <v>137</v>
      </c>
      <c r="K1839" t="s">
        <v>75</v>
      </c>
      <c r="L1839" t="s">
        <v>1251</v>
      </c>
      <c r="M1839">
        <v>0.59</v>
      </c>
      <c r="N1839" t="s">
        <v>34</v>
      </c>
      <c r="O1839" t="s">
        <v>61</v>
      </c>
      <c r="P1839" t="s">
        <v>92</v>
      </c>
      <c r="Q1839" t="s">
        <v>1651</v>
      </c>
      <c r="R1839">
        <v>95661</v>
      </c>
      <c r="S1839" s="1">
        <v>42175</v>
      </c>
      <c r="T1839" s="1">
        <v>42177</v>
      </c>
      <c r="U1839">
        <v>2169.7464</v>
      </c>
      <c r="V1839">
        <v>22</v>
      </c>
      <c r="W1839">
        <v>3144.56</v>
      </c>
      <c r="X1839">
        <v>87016</v>
      </c>
      <c r="Y1839">
        <f>cleaneddata[[#This Row],[Unit Price]]-cleaneddata[[#This Row],[Discount]]</f>
        <v>175.9</v>
      </c>
      <c r="Z1839" t="str">
        <f>_xlfn.IFS(cleaneddata[[#This Row],[Region]]="Central","Chris",cleaneddata[[#This Row],[Region]]="East","Erin",cleaneddata[[#This Row],[Region]]="South","Sam",cleaneddata[[#This Row],[Region]]="West","William")</f>
        <v>William</v>
      </c>
    </row>
    <row r="1840" spans="1:26" x14ac:dyDescent="0.25">
      <c r="A1840">
        <v>1124</v>
      </c>
      <c r="B1840" t="s">
        <v>2922</v>
      </c>
      <c r="C1840" t="s">
        <v>39</v>
      </c>
      <c r="D1840">
        <v>0.09</v>
      </c>
      <c r="E1840">
        <v>160.97999999999999</v>
      </c>
      <c r="F1840">
        <v>35.020000000000003</v>
      </c>
      <c r="G1840" t="s">
        <v>28</v>
      </c>
      <c r="H1840" t="s">
        <v>29</v>
      </c>
      <c r="I1840" t="s">
        <v>30</v>
      </c>
      <c r="J1840" t="s">
        <v>119</v>
      </c>
      <c r="K1840" t="s">
        <v>32</v>
      </c>
      <c r="L1840" t="s">
        <v>1757</v>
      </c>
      <c r="M1840">
        <v>0.72</v>
      </c>
      <c r="N1840" t="s">
        <v>34</v>
      </c>
      <c r="O1840" t="s">
        <v>113</v>
      </c>
      <c r="P1840" t="s">
        <v>250</v>
      </c>
      <c r="Q1840" t="s">
        <v>2923</v>
      </c>
      <c r="R1840">
        <v>6360</v>
      </c>
      <c r="S1840" s="1">
        <v>42175</v>
      </c>
      <c r="T1840" s="1">
        <v>42176</v>
      </c>
      <c r="U1840">
        <v>-229.93</v>
      </c>
      <c r="V1840">
        <v>18</v>
      </c>
      <c r="W1840">
        <v>2653.02</v>
      </c>
      <c r="X1840">
        <v>87016</v>
      </c>
      <c r="Y1840">
        <f>cleaneddata[[#This Row],[Unit Price]]-cleaneddata[[#This Row],[Discount]]</f>
        <v>160.88999999999999</v>
      </c>
      <c r="Z1840" t="str">
        <f>_xlfn.IFS(cleaneddata[[#This Row],[Region]]="Central","Chris",cleaneddata[[#This Row],[Region]]="East","Erin",cleaneddata[[#This Row],[Region]]="South","Sam",cleaneddata[[#This Row],[Region]]="West","William")</f>
        <v>Erin</v>
      </c>
    </row>
    <row r="1841" spans="1:26" x14ac:dyDescent="0.25">
      <c r="A1841">
        <v>1432</v>
      </c>
      <c r="B1841" t="s">
        <v>1512</v>
      </c>
      <c r="C1841" t="s">
        <v>49</v>
      </c>
      <c r="D1841">
        <v>7.0000000000000007E-2</v>
      </c>
      <c r="E1841">
        <v>10.98</v>
      </c>
      <c r="F1841">
        <v>4.8</v>
      </c>
      <c r="G1841" t="s">
        <v>40</v>
      </c>
      <c r="H1841" t="s">
        <v>96</v>
      </c>
      <c r="I1841" t="s">
        <v>50</v>
      </c>
      <c r="J1841" t="s">
        <v>347</v>
      </c>
      <c r="K1841" t="s">
        <v>75</v>
      </c>
      <c r="L1841" t="s">
        <v>1483</v>
      </c>
      <c r="M1841">
        <v>0.36</v>
      </c>
      <c r="N1841" t="s">
        <v>34</v>
      </c>
      <c r="O1841" t="s">
        <v>54</v>
      </c>
      <c r="P1841" t="s">
        <v>55</v>
      </c>
      <c r="Q1841" t="s">
        <v>1514</v>
      </c>
      <c r="R1841">
        <v>46203</v>
      </c>
      <c r="S1841" s="1">
        <v>42175</v>
      </c>
      <c r="T1841" s="1">
        <v>42182</v>
      </c>
      <c r="U1841">
        <v>52.92</v>
      </c>
      <c r="V1841">
        <v>16</v>
      </c>
      <c r="W1841">
        <v>165.21</v>
      </c>
      <c r="X1841">
        <v>86827</v>
      </c>
      <c r="Y1841">
        <f>cleaneddata[[#This Row],[Unit Price]]-cleaneddata[[#This Row],[Discount]]</f>
        <v>10.91</v>
      </c>
      <c r="Z1841" t="str">
        <f>_xlfn.IFS(cleaneddata[[#This Row],[Region]]="Central","Chris",cleaneddata[[#This Row],[Region]]="East","Erin",cleaneddata[[#This Row],[Region]]="South","Sam",cleaneddata[[#This Row],[Region]]="West","William")</f>
        <v>Chris</v>
      </c>
    </row>
    <row r="1842" spans="1:26" x14ac:dyDescent="0.25">
      <c r="A1842">
        <v>491</v>
      </c>
      <c r="B1842" t="s">
        <v>1075</v>
      </c>
      <c r="C1842" t="s">
        <v>72</v>
      </c>
      <c r="D1842">
        <v>0.02</v>
      </c>
      <c r="E1842">
        <v>9.06</v>
      </c>
      <c r="F1842">
        <v>9.86</v>
      </c>
      <c r="G1842" t="s">
        <v>40</v>
      </c>
      <c r="H1842" t="s">
        <v>41</v>
      </c>
      <c r="I1842" t="s">
        <v>50</v>
      </c>
      <c r="J1842" t="s">
        <v>90</v>
      </c>
      <c r="K1842" t="s">
        <v>75</v>
      </c>
      <c r="L1842" t="s">
        <v>2288</v>
      </c>
      <c r="M1842">
        <v>0.4</v>
      </c>
      <c r="N1842" t="s">
        <v>34</v>
      </c>
      <c r="O1842" t="s">
        <v>113</v>
      </c>
      <c r="P1842" t="s">
        <v>114</v>
      </c>
      <c r="Q1842" t="s">
        <v>115</v>
      </c>
      <c r="R1842">
        <v>10154</v>
      </c>
      <c r="S1842" s="1">
        <v>42175</v>
      </c>
      <c r="T1842" s="1">
        <v>42177</v>
      </c>
      <c r="U1842">
        <v>-63.51</v>
      </c>
      <c r="V1842">
        <v>24</v>
      </c>
      <c r="W1842">
        <v>239.82</v>
      </c>
      <c r="X1842">
        <v>42852</v>
      </c>
      <c r="Y1842">
        <f>cleaneddata[[#This Row],[Unit Price]]-cleaneddata[[#This Row],[Discount]]</f>
        <v>9.0400000000000009</v>
      </c>
      <c r="Z1842" t="str">
        <f>_xlfn.IFS(cleaneddata[[#This Row],[Region]]="Central","Chris",cleaneddata[[#This Row],[Region]]="East","Erin",cleaneddata[[#This Row],[Region]]="South","Sam",cleaneddata[[#This Row],[Region]]="West","William")</f>
        <v>Erin</v>
      </c>
    </row>
    <row r="1843" spans="1:26" x14ac:dyDescent="0.25">
      <c r="A1843">
        <v>494</v>
      </c>
      <c r="B1843" t="s">
        <v>1076</v>
      </c>
      <c r="C1843" t="s">
        <v>72</v>
      </c>
      <c r="D1843">
        <v>0.02</v>
      </c>
      <c r="E1843">
        <v>9.06</v>
      </c>
      <c r="F1843">
        <v>9.86</v>
      </c>
      <c r="G1843" t="s">
        <v>40</v>
      </c>
      <c r="H1843" t="s">
        <v>41</v>
      </c>
      <c r="I1843" t="s">
        <v>50</v>
      </c>
      <c r="J1843" t="s">
        <v>90</v>
      </c>
      <c r="K1843" t="s">
        <v>75</v>
      </c>
      <c r="L1843" t="s">
        <v>2288</v>
      </c>
      <c r="M1843">
        <v>0.4</v>
      </c>
      <c r="N1843" t="s">
        <v>34</v>
      </c>
      <c r="O1843" t="s">
        <v>61</v>
      </c>
      <c r="P1843" t="s">
        <v>68</v>
      </c>
      <c r="Q1843" t="s">
        <v>144</v>
      </c>
      <c r="R1843">
        <v>98115</v>
      </c>
      <c r="S1843" s="1">
        <v>42175</v>
      </c>
      <c r="T1843" s="1">
        <v>42177</v>
      </c>
      <c r="U1843">
        <v>-31.754999999999999</v>
      </c>
      <c r="V1843">
        <v>6</v>
      </c>
      <c r="W1843">
        <v>59.95</v>
      </c>
      <c r="X1843">
        <v>88908</v>
      </c>
      <c r="Y1843">
        <f>cleaneddata[[#This Row],[Unit Price]]-cleaneddata[[#This Row],[Discount]]</f>
        <v>9.0400000000000009</v>
      </c>
      <c r="Z1843" t="str">
        <f>_xlfn.IFS(cleaneddata[[#This Row],[Region]]="Central","Chris",cleaneddata[[#This Row],[Region]]="East","Erin",cleaneddata[[#This Row],[Region]]="South","Sam",cleaneddata[[#This Row],[Region]]="West","William")</f>
        <v>William</v>
      </c>
    </row>
    <row r="1844" spans="1:26" x14ac:dyDescent="0.25">
      <c r="A1844">
        <v>1424</v>
      </c>
      <c r="B1844" t="s">
        <v>439</v>
      </c>
      <c r="C1844" t="s">
        <v>72</v>
      </c>
      <c r="D1844">
        <v>0.05</v>
      </c>
      <c r="E1844">
        <v>8.0399999999999991</v>
      </c>
      <c r="F1844">
        <v>8.94</v>
      </c>
      <c r="G1844" t="s">
        <v>40</v>
      </c>
      <c r="H1844" t="s">
        <v>73</v>
      </c>
      <c r="I1844" t="s">
        <v>50</v>
      </c>
      <c r="J1844" t="s">
        <v>74</v>
      </c>
      <c r="K1844" t="s">
        <v>75</v>
      </c>
      <c r="L1844" t="s">
        <v>2151</v>
      </c>
      <c r="M1844">
        <v>0.4</v>
      </c>
      <c r="N1844" t="s">
        <v>34</v>
      </c>
      <c r="O1844" t="s">
        <v>61</v>
      </c>
      <c r="P1844" t="s">
        <v>62</v>
      </c>
      <c r="Q1844" t="s">
        <v>441</v>
      </c>
      <c r="R1844">
        <v>80112</v>
      </c>
      <c r="S1844" s="1">
        <v>42175</v>
      </c>
      <c r="T1844" s="1">
        <v>42177</v>
      </c>
      <c r="U1844">
        <v>-164.3948</v>
      </c>
      <c r="V1844">
        <v>15</v>
      </c>
      <c r="W1844">
        <v>121.36</v>
      </c>
      <c r="X1844">
        <v>89449</v>
      </c>
      <c r="Y1844">
        <f>cleaneddata[[#This Row],[Unit Price]]-cleaneddata[[#This Row],[Discount]]</f>
        <v>7.9899999999999993</v>
      </c>
      <c r="Z1844" t="str">
        <f>_xlfn.IFS(cleaneddata[[#This Row],[Region]]="Central","Chris",cleaneddata[[#This Row],[Region]]="East","Erin",cleaneddata[[#This Row],[Region]]="South","Sam",cleaneddata[[#This Row],[Region]]="West","William")</f>
        <v>William</v>
      </c>
    </row>
    <row r="1845" spans="1:26" x14ac:dyDescent="0.25">
      <c r="A1845">
        <v>2487</v>
      </c>
      <c r="B1845" t="s">
        <v>2748</v>
      </c>
      <c r="C1845" t="s">
        <v>72</v>
      </c>
      <c r="D1845">
        <v>0.04</v>
      </c>
      <c r="E1845">
        <v>3.08</v>
      </c>
      <c r="F1845">
        <v>0.99</v>
      </c>
      <c r="G1845" t="s">
        <v>40</v>
      </c>
      <c r="H1845" t="s">
        <v>29</v>
      </c>
      <c r="I1845" t="s">
        <v>50</v>
      </c>
      <c r="J1845" t="s">
        <v>154</v>
      </c>
      <c r="K1845" t="s">
        <v>75</v>
      </c>
      <c r="L1845" t="s">
        <v>660</v>
      </c>
      <c r="M1845">
        <v>0.37</v>
      </c>
      <c r="N1845" t="s">
        <v>34</v>
      </c>
      <c r="O1845" t="s">
        <v>35</v>
      </c>
      <c r="P1845" t="s">
        <v>77</v>
      </c>
      <c r="Q1845" t="s">
        <v>2749</v>
      </c>
      <c r="R1845">
        <v>30084</v>
      </c>
      <c r="S1845" s="1">
        <v>42175</v>
      </c>
      <c r="T1845" s="1">
        <v>42176</v>
      </c>
      <c r="U1845">
        <v>257.08319999999998</v>
      </c>
      <c r="V1845">
        <v>14</v>
      </c>
      <c r="W1845">
        <v>43.41</v>
      </c>
      <c r="X1845">
        <v>91415</v>
      </c>
      <c r="Y1845">
        <f>cleaneddata[[#This Row],[Unit Price]]-cleaneddata[[#This Row],[Discount]]</f>
        <v>3.04</v>
      </c>
      <c r="Z1845" t="str">
        <f>_xlfn.IFS(cleaneddata[[#This Row],[Region]]="Central","Chris",cleaneddata[[#This Row],[Region]]="East","Erin",cleaneddata[[#This Row],[Region]]="South","Sam",cleaneddata[[#This Row],[Region]]="West","William")</f>
        <v>Sam</v>
      </c>
    </row>
    <row r="1846" spans="1:26" x14ac:dyDescent="0.25">
      <c r="A1846">
        <v>2487</v>
      </c>
      <c r="B1846" t="s">
        <v>2748</v>
      </c>
      <c r="C1846" t="s">
        <v>72</v>
      </c>
      <c r="D1846">
        <v>0.1</v>
      </c>
      <c r="E1846">
        <v>2.78</v>
      </c>
      <c r="F1846">
        <v>1.25</v>
      </c>
      <c r="G1846" t="s">
        <v>40</v>
      </c>
      <c r="H1846" t="s">
        <v>29</v>
      </c>
      <c r="I1846" t="s">
        <v>50</v>
      </c>
      <c r="J1846" t="s">
        <v>51</v>
      </c>
      <c r="K1846" t="s">
        <v>52</v>
      </c>
      <c r="L1846" t="s">
        <v>384</v>
      </c>
      <c r="M1846">
        <v>0.59</v>
      </c>
      <c r="N1846" t="s">
        <v>34</v>
      </c>
      <c r="O1846" t="s">
        <v>35</v>
      </c>
      <c r="P1846" t="s">
        <v>77</v>
      </c>
      <c r="Q1846" t="s">
        <v>2749</v>
      </c>
      <c r="R1846">
        <v>30084</v>
      </c>
      <c r="S1846" s="1">
        <v>42175</v>
      </c>
      <c r="T1846" s="1">
        <v>42176</v>
      </c>
      <c r="U1846">
        <v>0.78539999999999999</v>
      </c>
      <c r="V1846">
        <v>18</v>
      </c>
      <c r="W1846">
        <v>46.42</v>
      </c>
      <c r="X1846">
        <v>91415</v>
      </c>
      <c r="Y1846">
        <f>cleaneddata[[#This Row],[Unit Price]]-cleaneddata[[#This Row],[Discount]]</f>
        <v>2.6799999999999997</v>
      </c>
      <c r="Z1846" t="str">
        <f>_xlfn.IFS(cleaneddata[[#This Row],[Region]]="Central","Chris",cleaneddata[[#This Row],[Region]]="East","Erin",cleaneddata[[#This Row],[Region]]="South","Sam",cleaneddata[[#This Row],[Region]]="West","William")</f>
        <v>Sam</v>
      </c>
    </row>
    <row r="1847" spans="1:26" x14ac:dyDescent="0.25">
      <c r="A1847">
        <v>2713</v>
      </c>
      <c r="B1847" t="s">
        <v>2924</v>
      </c>
      <c r="C1847" t="s">
        <v>27</v>
      </c>
      <c r="D1847">
        <v>7.0000000000000007E-2</v>
      </c>
      <c r="E1847">
        <v>2.88</v>
      </c>
      <c r="F1847">
        <v>0.5</v>
      </c>
      <c r="G1847" t="s">
        <v>40</v>
      </c>
      <c r="H1847" t="s">
        <v>96</v>
      </c>
      <c r="I1847" t="s">
        <v>50</v>
      </c>
      <c r="J1847" t="s">
        <v>154</v>
      </c>
      <c r="K1847" t="s">
        <v>75</v>
      </c>
      <c r="L1847" t="s">
        <v>2925</v>
      </c>
      <c r="M1847">
        <v>0.39</v>
      </c>
      <c r="N1847" t="s">
        <v>34</v>
      </c>
      <c r="O1847" t="s">
        <v>54</v>
      </c>
      <c r="P1847" t="s">
        <v>291</v>
      </c>
      <c r="Q1847" t="s">
        <v>2926</v>
      </c>
      <c r="R1847">
        <v>49001</v>
      </c>
      <c r="S1847" s="1">
        <v>42176</v>
      </c>
      <c r="T1847" s="1">
        <v>42179</v>
      </c>
      <c r="U1847">
        <v>17.429400000000001</v>
      </c>
      <c r="V1847">
        <v>9</v>
      </c>
      <c r="W1847">
        <v>25.26</v>
      </c>
      <c r="X1847">
        <v>88701</v>
      </c>
      <c r="Y1847">
        <f>cleaneddata[[#This Row],[Unit Price]]-cleaneddata[[#This Row],[Discount]]</f>
        <v>2.81</v>
      </c>
      <c r="Z1847" t="str">
        <f>_xlfn.IFS(cleaneddata[[#This Row],[Region]]="Central","Chris",cleaneddata[[#This Row],[Region]]="East","Erin",cleaneddata[[#This Row],[Region]]="South","Sam",cleaneddata[[#This Row],[Region]]="West","William")</f>
        <v>Chris</v>
      </c>
    </row>
    <row r="1848" spans="1:26" x14ac:dyDescent="0.25">
      <c r="A1848">
        <v>2713</v>
      </c>
      <c r="B1848" t="s">
        <v>2924</v>
      </c>
      <c r="C1848" t="s">
        <v>27</v>
      </c>
      <c r="D1848">
        <v>0.03</v>
      </c>
      <c r="E1848">
        <v>348.21</v>
      </c>
      <c r="F1848">
        <v>40.19</v>
      </c>
      <c r="G1848" t="s">
        <v>28</v>
      </c>
      <c r="H1848" t="s">
        <v>96</v>
      </c>
      <c r="I1848" t="s">
        <v>30</v>
      </c>
      <c r="J1848" t="s">
        <v>31</v>
      </c>
      <c r="K1848" t="s">
        <v>32</v>
      </c>
      <c r="L1848" t="s">
        <v>33</v>
      </c>
      <c r="M1848">
        <v>0.62</v>
      </c>
      <c r="N1848" t="s">
        <v>34</v>
      </c>
      <c r="O1848" t="s">
        <v>54</v>
      </c>
      <c r="P1848" t="s">
        <v>291</v>
      </c>
      <c r="Q1848" t="s">
        <v>2926</v>
      </c>
      <c r="R1848">
        <v>49001</v>
      </c>
      <c r="S1848" s="1">
        <v>42176</v>
      </c>
      <c r="T1848" s="1">
        <v>42177</v>
      </c>
      <c r="U1848">
        <v>-178.86959999999999</v>
      </c>
      <c r="V1848">
        <v>2</v>
      </c>
      <c r="W1848">
        <v>736.16</v>
      </c>
      <c r="X1848">
        <v>88701</v>
      </c>
      <c r="Y1848">
        <f>cleaneddata[[#This Row],[Unit Price]]-cleaneddata[[#This Row],[Discount]]</f>
        <v>348.18</v>
      </c>
      <c r="Z1848" t="str">
        <f>_xlfn.IFS(cleaneddata[[#This Row],[Region]]="Central","Chris",cleaneddata[[#This Row],[Region]]="East","Erin",cleaneddata[[#This Row],[Region]]="South","Sam",cleaneddata[[#This Row],[Region]]="West","William")</f>
        <v>Chris</v>
      </c>
    </row>
    <row r="1849" spans="1:26" x14ac:dyDescent="0.25">
      <c r="A1849">
        <v>2049</v>
      </c>
      <c r="B1849" t="s">
        <v>2927</v>
      </c>
      <c r="C1849" t="s">
        <v>39</v>
      </c>
      <c r="D1849">
        <v>0.03</v>
      </c>
      <c r="E1849">
        <v>15.28</v>
      </c>
      <c r="F1849">
        <v>1.99</v>
      </c>
      <c r="G1849" t="s">
        <v>40</v>
      </c>
      <c r="H1849" t="s">
        <v>96</v>
      </c>
      <c r="I1849" t="s">
        <v>42</v>
      </c>
      <c r="J1849" t="s">
        <v>43</v>
      </c>
      <c r="K1849" t="s">
        <v>44</v>
      </c>
      <c r="L1849" t="s">
        <v>514</v>
      </c>
      <c r="M1849">
        <v>0.42</v>
      </c>
      <c r="N1849" t="s">
        <v>34</v>
      </c>
      <c r="O1849" t="s">
        <v>35</v>
      </c>
      <c r="P1849" t="s">
        <v>244</v>
      </c>
      <c r="Q1849" t="s">
        <v>2928</v>
      </c>
      <c r="R1849">
        <v>22801</v>
      </c>
      <c r="S1849" s="1">
        <v>42176</v>
      </c>
      <c r="T1849" s="1">
        <v>42178</v>
      </c>
      <c r="U1849">
        <v>-266.68599999999998</v>
      </c>
      <c r="V1849">
        <v>19</v>
      </c>
      <c r="W1849">
        <v>290.98</v>
      </c>
      <c r="X1849">
        <v>88220</v>
      </c>
      <c r="Y1849">
        <f>cleaneddata[[#This Row],[Unit Price]]-cleaneddata[[#This Row],[Discount]]</f>
        <v>15.25</v>
      </c>
      <c r="Z1849" t="str">
        <f>_xlfn.IFS(cleaneddata[[#This Row],[Region]]="Central","Chris",cleaneddata[[#This Row],[Region]]="East","Erin",cleaneddata[[#This Row],[Region]]="South","Sam",cleaneddata[[#This Row],[Region]]="West","William")</f>
        <v>Sam</v>
      </c>
    </row>
    <row r="1850" spans="1:26" x14ac:dyDescent="0.25">
      <c r="A1850">
        <v>2049</v>
      </c>
      <c r="B1850" t="s">
        <v>2927</v>
      </c>
      <c r="C1850" t="s">
        <v>39</v>
      </c>
      <c r="D1850">
        <v>0.09</v>
      </c>
      <c r="E1850">
        <v>1.76</v>
      </c>
      <c r="F1850">
        <v>0.7</v>
      </c>
      <c r="G1850" t="s">
        <v>40</v>
      </c>
      <c r="H1850" t="s">
        <v>96</v>
      </c>
      <c r="I1850" t="s">
        <v>50</v>
      </c>
      <c r="J1850" t="s">
        <v>51</v>
      </c>
      <c r="K1850" t="s">
        <v>52</v>
      </c>
      <c r="L1850" t="s">
        <v>2929</v>
      </c>
      <c r="M1850">
        <v>0.56000000000000005</v>
      </c>
      <c r="N1850" t="s">
        <v>34</v>
      </c>
      <c r="O1850" t="s">
        <v>35</v>
      </c>
      <c r="P1850" t="s">
        <v>244</v>
      </c>
      <c r="Q1850" t="s">
        <v>2928</v>
      </c>
      <c r="R1850">
        <v>22801</v>
      </c>
      <c r="S1850" s="1">
        <v>42176</v>
      </c>
      <c r="T1850" s="1">
        <v>42179</v>
      </c>
      <c r="U1850">
        <v>-12.278</v>
      </c>
      <c r="V1850">
        <v>13</v>
      </c>
      <c r="W1850">
        <v>21.77</v>
      </c>
      <c r="X1850">
        <v>88220</v>
      </c>
      <c r="Y1850">
        <f>cleaneddata[[#This Row],[Unit Price]]-cleaneddata[[#This Row],[Discount]]</f>
        <v>1.67</v>
      </c>
      <c r="Z1850" t="str">
        <f>_xlfn.IFS(cleaneddata[[#This Row],[Region]]="Central","Chris",cleaneddata[[#This Row],[Region]]="East","Erin",cleaneddata[[#This Row],[Region]]="South","Sam",cleaneddata[[#This Row],[Region]]="West","William")</f>
        <v>Sam</v>
      </c>
    </row>
    <row r="1851" spans="1:26" x14ac:dyDescent="0.25">
      <c r="A1851">
        <v>2305</v>
      </c>
      <c r="B1851" t="s">
        <v>2930</v>
      </c>
      <c r="C1851" t="s">
        <v>39</v>
      </c>
      <c r="D1851">
        <v>0</v>
      </c>
      <c r="E1851">
        <v>90.48</v>
      </c>
      <c r="F1851">
        <v>19.989999999999998</v>
      </c>
      <c r="G1851" t="s">
        <v>40</v>
      </c>
      <c r="H1851" t="s">
        <v>29</v>
      </c>
      <c r="I1851" t="s">
        <v>50</v>
      </c>
      <c r="J1851" t="s">
        <v>347</v>
      </c>
      <c r="K1851" t="s">
        <v>75</v>
      </c>
      <c r="L1851" t="s">
        <v>504</v>
      </c>
      <c r="M1851">
        <v>0.4</v>
      </c>
      <c r="N1851" t="s">
        <v>34</v>
      </c>
      <c r="O1851" t="s">
        <v>54</v>
      </c>
      <c r="P1851" t="s">
        <v>1073</v>
      </c>
      <c r="Q1851" t="s">
        <v>132</v>
      </c>
      <c r="R1851">
        <v>57201</v>
      </c>
      <c r="S1851" s="1">
        <v>42176</v>
      </c>
      <c r="T1851" s="1">
        <v>42179</v>
      </c>
      <c r="U1851">
        <v>800.25509999999997</v>
      </c>
      <c r="V1851">
        <v>12</v>
      </c>
      <c r="W1851">
        <v>1159.79</v>
      </c>
      <c r="X1851">
        <v>89869</v>
      </c>
      <c r="Y1851">
        <f>cleaneddata[[#This Row],[Unit Price]]-cleaneddata[[#This Row],[Discount]]</f>
        <v>90.48</v>
      </c>
      <c r="Z1851" t="str">
        <f>_xlfn.IFS(cleaneddata[[#This Row],[Region]]="Central","Chris",cleaneddata[[#This Row],[Region]]="East","Erin",cleaneddata[[#This Row],[Region]]="South","Sam",cleaneddata[[#This Row],[Region]]="West","William")</f>
        <v>Chris</v>
      </c>
    </row>
    <row r="1852" spans="1:26" x14ac:dyDescent="0.25">
      <c r="A1852">
        <v>648</v>
      </c>
      <c r="B1852" t="s">
        <v>2931</v>
      </c>
      <c r="C1852" t="s">
        <v>72</v>
      </c>
      <c r="D1852">
        <v>0.02</v>
      </c>
      <c r="E1852">
        <v>25.38</v>
      </c>
      <c r="F1852">
        <v>8.99</v>
      </c>
      <c r="G1852" t="s">
        <v>40</v>
      </c>
      <c r="H1852" t="s">
        <v>73</v>
      </c>
      <c r="I1852" t="s">
        <v>30</v>
      </c>
      <c r="J1852" t="s">
        <v>128</v>
      </c>
      <c r="K1852" t="s">
        <v>44</v>
      </c>
      <c r="L1852" t="s">
        <v>2387</v>
      </c>
      <c r="M1852">
        <v>0.5</v>
      </c>
      <c r="N1852" t="s">
        <v>34</v>
      </c>
      <c r="O1852" t="s">
        <v>54</v>
      </c>
      <c r="P1852" t="s">
        <v>105</v>
      </c>
      <c r="Q1852" t="s">
        <v>2932</v>
      </c>
      <c r="R1852">
        <v>60440</v>
      </c>
      <c r="S1852" s="1">
        <v>42176</v>
      </c>
      <c r="T1852" s="1">
        <v>42177</v>
      </c>
      <c r="U1852">
        <v>-10.36</v>
      </c>
      <c r="V1852">
        <v>1</v>
      </c>
      <c r="W1852">
        <v>34.11</v>
      </c>
      <c r="X1852">
        <v>91365</v>
      </c>
      <c r="Y1852">
        <f>cleaneddata[[#This Row],[Unit Price]]-cleaneddata[[#This Row],[Discount]]</f>
        <v>25.36</v>
      </c>
      <c r="Z1852" t="str">
        <f>_xlfn.IFS(cleaneddata[[#This Row],[Region]]="Central","Chris",cleaneddata[[#This Row],[Region]]="East","Erin",cleaneddata[[#This Row],[Region]]="South","Sam",cleaneddata[[#This Row],[Region]]="West","William")</f>
        <v>Chris</v>
      </c>
    </row>
    <row r="1853" spans="1:26" x14ac:dyDescent="0.25">
      <c r="A1853">
        <v>792</v>
      </c>
      <c r="B1853" t="s">
        <v>2933</v>
      </c>
      <c r="C1853" t="s">
        <v>72</v>
      </c>
      <c r="D1853">
        <v>0.09</v>
      </c>
      <c r="E1853">
        <v>6.48</v>
      </c>
      <c r="F1853">
        <v>9.68</v>
      </c>
      <c r="G1853" t="s">
        <v>40</v>
      </c>
      <c r="H1853" t="s">
        <v>96</v>
      </c>
      <c r="I1853" t="s">
        <v>50</v>
      </c>
      <c r="J1853" t="s">
        <v>90</v>
      </c>
      <c r="K1853" t="s">
        <v>75</v>
      </c>
      <c r="L1853" t="s">
        <v>2934</v>
      </c>
      <c r="M1853">
        <v>0.36</v>
      </c>
      <c r="N1853" t="s">
        <v>34</v>
      </c>
      <c r="O1853" t="s">
        <v>54</v>
      </c>
      <c r="P1853" t="s">
        <v>209</v>
      </c>
      <c r="Q1853" t="s">
        <v>2935</v>
      </c>
      <c r="R1853">
        <v>73064</v>
      </c>
      <c r="S1853" s="1">
        <v>42176</v>
      </c>
      <c r="T1853" s="1">
        <v>42177</v>
      </c>
      <c r="U1853">
        <v>-204.16</v>
      </c>
      <c r="V1853">
        <v>16</v>
      </c>
      <c r="W1853">
        <v>99.92</v>
      </c>
      <c r="X1853">
        <v>88753</v>
      </c>
      <c r="Y1853">
        <f>cleaneddata[[#This Row],[Unit Price]]-cleaneddata[[#This Row],[Discount]]</f>
        <v>6.3900000000000006</v>
      </c>
      <c r="Z1853" t="str">
        <f>_xlfn.IFS(cleaneddata[[#This Row],[Region]]="Central","Chris",cleaneddata[[#This Row],[Region]]="East","Erin",cleaneddata[[#This Row],[Region]]="South","Sam",cleaneddata[[#This Row],[Region]]="West","William")</f>
        <v>Chris</v>
      </c>
    </row>
    <row r="1854" spans="1:26" x14ac:dyDescent="0.25">
      <c r="A1854">
        <v>1511</v>
      </c>
      <c r="B1854" t="s">
        <v>2936</v>
      </c>
      <c r="C1854" t="s">
        <v>27</v>
      </c>
      <c r="D1854">
        <v>0.09</v>
      </c>
      <c r="E1854">
        <v>20.98</v>
      </c>
      <c r="F1854">
        <v>1.49</v>
      </c>
      <c r="G1854" t="s">
        <v>40</v>
      </c>
      <c r="H1854" t="s">
        <v>96</v>
      </c>
      <c r="I1854" t="s">
        <v>50</v>
      </c>
      <c r="J1854" t="s">
        <v>74</v>
      </c>
      <c r="K1854" t="s">
        <v>75</v>
      </c>
      <c r="L1854" t="s">
        <v>2611</v>
      </c>
      <c r="M1854">
        <v>0.35</v>
      </c>
      <c r="N1854" t="s">
        <v>34</v>
      </c>
      <c r="O1854" t="s">
        <v>54</v>
      </c>
      <c r="P1854" t="s">
        <v>55</v>
      </c>
      <c r="Q1854" t="s">
        <v>2937</v>
      </c>
      <c r="R1854">
        <v>47302</v>
      </c>
      <c r="S1854" s="1">
        <v>42177</v>
      </c>
      <c r="T1854" s="1">
        <v>42179</v>
      </c>
      <c r="U1854">
        <v>199.1823</v>
      </c>
      <c r="V1854">
        <v>14</v>
      </c>
      <c r="W1854">
        <v>288.67</v>
      </c>
      <c r="X1854">
        <v>90303</v>
      </c>
      <c r="Y1854">
        <f>cleaneddata[[#This Row],[Unit Price]]-cleaneddata[[#This Row],[Discount]]</f>
        <v>20.89</v>
      </c>
      <c r="Z1854" t="str">
        <f>_xlfn.IFS(cleaneddata[[#This Row],[Region]]="Central","Chris",cleaneddata[[#This Row],[Region]]="East","Erin",cleaneddata[[#This Row],[Region]]="South","Sam",cleaneddata[[#This Row],[Region]]="West","William")</f>
        <v>Chris</v>
      </c>
    </row>
    <row r="1855" spans="1:26" x14ac:dyDescent="0.25">
      <c r="A1855">
        <v>2874</v>
      </c>
      <c r="B1855" t="s">
        <v>2042</v>
      </c>
      <c r="C1855" t="s">
        <v>27</v>
      </c>
      <c r="D1855">
        <v>0.03</v>
      </c>
      <c r="E1855">
        <v>304.99</v>
      </c>
      <c r="F1855">
        <v>19.989999999999998</v>
      </c>
      <c r="G1855" t="s">
        <v>40</v>
      </c>
      <c r="H1855" t="s">
        <v>73</v>
      </c>
      <c r="I1855" t="s">
        <v>50</v>
      </c>
      <c r="J1855" t="s">
        <v>74</v>
      </c>
      <c r="K1855" t="s">
        <v>75</v>
      </c>
      <c r="L1855" t="s">
        <v>2805</v>
      </c>
      <c r="M1855">
        <v>0.4</v>
      </c>
      <c r="N1855" t="s">
        <v>34</v>
      </c>
      <c r="O1855" t="s">
        <v>54</v>
      </c>
      <c r="P1855" t="s">
        <v>135</v>
      </c>
      <c r="Q1855" t="s">
        <v>2043</v>
      </c>
      <c r="R1855">
        <v>68128</v>
      </c>
      <c r="S1855" s="1">
        <v>42177</v>
      </c>
      <c r="T1855" s="1">
        <v>42179</v>
      </c>
      <c r="U1855">
        <v>4033.6089000000002</v>
      </c>
      <c r="V1855">
        <v>19</v>
      </c>
      <c r="W1855">
        <v>5845.81</v>
      </c>
      <c r="X1855">
        <v>89874</v>
      </c>
      <c r="Y1855">
        <f>cleaneddata[[#This Row],[Unit Price]]-cleaneddata[[#This Row],[Discount]]</f>
        <v>304.96000000000004</v>
      </c>
      <c r="Z1855" t="str">
        <f>_xlfn.IFS(cleaneddata[[#This Row],[Region]]="Central","Chris",cleaneddata[[#This Row],[Region]]="East","Erin",cleaneddata[[#This Row],[Region]]="South","Sam",cleaneddata[[#This Row],[Region]]="West","William")</f>
        <v>Chris</v>
      </c>
    </row>
    <row r="1856" spans="1:26" x14ac:dyDescent="0.25">
      <c r="A1856">
        <v>2874</v>
      </c>
      <c r="B1856" t="s">
        <v>2042</v>
      </c>
      <c r="C1856" t="s">
        <v>27</v>
      </c>
      <c r="D1856">
        <v>0.09</v>
      </c>
      <c r="E1856">
        <v>65.989999999999995</v>
      </c>
      <c r="F1856">
        <v>8.99</v>
      </c>
      <c r="G1856" t="s">
        <v>40</v>
      </c>
      <c r="H1856" t="s">
        <v>73</v>
      </c>
      <c r="I1856" t="s">
        <v>42</v>
      </c>
      <c r="J1856" t="s">
        <v>137</v>
      </c>
      <c r="K1856" t="s">
        <v>75</v>
      </c>
      <c r="L1856" t="s">
        <v>2938</v>
      </c>
      <c r="M1856">
        <v>0.57999999999999996</v>
      </c>
      <c r="N1856" t="s">
        <v>34</v>
      </c>
      <c r="O1856" t="s">
        <v>54</v>
      </c>
      <c r="P1856" t="s">
        <v>135</v>
      </c>
      <c r="Q1856" t="s">
        <v>2043</v>
      </c>
      <c r="R1856">
        <v>68128</v>
      </c>
      <c r="S1856" s="1">
        <v>42177</v>
      </c>
      <c r="T1856" s="1">
        <v>42179</v>
      </c>
      <c r="U1856">
        <v>141.7824</v>
      </c>
      <c r="V1856">
        <v>12</v>
      </c>
      <c r="W1856">
        <v>633.85</v>
      </c>
      <c r="X1856">
        <v>89874</v>
      </c>
      <c r="Y1856">
        <f>cleaneddata[[#This Row],[Unit Price]]-cleaneddata[[#This Row],[Discount]]</f>
        <v>65.899999999999991</v>
      </c>
      <c r="Z1856" t="str">
        <f>_xlfn.IFS(cleaneddata[[#This Row],[Region]]="Central","Chris",cleaneddata[[#This Row],[Region]]="East","Erin",cleaneddata[[#This Row],[Region]]="South","Sam",cleaneddata[[#This Row],[Region]]="West","William")</f>
        <v>Chris</v>
      </c>
    </row>
    <row r="1857" spans="1:26" x14ac:dyDescent="0.25">
      <c r="A1857">
        <v>2963</v>
      </c>
      <c r="B1857" t="s">
        <v>2939</v>
      </c>
      <c r="C1857" t="s">
        <v>27</v>
      </c>
      <c r="D1857">
        <v>0.01</v>
      </c>
      <c r="E1857">
        <v>7.98</v>
      </c>
      <c r="F1857">
        <v>6.5</v>
      </c>
      <c r="G1857" t="s">
        <v>40</v>
      </c>
      <c r="H1857" t="s">
        <v>41</v>
      </c>
      <c r="I1857" t="s">
        <v>50</v>
      </c>
      <c r="J1857" t="s">
        <v>80</v>
      </c>
      <c r="K1857" t="s">
        <v>146</v>
      </c>
      <c r="L1857" t="s">
        <v>2940</v>
      </c>
      <c r="M1857">
        <v>0.59</v>
      </c>
      <c r="N1857" t="s">
        <v>34</v>
      </c>
      <c r="O1857" t="s">
        <v>113</v>
      </c>
      <c r="P1857" t="s">
        <v>420</v>
      </c>
      <c r="Q1857" t="s">
        <v>2941</v>
      </c>
      <c r="R1857">
        <v>21220</v>
      </c>
      <c r="S1857" s="1">
        <v>42177</v>
      </c>
      <c r="T1857" s="1">
        <v>42178</v>
      </c>
      <c r="U1857">
        <v>-34.591999999999999</v>
      </c>
      <c r="V1857">
        <v>4</v>
      </c>
      <c r="W1857">
        <v>34.909999999999997</v>
      </c>
      <c r="X1857">
        <v>88612</v>
      </c>
      <c r="Y1857">
        <f>cleaneddata[[#This Row],[Unit Price]]-cleaneddata[[#This Row],[Discount]]</f>
        <v>7.9700000000000006</v>
      </c>
      <c r="Z1857" t="str">
        <f>_xlfn.IFS(cleaneddata[[#This Row],[Region]]="Central","Chris",cleaneddata[[#This Row],[Region]]="East","Erin",cleaneddata[[#This Row],[Region]]="South","Sam",cleaneddata[[#This Row],[Region]]="West","William")</f>
        <v>Erin</v>
      </c>
    </row>
    <row r="1858" spans="1:26" x14ac:dyDescent="0.25">
      <c r="A1858">
        <v>3132</v>
      </c>
      <c r="B1858" t="s">
        <v>2554</v>
      </c>
      <c r="C1858" t="s">
        <v>39</v>
      </c>
      <c r="D1858">
        <v>0.1</v>
      </c>
      <c r="E1858">
        <v>180.98</v>
      </c>
      <c r="F1858">
        <v>26.2</v>
      </c>
      <c r="G1858" t="s">
        <v>28</v>
      </c>
      <c r="H1858" t="s">
        <v>96</v>
      </c>
      <c r="I1858" t="s">
        <v>30</v>
      </c>
      <c r="J1858" t="s">
        <v>111</v>
      </c>
      <c r="K1858" t="s">
        <v>59</v>
      </c>
      <c r="L1858" t="s">
        <v>2276</v>
      </c>
      <c r="M1858">
        <v>0.59</v>
      </c>
      <c r="N1858" t="s">
        <v>34</v>
      </c>
      <c r="O1858" t="s">
        <v>54</v>
      </c>
      <c r="P1858" t="s">
        <v>105</v>
      </c>
      <c r="Q1858" t="s">
        <v>2556</v>
      </c>
      <c r="R1858">
        <v>60060</v>
      </c>
      <c r="S1858" s="1">
        <v>42177</v>
      </c>
      <c r="T1858" s="1">
        <v>42178</v>
      </c>
      <c r="U1858">
        <v>-64.664000000000001</v>
      </c>
      <c r="V1858">
        <v>3</v>
      </c>
      <c r="W1858">
        <v>519.41999999999996</v>
      </c>
      <c r="X1858">
        <v>86790</v>
      </c>
      <c r="Y1858">
        <f>cleaneddata[[#This Row],[Unit Price]]-cleaneddata[[#This Row],[Discount]]</f>
        <v>180.88</v>
      </c>
      <c r="Z1858" t="str">
        <f>_xlfn.IFS(cleaneddata[[#This Row],[Region]]="Central","Chris",cleaneddata[[#This Row],[Region]]="East","Erin",cleaneddata[[#This Row],[Region]]="South","Sam",cleaneddata[[#This Row],[Region]]="West","William")</f>
        <v>Chris</v>
      </c>
    </row>
    <row r="1859" spans="1:26" x14ac:dyDescent="0.25">
      <c r="A1859">
        <v>437</v>
      </c>
      <c r="B1859" t="s">
        <v>2942</v>
      </c>
      <c r="C1859" t="s">
        <v>49</v>
      </c>
      <c r="D1859">
        <v>0.05</v>
      </c>
      <c r="E1859">
        <v>125.99</v>
      </c>
      <c r="F1859">
        <v>8.08</v>
      </c>
      <c r="G1859" t="s">
        <v>40</v>
      </c>
      <c r="H1859" t="s">
        <v>29</v>
      </c>
      <c r="I1859" t="s">
        <v>42</v>
      </c>
      <c r="J1859" t="s">
        <v>137</v>
      </c>
      <c r="K1859" t="s">
        <v>75</v>
      </c>
      <c r="L1859" t="s">
        <v>2115</v>
      </c>
      <c r="M1859">
        <v>0.56999999999999995</v>
      </c>
      <c r="N1859" t="s">
        <v>34</v>
      </c>
      <c r="O1859" t="s">
        <v>113</v>
      </c>
      <c r="P1859" t="s">
        <v>405</v>
      </c>
      <c r="Q1859" t="s">
        <v>2943</v>
      </c>
      <c r="R1859">
        <v>1462</v>
      </c>
      <c r="S1859" s="1">
        <v>42177</v>
      </c>
      <c r="T1859" s="1">
        <v>42182</v>
      </c>
      <c r="U1859">
        <v>427.11840000000001</v>
      </c>
      <c r="V1859">
        <v>9</v>
      </c>
      <c r="W1859">
        <v>952.26</v>
      </c>
      <c r="X1859">
        <v>90695</v>
      </c>
      <c r="Y1859">
        <f>cleaneddata[[#This Row],[Unit Price]]-cleaneddata[[#This Row],[Discount]]</f>
        <v>125.94</v>
      </c>
      <c r="Z1859" t="str">
        <f>_xlfn.IFS(cleaneddata[[#This Row],[Region]]="Central","Chris",cleaneddata[[#This Row],[Region]]="East","Erin",cleaneddata[[#This Row],[Region]]="South","Sam",cleaneddata[[#This Row],[Region]]="West","William")</f>
        <v>Erin</v>
      </c>
    </row>
    <row r="1860" spans="1:26" x14ac:dyDescent="0.25">
      <c r="A1860">
        <v>1127</v>
      </c>
      <c r="B1860" t="s">
        <v>1347</v>
      </c>
      <c r="C1860" t="s">
        <v>49</v>
      </c>
      <c r="D1860">
        <v>0.04</v>
      </c>
      <c r="E1860">
        <v>4.71</v>
      </c>
      <c r="F1860">
        <v>0.7</v>
      </c>
      <c r="G1860" t="s">
        <v>40</v>
      </c>
      <c r="H1860" t="s">
        <v>41</v>
      </c>
      <c r="I1860" t="s">
        <v>50</v>
      </c>
      <c r="J1860" t="s">
        <v>178</v>
      </c>
      <c r="K1860" t="s">
        <v>52</v>
      </c>
      <c r="L1860" t="s">
        <v>2726</v>
      </c>
      <c r="M1860">
        <v>0.8</v>
      </c>
      <c r="N1860" t="s">
        <v>34</v>
      </c>
      <c r="O1860" t="s">
        <v>54</v>
      </c>
      <c r="P1860" t="s">
        <v>189</v>
      </c>
      <c r="Q1860" t="s">
        <v>1348</v>
      </c>
      <c r="R1860">
        <v>78852</v>
      </c>
      <c r="S1860" s="1">
        <v>42177</v>
      </c>
      <c r="T1860" s="1">
        <v>42181</v>
      </c>
      <c r="U1860">
        <v>4.53</v>
      </c>
      <c r="V1860">
        <v>19</v>
      </c>
      <c r="W1860">
        <v>90.52</v>
      </c>
      <c r="X1860">
        <v>87222</v>
      </c>
      <c r="Y1860">
        <f>cleaneddata[[#This Row],[Unit Price]]-cleaneddata[[#This Row],[Discount]]</f>
        <v>4.67</v>
      </c>
      <c r="Z1860" t="str">
        <f>_xlfn.IFS(cleaneddata[[#This Row],[Region]]="Central","Chris",cleaneddata[[#This Row],[Region]]="East","Erin",cleaneddata[[#This Row],[Region]]="South","Sam",cleaneddata[[#This Row],[Region]]="West","William")</f>
        <v>Chris</v>
      </c>
    </row>
    <row r="1861" spans="1:26" x14ac:dyDescent="0.25">
      <c r="A1861">
        <v>1128</v>
      </c>
      <c r="B1861" t="s">
        <v>2944</v>
      </c>
      <c r="C1861" t="s">
        <v>49</v>
      </c>
      <c r="D1861">
        <v>0.06</v>
      </c>
      <c r="E1861">
        <v>4.2</v>
      </c>
      <c r="F1861">
        <v>2.2599999999999998</v>
      </c>
      <c r="G1861" t="s">
        <v>40</v>
      </c>
      <c r="H1861" t="s">
        <v>41</v>
      </c>
      <c r="I1861" t="s">
        <v>50</v>
      </c>
      <c r="J1861" t="s">
        <v>90</v>
      </c>
      <c r="K1861" t="s">
        <v>52</v>
      </c>
      <c r="L1861" t="s">
        <v>598</v>
      </c>
      <c r="M1861">
        <v>0.36</v>
      </c>
      <c r="N1861" t="s">
        <v>34</v>
      </c>
      <c r="O1861" t="s">
        <v>54</v>
      </c>
      <c r="P1861" t="s">
        <v>189</v>
      </c>
      <c r="Q1861" t="s">
        <v>2945</v>
      </c>
      <c r="R1861">
        <v>78539</v>
      </c>
      <c r="S1861" s="1">
        <v>42177</v>
      </c>
      <c r="T1861" s="1">
        <v>42182</v>
      </c>
      <c r="U1861">
        <v>9.7799999999999994</v>
      </c>
      <c r="V1861">
        <v>13</v>
      </c>
      <c r="W1861">
        <v>55.97</v>
      </c>
      <c r="X1861">
        <v>87222</v>
      </c>
      <c r="Y1861">
        <f>cleaneddata[[#This Row],[Unit Price]]-cleaneddata[[#This Row],[Discount]]</f>
        <v>4.1400000000000006</v>
      </c>
      <c r="Z1861" t="str">
        <f>_xlfn.IFS(cleaneddata[[#This Row],[Region]]="Central","Chris",cleaneddata[[#This Row],[Region]]="East","Erin",cleaneddata[[#This Row],[Region]]="South","Sam",cleaneddata[[#This Row],[Region]]="West","William")</f>
        <v>Chris</v>
      </c>
    </row>
    <row r="1862" spans="1:26" x14ac:dyDescent="0.25">
      <c r="A1862">
        <v>2279</v>
      </c>
      <c r="B1862" t="s">
        <v>2946</v>
      </c>
      <c r="C1862" t="s">
        <v>49</v>
      </c>
      <c r="D1862">
        <v>0.04</v>
      </c>
      <c r="E1862">
        <v>4.4800000000000004</v>
      </c>
      <c r="F1862">
        <v>2.5</v>
      </c>
      <c r="G1862" t="s">
        <v>89</v>
      </c>
      <c r="H1862" t="s">
        <v>73</v>
      </c>
      <c r="I1862" t="s">
        <v>50</v>
      </c>
      <c r="J1862" t="s">
        <v>347</v>
      </c>
      <c r="K1862" t="s">
        <v>75</v>
      </c>
      <c r="L1862" t="s">
        <v>1023</v>
      </c>
      <c r="M1862">
        <v>0.37</v>
      </c>
      <c r="N1862" t="s">
        <v>34</v>
      </c>
      <c r="O1862" t="s">
        <v>113</v>
      </c>
      <c r="P1862" t="s">
        <v>322</v>
      </c>
      <c r="Q1862" t="s">
        <v>2947</v>
      </c>
      <c r="R1862">
        <v>15601</v>
      </c>
      <c r="S1862" s="1">
        <v>42177</v>
      </c>
      <c r="T1862" s="1">
        <v>42181</v>
      </c>
      <c r="U1862">
        <v>10.32</v>
      </c>
      <c r="V1862">
        <v>7</v>
      </c>
      <c r="W1862">
        <v>35.93</v>
      </c>
      <c r="X1862">
        <v>85949</v>
      </c>
      <c r="Y1862">
        <f>cleaneddata[[#This Row],[Unit Price]]-cleaneddata[[#This Row],[Discount]]</f>
        <v>4.4400000000000004</v>
      </c>
      <c r="Z1862" t="str">
        <f>_xlfn.IFS(cleaneddata[[#This Row],[Region]]="Central","Chris",cleaneddata[[#This Row],[Region]]="East","Erin",cleaneddata[[#This Row],[Region]]="South","Sam",cleaneddata[[#This Row],[Region]]="West","William")</f>
        <v>Erin</v>
      </c>
    </row>
    <row r="1863" spans="1:26" x14ac:dyDescent="0.25">
      <c r="A1863">
        <v>101</v>
      </c>
      <c r="B1863" t="s">
        <v>2948</v>
      </c>
      <c r="C1863" t="s">
        <v>118</v>
      </c>
      <c r="D1863">
        <v>0.1</v>
      </c>
      <c r="E1863">
        <v>19.98</v>
      </c>
      <c r="F1863">
        <v>4</v>
      </c>
      <c r="G1863" t="s">
        <v>40</v>
      </c>
      <c r="H1863" t="s">
        <v>41</v>
      </c>
      <c r="I1863" t="s">
        <v>42</v>
      </c>
      <c r="J1863" t="s">
        <v>43</v>
      </c>
      <c r="K1863" t="s">
        <v>75</v>
      </c>
      <c r="L1863" t="s">
        <v>1763</v>
      </c>
      <c r="M1863">
        <v>0.68</v>
      </c>
      <c r="N1863" t="s">
        <v>34</v>
      </c>
      <c r="O1863" t="s">
        <v>113</v>
      </c>
      <c r="P1863" t="s">
        <v>333</v>
      </c>
      <c r="Q1863" t="s">
        <v>2949</v>
      </c>
      <c r="R1863">
        <v>4005</v>
      </c>
      <c r="S1863" s="1">
        <v>42177</v>
      </c>
      <c r="T1863" s="1">
        <v>42179</v>
      </c>
      <c r="U1863">
        <v>-16.2</v>
      </c>
      <c r="V1863">
        <v>16</v>
      </c>
      <c r="W1863">
        <v>303.58999999999997</v>
      </c>
      <c r="X1863">
        <v>88205</v>
      </c>
      <c r="Y1863">
        <f>cleaneddata[[#This Row],[Unit Price]]-cleaneddata[[#This Row],[Discount]]</f>
        <v>19.88</v>
      </c>
      <c r="Z1863" t="str">
        <f>_xlfn.IFS(cleaneddata[[#This Row],[Region]]="Central","Chris",cleaneddata[[#This Row],[Region]]="East","Erin",cleaneddata[[#This Row],[Region]]="South","Sam",cleaneddata[[#This Row],[Region]]="West","William")</f>
        <v>Erin</v>
      </c>
    </row>
    <row r="1864" spans="1:26" x14ac:dyDescent="0.25">
      <c r="A1864">
        <v>102</v>
      </c>
      <c r="B1864" t="s">
        <v>2044</v>
      </c>
      <c r="C1864" t="s">
        <v>118</v>
      </c>
      <c r="D1864">
        <v>0.1</v>
      </c>
      <c r="E1864">
        <v>19.98</v>
      </c>
      <c r="F1864">
        <v>4</v>
      </c>
      <c r="G1864" t="s">
        <v>40</v>
      </c>
      <c r="H1864" t="s">
        <v>41</v>
      </c>
      <c r="I1864" t="s">
        <v>42</v>
      </c>
      <c r="J1864" t="s">
        <v>43</v>
      </c>
      <c r="K1864" t="s">
        <v>75</v>
      </c>
      <c r="L1864" t="s">
        <v>1763</v>
      </c>
      <c r="M1864">
        <v>0.68</v>
      </c>
      <c r="N1864" t="s">
        <v>34</v>
      </c>
      <c r="O1864" t="s">
        <v>113</v>
      </c>
      <c r="P1864" t="s">
        <v>405</v>
      </c>
      <c r="Q1864" t="s">
        <v>790</v>
      </c>
      <c r="R1864">
        <v>2129</v>
      </c>
      <c r="S1864" s="1">
        <v>42177</v>
      </c>
      <c r="T1864" s="1">
        <v>42179</v>
      </c>
      <c r="U1864">
        <v>-20.25</v>
      </c>
      <c r="V1864">
        <v>65</v>
      </c>
      <c r="W1864">
        <v>1233.32</v>
      </c>
      <c r="X1864">
        <v>3397</v>
      </c>
      <c r="Y1864">
        <f>cleaneddata[[#This Row],[Unit Price]]-cleaneddata[[#This Row],[Discount]]</f>
        <v>19.88</v>
      </c>
      <c r="Z1864" t="str">
        <f>_xlfn.IFS(cleaneddata[[#This Row],[Region]]="Central","Chris",cleaneddata[[#This Row],[Region]]="East","Erin",cleaneddata[[#This Row],[Region]]="South","Sam",cleaneddata[[#This Row],[Region]]="West","William")</f>
        <v>Erin</v>
      </c>
    </row>
    <row r="1865" spans="1:26" x14ac:dyDescent="0.25">
      <c r="A1865">
        <v>102</v>
      </c>
      <c r="B1865" t="s">
        <v>2044</v>
      </c>
      <c r="C1865" t="s">
        <v>118</v>
      </c>
      <c r="D1865">
        <v>0.09</v>
      </c>
      <c r="E1865">
        <v>2.88</v>
      </c>
      <c r="F1865">
        <v>1.49</v>
      </c>
      <c r="G1865" t="s">
        <v>40</v>
      </c>
      <c r="H1865" t="s">
        <v>41</v>
      </c>
      <c r="I1865" t="s">
        <v>50</v>
      </c>
      <c r="J1865" t="s">
        <v>74</v>
      </c>
      <c r="K1865" t="s">
        <v>75</v>
      </c>
      <c r="L1865" t="s">
        <v>2950</v>
      </c>
      <c r="M1865">
        <v>0.36</v>
      </c>
      <c r="N1865" t="s">
        <v>34</v>
      </c>
      <c r="O1865" t="s">
        <v>113</v>
      </c>
      <c r="P1865" t="s">
        <v>405</v>
      </c>
      <c r="Q1865" t="s">
        <v>790</v>
      </c>
      <c r="R1865">
        <v>2129</v>
      </c>
      <c r="S1865" s="1">
        <v>42177</v>
      </c>
      <c r="T1865" s="1">
        <v>42178</v>
      </c>
      <c r="U1865">
        <v>-3.3809999999999998</v>
      </c>
      <c r="V1865">
        <v>17</v>
      </c>
      <c r="W1865">
        <v>47.31</v>
      </c>
      <c r="X1865">
        <v>3397</v>
      </c>
      <c r="Y1865">
        <f>cleaneddata[[#This Row],[Unit Price]]-cleaneddata[[#This Row],[Discount]]</f>
        <v>2.79</v>
      </c>
      <c r="Z1865" t="str">
        <f>_xlfn.IFS(cleaneddata[[#This Row],[Region]]="Central","Chris",cleaneddata[[#This Row],[Region]]="East","Erin",cleaneddata[[#This Row],[Region]]="South","Sam",cleaneddata[[#This Row],[Region]]="West","William")</f>
        <v>Erin</v>
      </c>
    </row>
    <row r="1866" spans="1:26" x14ac:dyDescent="0.25">
      <c r="A1866">
        <v>109</v>
      </c>
      <c r="B1866" t="s">
        <v>2951</v>
      </c>
      <c r="C1866" t="s">
        <v>118</v>
      </c>
      <c r="D1866">
        <v>0.09</v>
      </c>
      <c r="E1866">
        <v>2.88</v>
      </c>
      <c r="F1866">
        <v>1.49</v>
      </c>
      <c r="G1866" t="s">
        <v>40</v>
      </c>
      <c r="H1866" t="s">
        <v>41</v>
      </c>
      <c r="I1866" t="s">
        <v>50</v>
      </c>
      <c r="J1866" t="s">
        <v>74</v>
      </c>
      <c r="K1866" t="s">
        <v>75</v>
      </c>
      <c r="L1866" t="s">
        <v>2950</v>
      </c>
      <c r="M1866">
        <v>0.36</v>
      </c>
      <c r="N1866" t="s">
        <v>34</v>
      </c>
      <c r="O1866" t="s">
        <v>113</v>
      </c>
      <c r="P1866" t="s">
        <v>399</v>
      </c>
      <c r="Q1866" t="s">
        <v>2952</v>
      </c>
      <c r="R1866">
        <v>7644</v>
      </c>
      <c r="S1866" s="1">
        <v>42177</v>
      </c>
      <c r="T1866" s="1">
        <v>42178</v>
      </c>
      <c r="U1866">
        <v>-2.7048000000000001</v>
      </c>
      <c r="V1866">
        <v>4</v>
      </c>
      <c r="W1866">
        <v>11.13</v>
      </c>
      <c r="X1866">
        <v>88205</v>
      </c>
      <c r="Y1866">
        <f>cleaneddata[[#This Row],[Unit Price]]-cleaneddata[[#This Row],[Discount]]</f>
        <v>2.79</v>
      </c>
      <c r="Z1866" t="str">
        <f>_xlfn.IFS(cleaneddata[[#This Row],[Region]]="Central","Chris",cleaneddata[[#This Row],[Region]]="East","Erin",cleaneddata[[#This Row],[Region]]="South","Sam",cleaneddata[[#This Row],[Region]]="West","William")</f>
        <v>Erin</v>
      </c>
    </row>
    <row r="1867" spans="1:26" x14ac:dyDescent="0.25">
      <c r="A1867">
        <v>522</v>
      </c>
      <c r="B1867" t="s">
        <v>2953</v>
      </c>
      <c r="C1867" t="s">
        <v>118</v>
      </c>
      <c r="D1867">
        <v>0.02</v>
      </c>
      <c r="E1867">
        <v>150.97999999999999</v>
      </c>
      <c r="F1867">
        <v>13.99</v>
      </c>
      <c r="G1867" t="s">
        <v>89</v>
      </c>
      <c r="H1867" t="s">
        <v>29</v>
      </c>
      <c r="I1867" t="s">
        <v>42</v>
      </c>
      <c r="J1867" t="s">
        <v>58</v>
      </c>
      <c r="K1867" t="s">
        <v>146</v>
      </c>
      <c r="L1867" t="s">
        <v>784</v>
      </c>
      <c r="M1867">
        <v>0.38</v>
      </c>
      <c r="N1867" t="s">
        <v>34</v>
      </c>
      <c r="O1867" t="s">
        <v>61</v>
      </c>
      <c r="P1867" t="s">
        <v>141</v>
      </c>
      <c r="Q1867" t="s">
        <v>844</v>
      </c>
      <c r="R1867">
        <v>97756</v>
      </c>
      <c r="S1867" s="1">
        <v>42177</v>
      </c>
      <c r="T1867" s="1">
        <v>42179</v>
      </c>
      <c r="U1867">
        <v>26.1</v>
      </c>
      <c r="V1867">
        <v>3</v>
      </c>
      <c r="W1867">
        <v>480.37</v>
      </c>
      <c r="X1867">
        <v>89327</v>
      </c>
      <c r="Y1867">
        <f>cleaneddata[[#This Row],[Unit Price]]-cleaneddata[[#This Row],[Discount]]</f>
        <v>150.95999999999998</v>
      </c>
      <c r="Z1867" t="str">
        <f>_xlfn.IFS(cleaneddata[[#This Row],[Region]]="Central","Chris",cleaneddata[[#This Row],[Region]]="East","Erin",cleaneddata[[#This Row],[Region]]="South","Sam",cleaneddata[[#This Row],[Region]]="West","William")</f>
        <v>William</v>
      </c>
    </row>
    <row r="1868" spans="1:26" x14ac:dyDescent="0.25">
      <c r="A1868">
        <v>522</v>
      </c>
      <c r="B1868" t="s">
        <v>2953</v>
      </c>
      <c r="C1868" t="s">
        <v>118</v>
      </c>
      <c r="D1868">
        <v>0.1</v>
      </c>
      <c r="E1868">
        <v>5.43</v>
      </c>
      <c r="F1868">
        <v>0.95</v>
      </c>
      <c r="G1868" t="s">
        <v>40</v>
      </c>
      <c r="H1868" t="s">
        <v>29</v>
      </c>
      <c r="I1868" t="s">
        <v>50</v>
      </c>
      <c r="J1868" t="s">
        <v>90</v>
      </c>
      <c r="K1868" t="s">
        <v>52</v>
      </c>
      <c r="L1868" t="s">
        <v>2265</v>
      </c>
      <c r="M1868">
        <v>0.36</v>
      </c>
      <c r="N1868" t="s">
        <v>34</v>
      </c>
      <c r="O1868" t="s">
        <v>61</v>
      </c>
      <c r="P1868" t="s">
        <v>141</v>
      </c>
      <c r="Q1868" t="s">
        <v>844</v>
      </c>
      <c r="R1868">
        <v>97756</v>
      </c>
      <c r="S1868" s="1">
        <v>42177</v>
      </c>
      <c r="T1868" s="1">
        <v>42179</v>
      </c>
      <c r="U1868">
        <v>-2.58</v>
      </c>
      <c r="V1868">
        <v>1</v>
      </c>
      <c r="W1868">
        <v>5.76</v>
      </c>
      <c r="X1868">
        <v>89327</v>
      </c>
      <c r="Y1868">
        <f>cleaneddata[[#This Row],[Unit Price]]-cleaneddata[[#This Row],[Discount]]</f>
        <v>5.33</v>
      </c>
      <c r="Z1868" t="str">
        <f>_xlfn.IFS(cleaneddata[[#This Row],[Region]]="Central","Chris",cleaneddata[[#This Row],[Region]]="East","Erin",cleaneddata[[#This Row],[Region]]="South","Sam",cleaneddata[[#This Row],[Region]]="West","William")</f>
        <v>William</v>
      </c>
    </row>
    <row r="1869" spans="1:26" x14ac:dyDescent="0.25">
      <c r="A1869">
        <v>522</v>
      </c>
      <c r="B1869" t="s">
        <v>2953</v>
      </c>
      <c r="C1869" t="s">
        <v>118</v>
      </c>
      <c r="D1869">
        <v>0.01</v>
      </c>
      <c r="E1869">
        <v>179.29</v>
      </c>
      <c r="F1869">
        <v>29.21</v>
      </c>
      <c r="G1869" t="s">
        <v>28</v>
      </c>
      <c r="H1869" t="s">
        <v>29</v>
      </c>
      <c r="I1869" t="s">
        <v>30</v>
      </c>
      <c r="J1869" t="s">
        <v>31</v>
      </c>
      <c r="K1869" t="s">
        <v>32</v>
      </c>
      <c r="L1869" t="s">
        <v>545</v>
      </c>
      <c r="M1869">
        <v>0.74</v>
      </c>
      <c r="N1869" t="s">
        <v>34</v>
      </c>
      <c r="O1869" t="s">
        <v>61</v>
      </c>
      <c r="P1869" t="s">
        <v>141</v>
      </c>
      <c r="Q1869" t="s">
        <v>844</v>
      </c>
      <c r="R1869">
        <v>97756</v>
      </c>
      <c r="S1869" s="1">
        <v>42177</v>
      </c>
      <c r="T1869" s="1">
        <v>42178</v>
      </c>
      <c r="U1869">
        <v>2800.12</v>
      </c>
      <c r="V1869">
        <v>21</v>
      </c>
      <c r="W1869">
        <v>3112.13</v>
      </c>
      <c r="X1869">
        <v>89327</v>
      </c>
      <c r="Y1869">
        <f>cleaneddata[[#This Row],[Unit Price]]-cleaneddata[[#This Row],[Discount]]</f>
        <v>179.28</v>
      </c>
      <c r="Z1869" t="str">
        <f>_xlfn.IFS(cleaneddata[[#This Row],[Region]]="Central","Chris",cleaneddata[[#This Row],[Region]]="East","Erin",cleaneddata[[#This Row],[Region]]="South","Sam",cleaneddata[[#This Row],[Region]]="West","William")</f>
        <v>William</v>
      </c>
    </row>
    <row r="1870" spans="1:26" x14ac:dyDescent="0.25">
      <c r="A1870">
        <v>445</v>
      </c>
      <c r="B1870" t="s">
        <v>2144</v>
      </c>
      <c r="C1870" t="s">
        <v>39</v>
      </c>
      <c r="D1870">
        <v>0.09</v>
      </c>
      <c r="E1870">
        <v>200.98</v>
      </c>
      <c r="F1870">
        <v>55.96</v>
      </c>
      <c r="G1870" t="s">
        <v>28</v>
      </c>
      <c r="H1870" t="s">
        <v>29</v>
      </c>
      <c r="I1870" t="s">
        <v>30</v>
      </c>
      <c r="J1870" t="s">
        <v>119</v>
      </c>
      <c r="K1870" t="s">
        <v>32</v>
      </c>
      <c r="L1870" t="s">
        <v>1641</v>
      </c>
      <c r="M1870">
        <v>0.75</v>
      </c>
      <c r="N1870" t="s">
        <v>34</v>
      </c>
      <c r="O1870" t="s">
        <v>54</v>
      </c>
      <c r="P1870" t="s">
        <v>135</v>
      </c>
      <c r="Q1870" t="s">
        <v>1379</v>
      </c>
      <c r="R1870">
        <v>68701</v>
      </c>
      <c r="S1870" s="1">
        <v>42178</v>
      </c>
      <c r="T1870" s="1">
        <v>42179</v>
      </c>
      <c r="U1870">
        <v>-512.87199999999996</v>
      </c>
      <c r="V1870">
        <v>9</v>
      </c>
      <c r="W1870">
        <v>1766.68</v>
      </c>
      <c r="X1870">
        <v>88084</v>
      </c>
      <c r="Y1870">
        <f>cleaneddata[[#This Row],[Unit Price]]-cleaneddata[[#This Row],[Discount]]</f>
        <v>200.89</v>
      </c>
      <c r="Z1870" t="str">
        <f>_xlfn.IFS(cleaneddata[[#This Row],[Region]]="Central","Chris",cleaneddata[[#This Row],[Region]]="East","Erin",cleaneddata[[#This Row],[Region]]="South","Sam",cleaneddata[[#This Row],[Region]]="West","William")</f>
        <v>Chris</v>
      </c>
    </row>
    <row r="1871" spans="1:26" x14ac:dyDescent="0.25">
      <c r="A1871">
        <v>445</v>
      </c>
      <c r="B1871" t="s">
        <v>2144</v>
      </c>
      <c r="C1871" t="s">
        <v>39</v>
      </c>
      <c r="D1871">
        <v>0.09</v>
      </c>
      <c r="E1871">
        <v>2.78</v>
      </c>
      <c r="F1871">
        <v>0.97</v>
      </c>
      <c r="G1871" t="s">
        <v>40</v>
      </c>
      <c r="H1871" t="s">
        <v>29</v>
      </c>
      <c r="I1871" t="s">
        <v>50</v>
      </c>
      <c r="J1871" t="s">
        <v>51</v>
      </c>
      <c r="K1871" t="s">
        <v>52</v>
      </c>
      <c r="L1871" t="s">
        <v>2954</v>
      </c>
      <c r="M1871">
        <v>0.59</v>
      </c>
      <c r="N1871" t="s">
        <v>34</v>
      </c>
      <c r="O1871" t="s">
        <v>54</v>
      </c>
      <c r="P1871" t="s">
        <v>135</v>
      </c>
      <c r="Q1871" t="s">
        <v>1379</v>
      </c>
      <c r="R1871">
        <v>68701</v>
      </c>
      <c r="S1871" s="1">
        <v>42178</v>
      </c>
      <c r="T1871" s="1">
        <v>42179</v>
      </c>
      <c r="U1871">
        <v>-3.7839999999999998</v>
      </c>
      <c r="V1871">
        <v>11</v>
      </c>
      <c r="W1871">
        <v>29.02</v>
      </c>
      <c r="X1871">
        <v>88084</v>
      </c>
      <c r="Y1871">
        <f>cleaneddata[[#This Row],[Unit Price]]-cleaneddata[[#This Row],[Discount]]</f>
        <v>2.69</v>
      </c>
      <c r="Z1871" t="str">
        <f>_xlfn.IFS(cleaneddata[[#This Row],[Region]]="Central","Chris",cleaneddata[[#This Row],[Region]]="East","Erin",cleaneddata[[#This Row],[Region]]="South","Sam",cleaneddata[[#This Row],[Region]]="West","William")</f>
        <v>Chris</v>
      </c>
    </row>
    <row r="1872" spans="1:26" x14ac:dyDescent="0.25">
      <c r="A1872">
        <v>2333</v>
      </c>
      <c r="B1872" t="s">
        <v>2955</v>
      </c>
      <c r="C1872" t="s">
        <v>39</v>
      </c>
      <c r="D1872">
        <v>0.06</v>
      </c>
      <c r="E1872">
        <v>180.98</v>
      </c>
      <c r="F1872">
        <v>26.2</v>
      </c>
      <c r="G1872" t="s">
        <v>28</v>
      </c>
      <c r="H1872" t="s">
        <v>29</v>
      </c>
      <c r="I1872" t="s">
        <v>30</v>
      </c>
      <c r="J1872" t="s">
        <v>111</v>
      </c>
      <c r="K1872" t="s">
        <v>59</v>
      </c>
      <c r="L1872" t="s">
        <v>2276</v>
      </c>
      <c r="M1872">
        <v>0.59</v>
      </c>
      <c r="N1872" t="s">
        <v>34</v>
      </c>
      <c r="O1872" t="s">
        <v>54</v>
      </c>
      <c r="P1872" t="s">
        <v>359</v>
      </c>
      <c r="Q1872" t="s">
        <v>2956</v>
      </c>
      <c r="R1872">
        <v>54302</v>
      </c>
      <c r="S1872" s="1">
        <v>42178</v>
      </c>
      <c r="T1872" s="1">
        <v>42179</v>
      </c>
      <c r="U1872">
        <v>-122.235</v>
      </c>
      <c r="V1872">
        <v>1</v>
      </c>
      <c r="W1872">
        <v>191.73</v>
      </c>
      <c r="X1872">
        <v>89611</v>
      </c>
      <c r="Y1872">
        <f>cleaneddata[[#This Row],[Unit Price]]-cleaneddata[[#This Row],[Discount]]</f>
        <v>180.92</v>
      </c>
      <c r="Z1872" t="str">
        <f>_xlfn.IFS(cleaneddata[[#This Row],[Region]]="Central","Chris",cleaneddata[[#This Row],[Region]]="East","Erin",cleaneddata[[#This Row],[Region]]="South","Sam",cleaneddata[[#This Row],[Region]]="West","William")</f>
        <v>Chris</v>
      </c>
    </row>
    <row r="1873" spans="1:26" x14ac:dyDescent="0.25">
      <c r="A1873">
        <v>1548</v>
      </c>
      <c r="B1873" t="s">
        <v>2957</v>
      </c>
      <c r="C1873" t="s">
        <v>49</v>
      </c>
      <c r="D1873">
        <v>0</v>
      </c>
      <c r="E1873">
        <v>599.99</v>
      </c>
      <c r="F1873">
        <v>24.49</v>
      </c>
      <c r="G1873" t="s">
        <v>40</v>
      </c>
      <c r="H1873" t="s">
        <v>96</v>
      </c>
      <c r="I1873" t="s">
        <v>42</v>
      </c>
      <c r="J1873" t="s">
        <v>65</v>
      </c>
      <c r="K1873" t="s">
        <v>66</v>
      </c>
      <c r="L1873" t="s">
        <v>2958</v>
      </c>
      <c r="M1873">
        <v>0.44</v>
      </c>
      <c r="N1873" t="s">
        <v>34</v>
      </c>
      <c r="O1873" t="s">
        <v>54</v>
      </c>
      <c r="P1873" t="s">
        <v>55</v>
      </c>
      <c r="Q1873" t="s">
        <v>2434</v>
      </c>
      <c r="R1873">
        <v>47374</v>
      </c>
      <c r="S1873" s="1">
        <v>42178</v>
      </c>
      <c r="T1873" s="1">
        <v>42180</v>
      </c>
      <c r="U1873">
        <v>-367.16500000000002</v>
      </c>
      <c r="V1873">
        <v>18</v>
      </c>
      <c r="W1873">
        <v>11015.82</v>
      </c>
      <c r="X1873">
        <v>88487</v>
      </c>
      <c r="Y1873">
        <f>cleaneddata[[#This Row],[Unit Price]]-cleaneddata[[#This Row],[Discount]]</f>
        <v>599.99</v>
      </c>
      <c r="Z1873" t="str">
        <f>_xlfn.IFS(cleaneddata[[#This Row],[Region]]="Central","Chris",cleaneddata[[#This Row],[Region]]="East","Erin",cleaneddata[[#This Row],[Region]]="South","Sam",cleaneddata[[#This Row],[Region]]="West","William")</f>
        <v>Chris</v>
      </c>
    </row>
    <row r="1874" spans="1:26" x14ac:dyDescent="0.25">
      <c r="A1874">
        <v>2215</v>
      </c>
      <c r="B1874" t="s">
        <v>2959</v>
      </c>
      <c r="C1874" t="s">
        <v>49</v>
      </c>
      <c r="D1874">
        <v>7.0000000000000007E-2</v>
      </c>
      <c r="E1874">
        <v>3.28</v>
      </c>
      <c r="F1874">
        <v>3.97</v>
      </c>
      <c r="G1874" t="s">
        <v>40</v>
      </c>
      <c r="H1874" t="s">
        <v>96</v>
      </c>
      <c r="I1874" t="s">
        <v>50</v>
      </c>
      <c r="J1874" t="s">
        <v>51</v>
      </c>
      <c r="K1874" t="s">
        <v>52</v>
      </c>
      <c r="L1874" t="s">
        <v>369</v>
      </c>
      <c r="M1874">
        <v>0.56000000000000005</v>
      </c>
      <c r="N1874" t="s">
        <v>34</v>
      </c>
      <c r="O1874" t="s">
        <v>113</v>
      </c>
      <c r="P1874" t="s">
        <v>319</v>
      </c>
      <c r="Q1874" t="s">
        <v>2960</v>
      </c>
      <c r="R1874">
        <v>44646</v>
      </c>
      <c r="S1874" s="1">
        <v>42178</v>
      </c>
      <c r="T1874" s="1">
        <v>42178</v>
      </c>
      <c r="U1874">
        <v>-22.175999999999998</v>
      </c>
      <c r="V1874">
        <v>4</v>
      </c>
      <c r="W1874">
        <v>14.76</v>
      </c>
      <c r="X1874">
        <v>90314</v>
      </c>
      <c r="Y1874">
        <f>cleaneddata[[#This Row],[Unit Price]]-cleaneddata[[#This Row],[Discount]]</f>
        <v>3.21</v>
      </c>
      <c r="Z1874" t="str">
        <f>_xlfn.IFS(cleaneddata[[#This Row],[Region]]="Central","Chris",cleaneddata[[#This Row],[Region]]="East","Erin",cleaneddata[[#This Row],[Region]]="South","Sam",cleaneddata[[#This Row],[Region]]="West","William")</f>
        <v>Erin</v>
      </c>
    </row>
    <row r="1875" spans="1:26" x14ac:dyDescent="0.25">
      <c r="A1875">
        <v>2216</v>
      </c>
      <c r="B1875" t="s">
        <v>2961</v>
      </c>
      <c r="C1875" t="s">
        <v>49</v>
      </c>
      <c r="D1875">
        <v>0.02</v>
      </c>
      <c r="E1875">
        <v>256.99</v>
      </c>
      <c r="F1875">
        <v>11.25</v>
      </c>
      <c r="G1875" t="s">
        <v>40</v>
      </c>
      <c r="H1875" t="s">
        <v>96</v>
      </c>
      <c r="I1875" t="s">
        <v>42</v>
      </c>
      <c r="J1875" t="s">
        <v>43</v>
      </c>
      <c r="K1875" t="s">
        <v>75</v>
      </c>
      <c r="L1875" t="s">
        <v>2623</v>
      </c>
      <c r="M1875">
        <v>0.51</v>
      </c>
      <c r="N1875" t="s">
        <v>34</v>
      </c>
      <c r="O1875" t="s">
        <v>113</v>
      </c>
      <c r="P1875" t="s">
        <v>319</v>
      </c>
      <c r="Q1875" t="s">
        <v>2135</v>
      </c>
      <c r="R1875">
        <v>44256</v>
      </c>
      <c r="S1875" s="1">
        <v>42178</v>
      </c>
      <c r="T1875" s="1">
        <v>42185</v>
      </c>
      <c r="U1875">
        <v>-214.10400000000001</v>
      </c>
      <c r="V1875">
        <v>3</v>
      </c>
      <c r="W1875">
        <v>808.44</v>
      </c>
      <c r="X1875">
        <v>90314</v>
      </c>
      <c r="Y1875">
        <f>cleaneddata[[#This Row],[Unit Price]]-cleaneddata[[#This Row],[Discount]]</f>
        <v>256.97000000000003</v>
      </c>
      <c r="Z1875" t="str">
        <f>_xlfn.IFS(cleaneddata[[#This Row],[Region]]="Central","Chris",cleaneddata[[#This Row],[Region]]="East","Erin",cleaneddata[[#This Row],[Region]]="South","Sam",cleaneddata[[#This Row],[Region]]="West","William")</f>
        <v>Erin</v>
      </c>
    </row>
    <row r="1876" spans="1:26" x14ac:dyDescent="0.25">
      <c r="A1876">
        <v>2216</v>
      </c>
      <c r="B1876" t="s">
        <v>2961</v>
      </c>
      <c r="C1876" t="s">
        <v>49</v>
      </c>
      <c r="D1876">
        <v>0.01</v>
      </c>
      <c r="E1876">
        <v>6.48</v>
      </c>
      <c r="F1876">
        <v>5.14</v>
      </c>
      <c r="G1876" t="s">
        <v>40</v>
      </c>
      <c r="H1876" t="s">
        <v>96</v>
      </c>
      <c r="I1876" t="s">
        <v>50</v>
      </c>
      <c r="J1876" t="s">
        <v>90</v>
      </c>
      <c r="K1876" t="s">
        <v>75</v>
      </c>
      <c r="L1876" t="s">
        <v>1747</v>
      </c>
      <c r="M1876">
        <v>0.37</v>
      </c>
      <c r="N1876" t="s">
        <v>34</v>
      </c>
      <c r="O1876" t="s">
        <v>113</v>
      </c>
      <c r="P1876" t="s">
        <v>319</v>
      </c>
      <c r="Q1876" t="s">
        <v>2135</v>
      </c>
      <c r="R1876">
        <v>44256</v>
      </c>
      <c r="S1876" s="1">
        <v>42178</v>
      </c>
      <c r="T1876" s="1">
        <v>42180</v>
      </c>
      <c r="U1876">
        <v>-26.936</v>
      </c>
      <c r="V1876">
        <v>10</v>
      </c>
      <c r="W1876">
        <v>67.41</v>
      </c>
      <c r="X1876">
        <v>90314</v>
      </c>
      <c r="Y1876">
        <f>cleaneddata[[#This Row],[Unit Price]]-cleaneddata[[#This Row],[Discount]]</f>
        <v>6.4700000000000006</v>
      </c>
      <c r="Z1876" t="str">
        <f>_xlfn.IFS(cleaneddata[[#This Row],[Region]]="Central","Chris",cleaneddata[[#This Row],[Region]]="East","Erin",cleaneddata[[#This Row],[Region]]="South","Sam",cleaneddata[[#This Row],[Region]]="West","William")</f>
        <v>Erin</v>
      </c>
    </row>
    <row r="1877" spans="1:26" x14ac:dyDescent="0.25">
      <c r="A1877">
        <v>2352</v>
      </c>
      <c r="B1877" t="s">
        <v>2920</v>
      </c>
      <c r="C1877" t="s">
        <v>72</v>
      </c>
      <c r="D1877">
        <v>0.09</v>
      </c>
      <c r="E1877">
        <v>71.37</v>
      </c>
      <c r="F1877">
        <v>69</v>
      </c>
      <c r="G1877" t="s">
        <v>40</v>
      </c>
      <c r="H1877" t="s">
        <v>73</v>
      </c>
      <c r="I1877" t="s">
        <v>30</v>
      </c>
      <c r="J1877" t="s">
        <v>31</v>
      </c>
      <c r="K1877" t="s">
        <v>66</v>
      </c>
      <c r="L1877" t="s">
        <v>1033</v>
      </c>
      <c r="M1877">
        <v>0.68</v>
      </c>
      <c r="N1877" t="s">
        <v>34</v>
      </c>
      <c r="O1877" t="s">
        <v>113</v>
      </c>
      <c r="P1877" t="s">
        <v>420</v>
      </c>
      <c r="Q1877" t="s">
        <v>2921</v>
      </c>
      <c r="R1877">
        <v>21501</v>
      </c>
      <c r="S1877" s="1">
        <v>42178</v>
      </c>
      <c r="T1877" s="1">
        <v>42179</v>
      </c>
      <c r="U1877">
        <v>-1537.1356000000001</v>
      </c>
      <c r="V1877">
        <v>19</v>
      </c>
      <c r="W1877">
        <v>1302.98</v>
      </c>
      <c r="X1877">
        <v>86166</v>
      </c>
      <c r="Y1877">
        <f>cleaneddata[[#This Row],[Unit Price]]-cleaneddata[[#This Row],[Discount]]</f>
        <v>71.28</v>
      </c>
      <c r="Z1877" t="str">
        <f>_xlfn.IFS(cleaneddata[[#This Row],[Region]]="Central","Chris",cleaneddata[[#This Row],[Region]]="East","Erin",cleaneddata[[#This Row],[Region]]="South","Sam",cleaneddata[[#This Row],[Region]]="West","William")</f>
        <v>Erin</v>
      </c>
    </row>
    <row r="1878" spans="1:26" x14ac:dyDescent="0.25">
      <c r="A1878">
        <v>2044</v>
      </c>
      <c r="B1878" t="s">
        <v>2962</v>
      </c>
      <c r="C1878" t="s">
        <v>49</v>
      </c>
      <c r="D1878">
        <v>0.09</v>
      </c>
      <c r="E1878">
        <v>20.99</v>
      </c>
      <c r="F1878">
        <v>2.5</v>
      </c>
      <c r="G1878" t="s">
        <v>40</v>
      </c>
      <c r="H1878" t="s">
        <v>96</v>
      </c>
      <c r="I1878" t="s">
        <v>42</v>
      </c>
      <c r="J1878" t="s">
        <v>137</v>
      </c>
      <c r="K1878" t="s">
        <v>52</v>
      </c>
      <c r="L1878" t="s">
        <v>1203</v>
      </c>
      <c r="M1878">
        <v>0.81</v>
      </c>
      <c r="N1878" t="s">
        <v>34</v>
      </c>
      <c r="O1878" t="s">
        <v>35</v>
      </c>
      <c r="P1878" t="s">
        <v>46</v>
      </c>
      <c r="Q1878" t="s">
        <v>2963</v>
      </c>
      <c r="R1878">
        <v>72756</v>
      </c>
      <c r="S1878" s="1">
        <v>42179</v>
      </c>
      <c r="T1878" s="1">
        <v>42186</v>
      </c>
      <c r="U1878">
        <v>-136.12200000000001</v>
      </c>
      <c r="V1878">
        <v>6</v>
      </c>
      <c r="W1878">
        <v>100.11</v>
      </c>
      <c r="X1878">
        <v>88692</v>
      </c>
      <c r="Y1878">
        <f>cleaneddata[[#This Row],[Unit Price]]-cleaneddata[[#This Row],[Discount]]</f>
        <v>20.9</v>
      </c>
      <c r="Z1878" t="str">
        <f>_xlfn.IFS(cleaneddata[[#This Row],[Region]]="Central","Chris",cleaneddata[[#This Row],[Region]]="East","Erin",cleaneddata[[#This Row],[Region]]="South","Sam",cleaneddata[[#This Row],[Region]]="West","William")</f>
        <v>Sam</v>
      </c>
    </row>
    <row r="1879" spans="1:26" x14ac:dyDescent="0.25">
      <c r="A1879">
        <v>3325</v>
      </c>
      <c r="B1879" t="s">
        <v>2285</v>
      </c>
      <c r="C1879" t="s">
        <v>49</v>
      </c>
      <c r="D1879">
        <v>0</v>
      </c>
      <c r="E1879">
        <v>8.74</v>
      </c>
      <c r="F1879">
        <v>8.2899999999999991</v>
      </c>
      <c r="G1879" t="s">
        <v>40</v>
      </c>
      <c r="H1879" t="s">
        <v>41</v>
      </c>
      <c r="I1879" t="s">
        <v>50</v>
      </c>
      <c r="J1879" t="s">
        <v>347</v>
      </c>
      <c r="K1879" t="s">
        <v>75</v>
      </c>
      <c r="L1879" t="s">
        <v>442</v>
      </c>
      <c r="M1879">
        <v>0.38</v>
      </c>
      <c r="N1879" t="s">
        <v>34</v>
      </c>
      <c r="O1879" t="s">
        <v>61</v>
      </c>
      <c r="P1879" t="s">
        <v>141</v>
      </c>
      <c r="Q1879" t="s">
        <v>2287</v>
      </c>
      <c r="R1879">
        <v>97420</v>
      </c>
      <c r="S1879" s="1">
        <v>42179</v>
      </c>
      <c r="T1879" s="1">
        <v>42181</v>
      </c>
      <c r="U1879">
        <v>-79.400000000000006</v>
      </c>
      <c r="V1879">
        <v>14</v>
      </c>
      <c r="W1879">
        <v>131.62</v>
      </c>
      <c r="X1879">
        <v>90986</v>
      </c>
      <c r="Y1879">
        <f>cleaneddata[[#This Row],[Unit Price]]-cleaneddata[[#This Row],[Discount]]</f>
        <v>8.74</v>
      </c>
      <c r="Z1879" t="str">
        <f>_xlfn.IFS(cleaneddata[[#This Row],[Region]]="Central","Chris",cleaneddata[[#This Row],[Region]]="East","Erin",cleaneddata[[#This Row],[Region]]="South","Sam",cleaneddata[[#This Row],[Region]]="West","William")</f>
        <v>William</v>
      </c>
    </row>
    <row r="1880" spans="1:26" x14ac:dyDescent="0.25">
      <c r="A1880">
        <v>721</v>
      </c>
      <c r="B1880" t="s">
        <v>2142</v>
      </c>
      <c r="C1880" t="s">
        <v>72</v>
      </c>
      <c r="D1880">
        <v>0.04</v>
      </c>
      <c r="E1880">
        <v>10.64</v>
      </c>
      <c r="F1880">
        <v>5.16</v>
      </c>
      <c r="G1880" t="s">
        <v>40</v>
      </c>
      <c r="H1880" t="s">
        <v>96</v>
      </c>
      <c r="I1880" t="s">
        <v>30</v>
      </c>
      <c r="J1880" t="s">
        <v>128</v>
      </c>
      <c r="K1880" t="s">
        <v>75</v>
      </c>
      <c r="L1880" t="s">
        <v>1846</v>
      </c>
      <c r="M1880">
        <v>0.56999999999999995</v>
      </c>
      <c r="N1880" t="s">
        <v>34</v>
      </c>
      <c r="O1880" t="s">
        <v>54</v>
      </c>
      <c r="P1880" t="s">
        <v>55</v>
      </c>
      <c r="Q1880" t="s">
        <v>2143</v>
      </c>
      <c r="R1880">
        <v>46041</v>
      </c>
      <c r="S1880" s="1">
        <v>42179</v>
      </c>
      <c r="T1880" s="1">
        <v>42180</v>
      </c>
      <c r="U1880">
        <v>24.096</v>
      </c>
      <c r="V1880">
        <v>6</v>
      </c>
      <c r="W1880">
        <v>66.900000000000006</v>
      </c>
      <c r="X1880">
        <v>91053</v>
      </c>
      <c r="Y1880">
        <f>cleaneddata[[#This Row],[Unit Price]]-cleaneddata[[#This Row],[Discount]]</f>
        <v>10.600000000000001</v>
      </c>
      <c r="Z1880" t="str">
        <f>_xlfn.IFS(cleaneddata[[#This Row],[Region]]="Central","Chris",cleaneddata[[#This Row],[Region]]="East","Erin",cleaneddata[[#This Row],[Region]]="South","Sam",cleaneddata[[#This Row],[Region]]="West","William")</f>
        <v>Chris</v>
      </c>
    </row>
    <row r="1881" spans="1:26" x14ac:dyDescent="0.25">
      <c r="A1881">
        <v>721</v>
      </c>
      <c r="B1881" t="s">
        <v>2142</v>
      </c>
      <c r="C1881" t="s">
        <v>72</v>
      </c>
      <c r="D1881">
        <v>0.03</v>
      </c>
      <c r="E1881">
        <v>2.78</v>
      </c>
      <c r="F1881">
        <v>1.34</v>
      </c>
      <c r="G1881" t="s">
        <v>89</v>
      </c>
      <c r="H1881" t="s">
        <v>96</v>
      </c>
      <c r="I1881" t="s">
        <v>50</v>
      </c>
      <c r="J1881" t="s">
        <v>51</v>
      </c>
      <c r="K1881" t="s">
        <v>52</v>
      </c>
      <c r="L1881" t="s">
        <v>2964</v>
      </c>
      <c r="M1881">
        <v>0.45</v>
      </c>
      <c r="N1881" t="s">
        <v>34</v>
      </c>
      <c r="O1881" t="s">
        <v>54</v>
      </c>
      <c r="P1881" t="s">
        <v>55</v>
      </c>
      <c r="Q1881" t="s">
        <v>2143</v>
      </c>
      <c r="R1881">
        <v>46041</v>
      </c>
      <c r="S1881" s="1">
        <v>42179</v>
      </c>
      <c r="T1881" s="1">
        <v>42181</v>
      </c>
      <c r="U1881">
        <v>6.9720000000000004</v>
      </c>
      <c r="V1881">
        <v>15</v>
      </c>
      <c r="W1881">
        <v>43.13</v>
      </c>
      <c r="X1881">
        <v>91053</v>
      </c>
      <c r="Y1881">
        <f>cleaneddata[[#This Row],[Unit Price]]-cleaneddata[[#This Row],[Discount]]</f>
        <v>2.75</v>
      </c>
      <c r="Z1881" t="str">
        <f>_xlfn.IFS(cleaneddata[[#This Row],[Region]]="Central","Chris",cleaneddata[[#This Row],[Region]]="East","Erin",cleaneddata[[#This Row],[Region]]="South","Sam",cleaneddata[[#This Row],[Region]]="West","William")</f>
        <v>Chris</v>
      </c>
    </row>
    <row r="1882" spans="1:26" x14ac:dyDescent="0.25">
      <c r="A1882">
        <v>3084</v>
      </c>
      <c r="B1882" t="s">
        <v>2236</v>
      </c>
      <c r="C1882" t="s">
        <v>72</v>
      </c>
      <c r="D1882">
        <v>0.01</v>
      </c>
      <c r="E1882">
        <v>7.1</v>
      </c>
      <c r="F1882">
        <v>6.05</v>
      </c>
      <c r="G1882" t="s">
        <v>40</v>
      </c>
      <c r="H1882" t="s">
        <v>29</v>
      </c>
      <c r="I1882" t="s">
        <v>50</v>
      </c>
      <c r="J1882" t="s">
        <v>74</v>
      </c>
      <c r="K1882" t="s">
        <v>75</v>
      </c>
      <c r="L1882" t="s">
        <v>253</v>
      </c>
      <c r="M1882">
        <v>0.39</v>
      </c>
      <c r="N1882" t="s">
        <v>34</v>
      </c>
      <c r="O1882" t="s">
        <v>61</v>
      </c>
      <c r="P1882" t="s">
        <v>68</v>
      </c>
      <c r="Q1882" t="s">
        <v>489</v>
      </c>
      <c r="R1882">
        <v>98503</v>
      </c>
      <c r="S1882" s="1">
        <v>42179</v>
      </c>
      <c r="T1882" s="1">
        <v>42180</v>
      </c>
      <c r="U1882">
        <v>-39.186250000000001</v>
      </c>
      <c r="V1882">
        <v>18</v>
      </c>
      <c r="W1882">
        <v>133.19</v>
      </c>
      <c r="X1882">
        <v>89880</v>
      </c>
      <c r="Y1882">
        <f>cleaneddata[[#This Row],[Unit Price]]-cleaneddata[[#This Row],[Discount]]</f>
        <v>7.09</v>
      </c>
      <c r="Z1882" t="str">
        <f>_xlfn.IFS(cleaneddata[[#This Row],[Region]]="Central","Chris",cleaneddata[[#This Row],[Region]]="East","Erin",cleaneddata[[#This Row],[Region]]="South","Sam",cleaneddata[[#This Row],[Region]]="West","William")</f>
        <v>William</v>
      </c>
    </row>
    <row r="1883" spans="1:26" x14ac:dyDescent="0.25">
      <c r="A1883">
        <v>3084</v>
      </c>
      <c r="B1883" t="s">
        <v>2236</v>
      </c>
      <c r="C1883" t="s">
        <v>72</v>
      </c>
      <c r="D1883">
        <v>0.05</v>
      </c>
      <c r="E1883">
        <v>18.97</v>
      </c>
      <c r="F1883">
        <v>9.0299999999999994</v>
      </c>
      <c r="G1883" t="s">
        <v>40</v>
      </c>
      <c r="H1883" t="s">
        <v>29</v>
      </c>
      <c r="I1883" t="s">
        <v>50</v>
      </c>
      <c r="J1883" t="s">
        <v>90</v>
      </c>
      <c r="K1883" t="s">
        <v>75</v>
      </c>
      <c r="L1883" t="s">
        <v>632</v>
      </c>
      <c r="M1883">
        <v>0.37</v>
      </c>
      <c r="N1883" t="s">
        <v>34</v>
      </c>
      <c r="O1883" t="s">
        <v>61</v>
      </c>
      <c r="P1883" t="s">
        <v>68</v>
      </c>
      <c r="Q1883" t="s">
        <v>489</v>
      </c>
      <c r="R1883">
        <v>98503</v>
      </c>
      <c r="S1883" s="1">
        <v>42179</v>
      </c>
      <c r="T1883" s="1">
        <v>42180</v>
      </c>
      <c r="U1883">
        <v>-1.89</v>
      </c>
      <c r="V1883">
        <v>5</v>
      </c>
      <c r="W1883">
        <v>97.33</v>
      </c>
      <c r="X1883">
        <v>89880</v>
      </c>
      <c r="Y1883">
        <f>cleaneddata[[#This Row],[Unit Price]]-cleaneddata[[#This Row],[Discount]]</f>
        <v>18.919999999999998</v>
      </c>
      <c r="Z1883" t="str">
        <f>_xlfn.IFS(cleaneddata[[#This Row],[Region]]="Central","Chris",cleaneddata[[#This Row],[Region]]="East","Erin",cleaneddata[[#This Row],[Region]]="South","Sam",cleaneddata[[#This Row],[Region]]="West","William")</f>
        <v>William</v>
      </c>
    </row>
    <row r="1884" spans="1:26" x14ac:dyDescent="0.25">
      <c r="A1884">
        <v>1416</v>
      </c>
      <c r="B1884" t="s">
        <v>2432</v>
      </c>
      <c r="C1884" t="s">
        <v>39</v>
      </c>
      <c r="D1884">
        <v>0.04</v>
      </c>
      <c r="E1884">
        <v>46.89</v>
      </c>
      <c r="F1884">
        <v>5.0999999999999996</v>
      </c>
      <c r="G1884" t="s">
        <v>40</v>
      </c>
      <c r="H1884" t="s">
        <v>29</v>
      </c>
      <c r="I1884" t="s">
        <v>50</v>
      </c>
      <c r="J1884" t="s">
        <v>97</v>
      </c>
      <c r="K1884" t="s">
        <v>146</v>
      </c>
      <c r="L1884" t="s">
        <v>1845</v>
      </c>
      <c r="M1884">
        <v>0.46</v>
      </c>
      <c r="N1884" t="s">
        <v>34</v>
      </c>
      <c r="O1884" t="s">
        <v>54</v>
      </c>
      <c r="P1884" t="s">
        <v>55</v>
      </c>
      <c r="Q1884" t="s">
        <v>1514</v>
      </c>
      <c r="R1884">
        <v>46203</v>
      </c>
      <c r="S1884" s="1">
        <v>42180</v>
      </c>
      <c r="T1884" s="1">
        <v>42182</v>
      </c>
      <c r="U1884">
        <v>87.12</v>
      </c>
      <c r="V1884">
        <v>4</v>
      </c>
      <c r="W1884">
        <v>182.61</v>
      </c>
      <c r="X1884">
        <v>90540</v>
      </c>
      <c r="Y1884">
        <f>cleaneddata[[#This Row],[Unit Price]]-cleaneddata[[#This Row],[Discount]]</f>
        <v>46.85</v>
      </c>
      <c r="Z1884" t="str">
        <f>_xlfn.IFS(cleaneddata[[#This Row],[Region]]="Central","Chris",cleaneddata[[#This Row],[Region]]="East","Erin",cleaneddata[[#This Row],[Region]]="South","Sam",cleaneddata[[#This Row],[Region]]="West","William")</f>
        <v>Chris</v>
      </c>
    </row>
    <row r="1885" spans="1:26" x14ac:dyDescent="0.25">
      <c r="A1885">
        <v>1551</v>
      </c>
      <c r="B1885" t="s">
        <v>2965</v>
      </c>
      <c r="C1885" t="s">
        <v>49</v>
      </c>
      <c r="D1885">
        <v>7.0000000000000007E-2</v>
      </c>
      <c r="E1885">
        <v>17.7</v>
      </c>
      <c r="F1885">
        <v>9.4700000000000006</v>
      </c>
      <c r="G1885" t="s">
        <v>40</v>
      </c>
      <c r="H1885" t="s">
        <v>41</v>
      </c>
      <c r="I1885" t="s">
        <v>50</v>
      </c>
      <c r="J1885" t="s">
        <v>80</v>
      </c>
      <c r="K1885" t="s">
        <v>75</v>
      </c>
      <c r="L1885" t="s">
        <v>1053</v>
      </c>
      <c r="M1885">
        <v>0.59</v>
      </c>
      <c r="N1885" t="s">
        <v>34</v>
      </c>
      <c r="O1885" t="s">
        <v>35</v>
      </c>
      <c r="P1885" t="s">
        <v>36</v>
      </c>
      <c r="Q1885" t="s">
        <v>2966</v>
      </c>
      <c r="R1885">
        <v>39530</v>
      </c>
      <c r="S1885" s="1">
        <v>42180</v>
      </c>
      <c r="T1885" s="1">
        <v>42186</v>
      </c>
      <c r="U1885">
        <v>-243.54400000000001</v>
      </c>
      <c r="V1885">
        <v>18</v>
      </c>
      <c r="W1885">
        <v>300.67</v>
      </c>
      <c r="X1885">
        <v>87488</v>
      </c>
      <c r="Y1885">
        <f>cleaneddata[[#This Row],[Unit Price]]-cleaneddata[[#This Row],[Discount]]</f>
        <v>17.63</v>
      </c>
      <c r="Z1885" t="str">
        <f>_xlfn.IFS(cleaneddata[[#This Row],[Region]]="Central","Chris",cleaneddata[[#This Row],[Region]]="East","Erin",cleaneddata[[#This Row],[Region]]="South","Sam",cleaneddata[[#This Row],[Region]]="West","William")</f>
        <v>Sam</v>
      </c>
    </row>
    <row r="1886" spans="1:26" x14ac:dyDescent="0.25">
      <c r="A1886">
        <v>3128</v>
      </c>
      <c r="B1886" t="s">
        <v>2967</v>
      </c>
      <c r="C1886" t="s">
        <v>49</v>
      </c>
      <c r="D1886">
        <v>0.08</v>
      </c>
      <c r="E1886">
        <v>3.69</v>
      </c>
      <c r="F1886">
        <v>2.5</v>
      </c>
      <c r="G1886" t="s">
        <v>40</v>
      </c>
      <c r="H1886" t="s">
        <v>29</v>
      </c>
      <c r="I1886" t="s">
        <v>50</v>
      </c>
      <c r="J1886" t="s">
        <v>347</v>
      </c>
      <c r="K1886" t="s">
        <v>75</v>
      </c>
      <c r="L1886" t="s">
        <v>2232</v>
      </c>
      <c r="M1886">
        <v>0.39</v>
      </c>
      <c r="N1886" t="s">
        <v>34</v>
      </c>
      <c r="O1886" t="s">
        <v>35</v>
      </c>
      <c r="P1886" t="s">
        <v>170</v>
      </c>
      <c r="Q1886" t="s">
        <v>2968</v>
      </c>
      <c r="R1886">
        <v>71109</v>
      </c>
      <c r="S1886" s="1">
        <v>42180</v>
      </c>
      <c r="T1886" s="1">
        <v>42185</v>
      </c>
      <c r="U1886">
        <v>-139.07599999999999</v>
      </c>
      <c r="V1886">
        <v>9</v>
      </c>
      <c r="W1886">
        <v>31.98</v>
      </c>
      <c r="X1886">
        <v>89810</v>
      </c>
      <c r="Y1886">
        <f>cleaneddata[[#This Row],[Unit Price]]-cleaneddata[[#This Row],[Discount]]</f>
        <v>3.61</v>
      </c>
      <c r="Z1886" t="str">
        <f>_xlfn.IFS(cleaneddata[[#This Row],[Region]]="Central","Chris",cleaneddata[[#This Row],[Region]]="East","Erin",cleaneddata[[#This Row],[Region]]="South","Sam",cleaneddata[[#This Row],[Region]]="West","William")</f>
        <v>Sam</v>
      </c>
    </row>
    <row r="1887" spans="1:26" x14ac:dyDescent="0.25">
      <c r="A1887">
        <v>3176</v>
      </c>
      <c r="B1887" t="s">
        <v>2411</v>
      </c>
      <c r="C1887" t="s">
        <v>49</v>
      </c>
      <c r="D1887">
        <v>0.02</v>
      </c>
      <c r="E1887">
        <v>58.14</v>
      </c>
      <c r="F1887">
        <v>36.61</v>
      </c>
      <c r="G1887" t="s">
        <v>28</v>
      </c>
      <c r="H1887" t="s">
        <v>41</v>
      </c>
      <c r="I1887" t="s">
        <v>30</v>
      </c>
      <c r="J1887" t="s">
        <v>119</v>
      </c>
      <c r="K1887" t="s">
        <v>32</v>
      </c>
      <c r="L1887" t="s">
        <v>2577</v>
      </c>
      <c r="M1887">
        <v>0.61</v>
      </c>
      <c r="N1887" t="s">
        <v>34</v>
      </c>
      <c r="O1887" t="s">
        <v>35</v>
      </c>
      <c r="P1887" t="s">
        <v>125</v>
      </c>
      <c r="Q1887" t="s">
        <v>2413</v>
      </c>
      <c r="R1887">
        <v>32216</v>
      </c>
      <c r="S1887" s="1">
        <v>42180</v>
      </c>
      <c r="T1887" s="1">
        <v>42186</v>
      </c>
      <c r="U1887">
        <v>0.25800000000000001</v>
      </c>
      <c r="V1887">
        <v>22</v>
      </c>
      <c r="W1887">
        <v>1358.02</v>
      </c>
      <c r="X1887">
        <v>90821</v>
      </c>
      <c r="Y1887">
        <f>cleaneddata[[#This Row],[Unit Price]]-cleaneddata[[#This Row],[Discount]]</f>
        <v>58.12</v>
      </c>
      <c r="Z1887" t="str">
        <f>_xlfn.IFS(cleaneddata[[#This Row],[Region]]="Central","Chris",cleaneddata[[#This Row],[Region]]="East","Erin",cleaneddata[[#This Row],[Region]]="South","Sam",cleaneddata[[#This Row],[Region]]="West","William")</f>
        <v>Sam</v>
      </c>
    </row>
    <row r="1888" spans="1:26" x14ac:dyDescent="0.25">
      <c r="A1888">
        <v>3176</v>
      </c>
      <c r="B1888" t="s">
        <v>2411</v>
      </c>
      <c r="C1888" t="s">
        <v>49</v>
      </c>
      <c r="D1888">
        <v>0.03</v>
      </c>
      <c r="E1888">
        <v>15.57</v>
      </c>
      <c r="F1888">
        <v>1.39</v>
      </c>
      <c r="G1888" t="s">
        <v>40</v>
      </c>
      <c r="H1888" t="s">
        <v>41</v>
      </c>
      <c r="I1888" t="s">
        <v>50</v>
      </c>
      <c r="J1888" t="s">
        <v>347</v>
      </c>
      <c r="K1888" t="s">
        <v>75</v>
      </c>
      <c r="L1888" t="s">
        <v>2342</v>
      </c>
      <c r="M1888">
        <v>0.38</v>
      </c>
      <c r="N1888" t="s">
        <v>34</v>
      </c>
      <c r="O1888" t="s">
        <v>35</v>
      </c>
      <c r="P1888" t="s">
        <v>125</v>
      </c>
      <c r="Q1888" t="s">
        <v>2413</v>
      </c>
      <c r="R1888">
        <v>32216</v>
      </c>
      <c r="S1888" s="1">
        <v>42180</v>
      </c>
      <c r="T1888" s="1">
        <v>42186</v>
      </c>
      <c r="U1888">
        <v>63.222000000000001</v>
      </c>
      <c r="V1888">
        <v>22</v>
      </c>
      <c r="W1888">
        <v>358.84</v>
      </c>
      <c r="X1888">
        <v>90821</v>
      </c>
      <c r="Y1888">
        <f>cleaneddata[[#This Row],[Unit Price]]-cleaneddata[[#This Row],[Discount]]</f>
        <v>15.540000000000001</v>
      </c>
      <c r="Z1888" t="str">
        <f>_xlfn.IFS(cleaneddata[[#This Row],[Region]]="Central","Chris",cleaneddata[[#This Row],[Region]]="East","Erin",cleaneddata[[#This Row],[Region]]="South","Sam",cleaneddata[[#This Row],[Region]]="West","William")</f>
        <v>Sam</v>
      </c>
    </row>
    <row r="1889" spans="1:26" x14ac:dyDescent="0.25">
      <c r="A1889">
        <v>447</v>
      </c>
      <c r="B1889" t="s">
        <v>2969</v>
      </c>
      <c r="C1889" t="s">
        <v>72</v>
      </c>
      <c r="D1889">
        <v>0.04</v>
      </c>
      <c r="E1889">
        <v>130.97999999999999</v>
      </c>
      <c r="F1889">
        <v>30</v>
      </c>
      <c r="G1889" t="s">
        <v>28</v>
      </c>
      <c r="H1889" t="s">
        <v>96</v>
      </c>
      <c r="I1889" t="s">
        <v>30</v>
      </c>
      <c r="J1889" t="s">
        <v>111</v>
      </c>
      <c r="K1889" t="s">
        <v>59</v>
      </c>
      <c r="L1889" t="s">
        <v>2201</v>
      </c>
      <c r="M1889">
        <v>0.78</v>
      </c>
      <c r="N1889" t="s">
        <v>34</v>
      </c>
      <c r="O1889" t="s">
        <v>54</v>
      </c>
      <c r="P1889" t="s">
        <v>86</v>
      </c>
      <c r="Q1889" t="s">
        <v>1651</v>
      </c>
      <c r="R1889">
        <v>55113</v>
      </c>
      <c r="S1889" s="1">
        <v>42180</v>
      </c>
      <c r="T1889" s="1">
        <v>42183</v>
      </c>
      <c r="U1889">
        <v>-82.903999999999996</v>
      </c>
      <c r="V1889">
        <v>1</v>
      </c>
      <c r="W1889">
        <v>159.51</v>
      </c>
      <c r="X1889">
        <v>90449</v>
      </c>
      <c r="Y1889">
        <f>cleaneddata[[#This Row],[Unit Price]]-cleaneddata[[#This Row],[Discount]]</f>
        <v>130.94</v>
      </c>
      <c r="Z1889" t="str">
        <f>_xlfn.IFS(cleaneddata[[#This Row],[Region]]="Central","Chris",cleaneddata[[#This Row],[Region]]="East","Erin",cleaneddata[[#This Row],[Region]]="South","Sam",cleaneddata[[#This Row],[Region]]="West","William")</f>
        <v>Chris</v>
      </c>
    </row>
    <row r="1890" spans="1:26" x14ac:dyDescent="0.25">
      <c r="A1890">
        <v>447</v>
      </c>
      <c r="B1890" t="s">
        <v>2969</v>
      </c>
      <c r="C1890" t="s">
        <v>72</v>
      </c>
      <c r="D1890">
        <v>0.05</v>
      </c>
      <c r="E1890">
        <v>200.99</v>
      </c>
      <c r="F1890">
        <v>4.2</v>
      </c>
      <c r="G1890" t="s">
        <v>40</v>
      </c>
      <c r="H1890" t="s">
        <v>96</v>
      </c>
      <c r="I1890" t="s">
        <v>42</v>
      </c>
      <c r="J1890" t="s">
        <v>137</v>
      </c>
      <c r="K1890" t="s">
        <v>75</v>
      </c>
      <c r="L1890" t="s">
        <v>796</v>
      </c>
      <c r="M1890">
        <v>0.59</v>
      </c>
      <c r="N1890" t="s">
        <v>34</v>
      </c>
      <c r="O1890" t="s">
        <v>54</v>
      </c>
      <c r="P1890" t="s">
        <v>86</v>
      </c>
      <c r="Q1890" t="s">
        <v>1651</v>
      </c>
      <c r="R1890">
        <v>55113</v>
      </c>
      <c r="S1890" s="1">
        <v>42180</v>
      </c>
      <c r="T1890" s="1">
        <v>42180</v>
      </c>
      <c r="U1890">
        <v>1268.8064999999999</v>
      </c>
      <c r="V1890">
        <v>11</v>
      </c>
      <c r="W1890">
        <v>1838.85</v>
      </c>
      <c r="X1890">
        <v>90449</v>
      </c>
      <c r="Y1890">
        <f>cleaneddata[[#This Row],[Unit Price]]-cleaneddata[[#This Row],[Discount]]</f>
        <v>200.94</v>
      </c>
      <c r="Z1890" t="str">
        <f>_xlfn.IFS(cleaneddata[[#This Row],[Region]]="Central","Chris",cleaneddata[[#This Row],[Region]]="East","Erin",cleaneddata[[#This Row],[Region]]="South","Sam",cleaneddata[[#This Row],[Region]]="West","William")</f>
        <v>Chris</v>
      </c>
    </row>
    <row r="1891" spans="1:26" x14ac:dyDescent="0.25">
      <c r="A1891">
        <v>1419</v>
      </c>
      <c r="B1891" t="s">
        <v>2970</v>
      </c>
      <c r="C1891" t="s">
        <v>72</v>
      </c>
      <c r="D1891">
        <v>0.01</v>
      </c>
      <c r="E1891">
        <v>124.49</v>
      </c>
      <c r="F1891">
        <v>51.94</v>
      </c>
      <c r="G1891" t="s">
        <v>28</v>
      </c>
      <c r="H1891" t="s">
        <v>29</v>
      </c>
      <c r="I1891" t="s">
        <v>30</v>
      </c>
      <c r="J1891" t="s">
        <v>31</v>
      </c>
      <c r="K1891" t="s">
        <v>32</v>
      </c>
      <c r="L1891" t="s">
        <v>1151</v>
      </c>
      <c r="M1891">
        <v>0.63</v>
      </c>
      <c r="N1891" t="s">
        <v>34</v>
      </c>
      <c r="O1891" t="s">
        <v>54</v>
      </c>
      <c r="P1891" t="s">
        <v>55</v>
      </c>
      <c r="Q1891" t="s">
        <v>2031</v>
      </c>
      <c r="R1891">
        <v>47905</v>
      </c>
      <c r="S1891" s="1">
        <v>42180</v>
      </c>
      <c r="T1891" s="1">
        <v>42181</v>
      </c>
      <c r="U1891">
        <v>-94.674644999999998</v>
      </c>
      <c r="V1891">
        <v>18</v>
      </c>
      <c r="W1891">
        <v>2376.12</v>
      </c>
      <c r="X1891">
        <v>90540</v>
      </c>
      <c r="Y1891">
        <f>cleaneddata[[#This Row],[Unit Price]]-cleaneddata[[#This Row],[Discount]]</f>
        <v>124.47999999999999</v>
      </c>
      <c r="Z1891" t="str">
        <f>_xlfn.IFS(cleaneddata[[#This Row],[Region]]="Central","Chris",cleaneddata[[#This Row],[Region]]="East","Erin",cleaneddata[[#This Row],[Region]]="South","Sam",cleaneddata[[#This Row],[Region]]="West","William")</f>
        <v>Chris</v>
      </c>
    </row>
    <row r="1892" spans="1:26" x14ac:dyDescent="0.25">
      <c r="A1892">
        <v>1442</v>
      </c>
      <c r="B1892" t="s">
        <v>879</v>
      </c>
      <c r="C1892" t="s">
        <v>72</v>
      </c>
      <c r="D1892">
        <v>0.04</v>
      </c>
      <c r="E1892">
        <v>177.98</v>
      </c>
      <c r="F1892">
        <v>0.99</v>
      </c>
      <c r="G1892" t="s">
        <v>40</v>
      </c>
      <c r="H1892" t="s">
        <v>96</v>
      </c>
      <c r="I1892" t="s">
        <v>50</v>
      </c>
      <c r="J1892" t="s">
        <v>97</v>
      </c>
      <c r="K1892" t="s">
        <v>75</v>
      </c>
      <c r="L1892" t="s">
        <v>2855</v>
      </c>
      <c r="M1892">
        <v>0.56000000000000005</v>
      </c>
      <c r="N1892" t="s">
        <v>34</v>
      </c>
      <c r="O1892" t="s">
        <v>54</v>
      </c>
      <c r="P1892" t="s">
        <v>82</v>
      </c>
      <c r="Q1892" t="s">
        <v>880</v>
      </c>
      <c r="R1892">
        <v>65807</v>
      </c>
      <c r="S1892" s="1">
        <v>42180</v>
      </c>
      <c r="T1892" s="1">
        <v>42182</v>
      </c>
      <c r="U1892">
        <v>1909.8855000000001</v>
      </c>
      <c r="V1892">
        <v>15</v>
      </c>
      <c r="W1892">
        <v>2767.95</v>
      </c>
      <c r="X1892">
        <v>89076</v>
      </c>
      <c r="Y1892">
        <f>cleaneddata[[#This Row],[Unit Price]]-cleaneddata[[#This Row],[Discount]]</f>
        <v>177.94</v>
      </c>
      <c r="Z1892" t="str">
        <f>_xlfn.IFS(cleaneddata[[#This Row],[Region]]="Central","Chris",cleaneddata[[#This Row],[Region]]="East","Erin",cleaneddata[[#This Row],[Region]]="South","Sam",cleaneddata[[#This Row],[Region]]="West","William")</f>
        <v>Chris</v>
      </c>
    </row>
    <row r="1893" spans="1:26" x14ac:dyDescent="0.25">
      <c r="A1893">
        <v>2903</v>
      </c>
      <c r="B1893" t="s">
        <v>2971</v>
      </c>
      <c r="C1893" t="s">
        <v>72</v>
      </c>
      <c r="D1893">
        <v>0.06</v>
      </c>
      <c r="E1893">
        <v>70.89</v>
      </c>
      <c r="F1893">
        <v>89.3</v>
      </c>
      <c r="G1893" t="s">
        <v>28</v>
      </c>
      <c r="H1893" t="s">
        <v>29</v>
      </c>
      <c r="I1893" t="s">
        <v>30</v>
      </c>
      <c r="J1893" t="s">
        <v>31</v>
      </c>
      <c r="K1893" t="s">
        <v>32</v>
      </c>
      <c r="L1893" t="s">
        <v>2972</v>
      </c>
      <c r="M1893">
        <v>0.72</v>
      </c>
      <c r="N1893" t="s">
        <v>34</v>
      </c>
      <c r="O1893" t="s">
        <v>113</v>
      </c>
      <c r="P1893" t="s">
        <v>319</v>
      </c>
      <c r="Q1893" t="s">
        <v>2973</v>
      </c>
      <c r="R1893">
        <v>43068</v>
      </c>
      <c r="S1893" s="1">
        <v>42180</v>
      </c>
      <c r="T1893" s="1">
        <v>42180</v>
      </c>
      <c r="U1893">
        <v>65.077020000000005</v>
      </c>
      <c r="V1893">
        <v>6</v>
      </c>
      <c r="W1893">
        <v>364.26</v>
      </c>
      <c r="X1893">
        <v>87374</v>
      </c>
      <c r="Y1893">
        <f>cleaneddata[[#This Row],[Unit Price]]-cleaneddata[[#This Row],[Discount]]</f>
        <v>70.83</v>
      </c>
      <c r="Z1893" t="str">
        <f>_xlfn.IFS(cleaneddata[[#This Row],[Region]]="Central","Chris",cleaneddata[[#This Row],[Region]]="East","Erin",cleaneddata[[#This Row],[Region]]="South","Sam",cleaneddata[[#This Row],[Region]]="West","William")</f>
        <v>Erin</v>
      </c>
    </row>
    <row r="1894" spans="1:26" x14ac:dyDescent="0.25">
      <c r="A1894">
        <v>3261</v>
      </c>
      <c r="B1894" t="s">
        <v>2974</v>
      </c>
      <c r="C1894" t="s">
        <v>72</v>
      </c>
      <c r="D1894">
        <v>7.0000000000000007E-2</v>
      </c>
      <c r="E1894">
        <v>105.34</v>
      </c>
      <c r="F1894">
        <v>24.49</v>
      </c>
      <c r="G1894" t="s">
        <v>89</v>
      </c>
      <c r="H1894" t="s">
        <v>41</v>
      </c>
      <c r="I1894" t="s">
        <v>30</v>
      </c>
      <c r="J1894" t="s">
        <v>128</v>
      </c>
      <c r="K1894" t="s">
        <v>66</v>
      </c>
      <c r="L1894" t="s">
        <v>683</v>
      </c>
      <c r="M1894">
        <v>0.61</v>
      </c>
      <c r="N1894" t="s">
        <v>34</v>
      </c>
      <c r="O1894" t="s">
        <v>54</v>
      </c>
      <c r="P1894" t="s">
        <v>291</v>
      </c>
      <c r="Q1894" t="s">
        <v>2975</v>
      </c>
      <c r="R1894">
        <v>49221</v>
      </c>
      <c r="S1894" s="1">
        <v>42180</v>
      </c>
      <c r="T1894" s="1">
        <v>42181</v>
      </c>
      <c r="U1894">
        <v>710.67240000000004</v>
      </c>
      <c r="V1894">
        <v>10</v>
      </c>
      <c r="W1894">
        <v>1029.96</v>
      </c>
      <c r="X1894">
        <v>90296</v>
      </c>
      <c r="Y1894">
        <f>cleaneddata[[#This Row],[Unit Price]]-cleaneddata[[#This Row],[Discount]]</f>
        <v>105.27000000000001</v>
      </c>
      <c r="Z1894" t="str">
        <f>_xlfn.IFS(cleaneddata[[#This Row],[Region]]="Central","Chris",cleaneddata[[#This Row],[Region]]="East","Erin",cleaneddata[[#This Row],[Region]]="South","Sam",cleaneddata[[#This Row],[Region]]="West","William")</f>
        <v>Chris</v>
      </c>
    </row>
    <row r="1895" spans="1:26" x14ac:dyDescent="0.25">
      <c r="A1895">
        <v>2197</v>
      </c>
      <c r="B1895" t="s">
        <v>2976</v>
      </c>
      <c r="C1895" t="s">
        <v>27</v>
      </c>
      <c r="D1895">
        <v>0.08</v>
      </c>
      <c r="E1895">
        <v>100.97</v>
      </c>
      <c r="F1895">
        <v>7.18</v>
      </c>
      <c r="G1895" t="s">
        <v>40</v>
      </c>
      <c r="H1895" t="s">
        <v>29</v>
      </c>
      <c r="I1895" t="s">
        <v>42</v>
      </c>
      <c r="J1895" t="s">
        <v>43</v>
      </c>
      <c r="K1895" t="s">
        <v>75</v>
      </c>
      <c r="L1895" t="s">
        <v>2803</v>
      </c>
      <c r="M1895">
        <v>0.46</v>
      </c>
      <c r="N1895" t="s">
        <v>34</v>
      </c>
      <c r="O1895" t="s">
        <v>113</v>
      </c>
      <c r="P1895" t="s">
        <v>114</v>
      </c>
      <c r="Q1895" t="s">
        <v>1858</v>
      </c>
      <c r="R1895">
        <v>11756</v>
      </c>
      <c r="S1895" s="1">
        <v>42181</v>
      </c>
      <c r="T1895" s="1">
        <v>42182</v>
      </c>
      <c r="U1895">
        <v>126.22499999999999</v>
      </c>
      <c r="V1895">
        <v>7</v>
      </c>
      <c r="W1895">
        <v>650.25</v>
      </c>
      <c r="X1895">
        <v>89176</v>
      </c>
      <c r="Y1895">
        <f>cleaneddata[[#This Row],[Unit Price]]-cleaneddata[[#This Row],[Discount]]</f>
        <v>100.89</v>
      </c>
      <c r="Z1895" t="str">
        <f>_xlfn.IFS(cleaneddata[[#This Row],[Region]]="Central","Chris",cleaneddata[[#This Row],[Region]]="East","Erin",cleaneddata[[#This Row],[Region]]="South","Sam",cleaneddata[[#This Row],[Region]]="West","William")</f>
        <v>Erin</v>
      </c>
    </row>
    <row r="1896" spans="1:26" x14ac:dyDescent="0.25">
      <c r="A1896">
        <v>2197</v>
      </c>
      <c r="B1896" t="s">
        <v>2976</v>
      </c>
      <c r="C1896" t="s">
        <v>27</v>
      </c>
      <c r="D1896">
        <v>0</v>
      </c>
      <c r="E1896">
        <v>13.4</v>
      </c>
      <c r="F1896">
        <v>4.95</v>
      </c>
      <c r="G1896" t="s">
        <v>40</v>
      </c>
      <c r="H1896" t="s">
        <v>29</v>
      </c>
      <c r="I1896" t="s">
        <v>30</v>
      </c>
      <c r="J1896" t="s">
        <v>128</v>
      </c>
      <c r="K1896" t="s">
        <v>44</v>
      </c>
      <c r="L1896" t="s">
        <v>1207</v>
      </c>
      <c r="M1896">
        <v>0.37</v>
      </c>
      <c r="N1896" t="s">
        <v>34</v>
      </c>
      <c r="O1896" t="s">
        <v>113</v>
      </c>
      <c r="P1896" t="s">
        <v>114</v>
      </c>
      <c r="Q1896" t="s">
        <v>1858</v>
      </c>
      <c r="R1896">
        <v>11756</v>
      </c>
      <c r="S1896" s="1">
        <v>42181</v>
      </c>
      <c r="T1896" s="1">
        <v>42182</v>
      </c>
      <c r="U1896">
        <v>187.7628</v>
      </c>
      <c r="V1896">
        <v>19</v>
      </c>
      <c r="W1896">
        <v>272.12</v>
      </c>
      <c r="X1896">
        <v>89176</v>
      </c>
      <c r="Y1896">
        <f>cleaneddata[[#This Row],[Unit Price]]-cleaneddata[[#This Row],[Discount]]</f>
        <v>13.4</v>
      </c>
      <c r="Z1896" t="str">
        <f>_xlfn.IFS(cleaneddata[[#This Row],[Region]]="Central","Chris",cleaneddata[[#This Row],[Region]]="East","Erin",cleaneddata[[#This Row],[Region]]="South","Sam",cleaneddata[[#This Row],[Region]]="West","William")</f>
        <v>Erin</v>
      </c>
    </row>
    <row r="1897" spans="1:26" x14ac:dyDescent="0.25">
      <c r="A1897">
        <v>2062</v>
      </c>
      <c r="B1897" t="s">
        <v>868</v>
      </c>
      <c r="C1897" t="s">
        <v>49</v>
      </c>
      <c r="D1897">
        <v>0.04</v>
      </c>
      <c r="E1897">
        <v>291.73</v>
      </c>
      <c r="F1897">
        <v>48.8</v>
      </c>
      <c r="G1897" t="s">
        <v>28</v>
      </c>
      <c r="H1897" t="s">
        <v>96</v>
      </c>
      <c r="I1897" t="s">
        <v>30</v>
      </c>
      <c r="J1897" t="s">
        <v>111</v>
      </c>
      <c r="K1897" t="s">
        <v>59</v>
      </c>
      <c r="L1897" t="s">
        <v>112</v>
      </c>
      <c r="M1897">
        <v>0.56000000000000005</v>
      </c>
      <c r="N1897" t="s">
        <v>34</v>
      </c>
      <c r="O1897" t="s">
        <v>35</v>
      </c>
      <c r="P1897" t="s">
        <v>244</v>
      </c>
      <c r="Q1897" t="s">
        <v>870</v>
      </c>
      <c r="R1897">
        <v>23111</v>
      </c>
      <c r="S1897" s="1">
        <v>42181</v>
      </c>
      <c r="T1897" s="1">
        <v>42185</v>
      </c>
      <c r="U1897">
        <v>-115.90389999999999</v>
      </c>
      <c r="V1897">
        <v>22</v>
      </c>
      <c r="W1897">
        <v>6676.61</v>
      </c>
      <c r="X1897">
        <v>87148</v>
      </c>
      <c r="Y1897">
        <f>cleaneddata[[#This Row],[Unit Price]]-cleaneddata[[#This Row],[Discount]]</f>
        <v>291.69</v>
      </c>
      <c r="Z1897" t="str">
        <f>_xlfn.IFS(cleaneddata[[#This Row],[Region]]="Central","Chris",cleaneddata[[#This Row],[Region]]="East","Erin",cleaneddata[[#This Row],[Region]]="South","Sam",cleaneddata[[#This Row],[Region]]="West","William")</f>
        <v>Sam</v>
      </c>
    </row>
    <row r="1898" spans="1:26" x14ac:dyDescent="0.25">
      <c r="A1898">
        <v>2587</v>
      </c>
      <c r="B1898" t="s">
        <v>1429</v>
      </c>
      <c r="C1898" t="s">
        <v>72</v>
      </c>
      <c r="D1898">
        <v>0.02</v>
      </c>
      <c r="E1898">
        <v>22.72</v>
      </c>
      <c r="F1898">
        <v>8.99</v>
      </c>
      <c r="G1898" t="s">
        <v>40</v>
      </c>
      <c r="H1898" t="s">
        <v>73</v>
      </c>
      <c r="I1898" t="s">
        <v>30</v>
      </c>
      <c r="J1898" t="s">
        <v>128</v>
      </c>
      <c r="K1898" t="s">
        <v>44</v>
      </c>
      <c r="L1898" t="s">
        <v>330</v>
      </c>
      <c r="M1898">
        <v>0.44</v>
      </c>
      <c r="N1898" t="s">
        <v>34</v>
      </c>
      <c r="O1898" t="s">
        <v>54</v>
      </c>
      <c r="P1898" t="s">
        <v>359</v>
      </c>
      <c r="Q1898" t="s">
        <v>1431</v>
      </c>
      <c r="R1898">
        <v>54220</v>
      </c>
      <c r="S1898" s="1">
        <v>42181</v>
      </c>
      <c r="T1898" s="1">
        <v>42181</v>
      </c>
      <c r="U1898">
        <v>200.0172</v>
      </c>
      <c r="V1898">
        <v>12</v>
      </c>
      <c r="W1898">
        <v>289.88</v>
      </c>
      <c r="X1898">
        <v>91167</v>
      </c>
      <c r="Y1898">
        <f>cleaneddata[[#This Row],[Unit Price]]-cleaneddata[[#This Row],[Discount]]</f>
        <v>22.7</v>
      </c>
      <c r="Z1898" t="str">
        <f>_xlfn.IFS(cleaneddata[[#This Row],[Region]]="Central","Chris",cleaneddata[[#This Row],[Region]]="East","Erin",cleaneddata[[#This Row],[Region]]="South","Sam",cleaneddata[[#This Row],[Region]]="West","William")</f>
        <v>Chris</v>
      </c>
    </row>
    <row r="1899" spans="1:26" x14ac:dyDescent="0.25">
      <c r="A1899">
        <v>1380</v>
      </c>
      <c r="B1899" t="s">
        <v>2977</v>
      </c>
      <c r="C1899" t="s">
        <v>49</v>
      </c>
      <c r="D1899">
        <v>0.05</v>
      </c>
      <c r="E1899">
        <v>2.89</v>
      </c>
      <c r="F1899">
        <v>0.5</v>
      </c>
      <c r="G1899" t="s">
        <v>40</v>
      </c>
      <c r="H1899" t="s">
        <v>73</v>
      </c>
      <c r="I1899" t="s">
        <v>50</v>
      </c>
      <c r="J1899" t="s">
        <v>154</v>
      </c>
      <c r="K1899" t="s">
        <v>75</v>
      </c>
      <c r="L1899" t="s">
        <v>731</v>
      </c>
      <c r="M1899">
        <v>0.38</v>
      </c>
      <c r="N1899" t="s">
        <v>34</v>
      </c>
      <c r="O1899" t="s">
        <v>113</v>
      </c>
      <c r="P1899" t="s">
        <v>1358</v>
      </c>
      <c r="Q1899" t="s">
        <v>1879</v>
      </c>
      <c r="R1899">
        <v>3801</v>
      </c>
      <c r="S1899" s="1">
        <v>42182</v>
      </c>
      <c r="T1899" s="1">
        <v>42188</v>
      </c>
      <c r="U1899">
        <v>18.0642</v>
      </c>
      <c r="V1899">
        <v>9</v>
      </c>
      <c r="W1899">
        <v>26.18</v>
      </c>
      <c r="X1899">
        <v>88213</v>
      </c>
      <c r="Y1899">
        <f>cleaneddata[[#This Row],[Unit Price]]-cleaneddata[[#This Row],[Discount]]</f>
        <v>2.8400000000000003</v>
      </c>
      <c r="Z1899" t="str">
        <f>_xlfn.IFS(cleaneddata[[#This Row],[Region]]="Central","Chris",cleaneddata[[#This Row],[Region]]="East","Erin",cleaneddata[[#This Row],[Region]]="South","Sam",cleaneddata[[#This Row],[Region]]="West","William")</f>
        <v>Erin</v>
      </c>
    </row>
    <row r="1900" spans="1:26" x14ac:dyDescent="0.25">
      <c r="A1900">
        <v>936</v>
      </c>
      <c r="B1900" t="s">
        <v>1229</v>
      </c>
      <c r="C1900" t="s">
        <v>72</v>
      </c>
      <c r="D1900">
        <v>0.05</v>
      </c>
      <c r="E1900">
        <v>5.98</v>
      </c>
      <c r="F1900">
        <v>5.46</v>
      </c>
      <c r="G1900" t="s">
        <v>40</v>
      </c>
      <c r="H1900" t="s">
        <v>96</v>
      </c>
      <c r="I1900" t="s">
        <v>50</v>
      </c>
      <c r="J1900" t="s">
        <v>90</v>
      </c>
      <c r="K1900" t="s">
        <v>75</v>
      </c>
      <c r="L1900" t="s">
        <v>1158</v>
      </c>
      <c r="M1900">
        <v>0.36</v>
      </c>
      <c r="N1900" t="s">
        <v>34</v>
      </c>
      <c r="O1900" t="s">
        <v>61</v>
      </c>
      <c r="P1900" t="s">
        <v>92</v>
      </c>
      <c r="Q1900" t="s">
        <v>1231</v>
      </c>
      <c r="R1900">
        <v>92374</v>
      </c>
      <c r="S1900" s="1">
        <v>42182</v>
      </c>
      <c r="T1900" s="1">
        <v>42182</v>
      </c>
      <c r="U1900">
        <v>-31.885000000000002</v>
      </c>
      <c r="V1900">
        <v>17</v>
      </c>
      <c r="W1900">
        <v>104.95</v>
      </c>
      <c r="X1900">
        <v>90589</v>
      </c>
      <c r="Y1900">
        <f>cleaneddata[[#This Row],[Unit Price]]-cleaneddata[[#This Row],[Discount]]</f>
        <v>5.9300000000000006</v>
      </c>
      <c r="Z1900" t="str">
        <f>_xlfn.IFS(cleaneddata[[#This Row],[Region]]="Central","Chris",cleaneddata[[#This Row],[Region]]="East","Erin",cleaneddata[[#This Row],[Region]]="South","Sam",cleaneddata[[#This Row],[Region]]="West","William")</f>
        <v>William</v>
      </c>
    </row>
    <row r="1901" spans="1:26" x14ac:dyDescent="0.25">
      <c r="A1901">
        <v>937</v>
      </c>
      <c r="B1901" t="s">
        <v>2978</v>
      </c>
      <c r="C1901" t="s">
        <v>72</v>
      </c>
      <c r="D1901">
        <v>0.01</v>
      </c>
      <c r="E1901">
        <v>65.989999999999995</v>
      </c>
      <c r="F1901">
        <v>3.99</v>
      </c>
      <c r="G1901" t="s">
        <v>40</v>
      </c>
      <c r="H1901" t="s">
        <v>96</v>
      </c>
      <c r="I1901" t="s">
        <v>42</v>
      </c>
      <c r="J1901" t="s">
        <v>137</v>
      </c>
      <c r="K1901" t="s">
        <v>75</v>
      </c>
      <c r="L1901" t="s">
        <v>1636</v>
      </c>
      <c r="M1901">
        <v>0.59</v>
      </c>
      <c r="N1901" t="s">
        <v>34</v>
      </c>
      <c r="O1901" t="s">
        <v>61</v>
      </c>
      <c r="P1901" t="s">
        <v>92</v>
      </c>
      <c r="Q1901" t="s">
        <v>961</v>
      </c>
      <c r="R1901">
        <v>90278</v>
      </c>
      <c r="S1901" s="1">
        <v>42182</v>
      </c>
      <c r="T1901" s="1">
        <v>42183</v>
      </c>
      <c r="U1901">
        <v>-95.210499999999996</v>
      </c>
      <c r="V1901">
        <v>3</v>
      </c>
      <c r="W1901">
        <v>166.59</v>
      </c>
      <c r="X1901">
        <v>90589</v>
      </c>
      <c r="Y1901">
        <f>cleaneddata[[#This Row],[Unit Price]]-cleaneddata[[#This Row],[Discount]]</f>
        <v>65.97999999999999</v>
      </c>
      <c r="Z1901" t="str">
        <f>_xlfn.IFS(cleaneddata[[#This Row],[Region]]="Central","Chris",cleaneddata[[#This Row],[Region]]="East","Erin",cleaneddata[[#This Row],[Region]]="South","Sam",cleaneddata[[#This Row],[Region]]="West","William")</f>
        <v>William</v>
      </c>
    </row>
    <row r="1902" spans="1:26" x14ac:dyDescent="0.25">
      <c r="A1902">
        <v>2617</v>
      </c>
      <c r="B1902" t="s">
        <v>2979</v>
      </c>
      <c r="C1902" t="s">
        <v>72</v>
      </c>
      <c r="D1902">
        <v>0.1</v>
      </c>
      <c r="E1902">
        <v>3.25</v>
      </c>
      <c r="F1902">
        <v>49</v>
      </c>
      <c r="G1902" t="s">
        <v>40</v>
      </c>
      <c r="H1902" t="s">
        <v>96</v>
      </c>
      <c r="I1902" t="s">
        <v>50</v>
      </c>
      <c r="J1902" t="s">
        <v>97</v>
      </c>
      <c r="K1902" t="s">
        <v>66</v>
      </c>
      <c r="L1902" t="s">
        <v>2721</v>
      </c>
      <c r="M1902">
        <v>0.56000000000000005</v>
      </c>
      <c r="N1902" t="s">
        <v>34</v>
      </c>
      <c r="O1902" t="s">
        <v>54</v>
      </c>
      <c r="P1902" t="s">
        <v>1073</v>
      </c>
      <c r="Q1902" t="s">
        <v>2980</v>
      </c>
      <c r="R1902">
        <v>57401</v>
      </c>
      <c r="S1902" s="1">
        <v>42182</v>
      </c>
      <c r="T1902" s="1">
        <v>42183</v>
      </c>
      <c r="U1902">
        <v>-286.245</v>
      </c>
      <c r="V1902">
        <v>6</v>
      </c>
      <c r="W1902">
        <v>40.69</v>
      </c>
      <c r="X1902">
        <v>91496</v>
      </c>
      <c r="Y1902">
        <f>cleaneddata[[#This Row],[Unit Price]]-cleaneddata[[#This Row],[Discount]]</f>
        <v>3.15</v>
      </c>
      <c r="Z1902" t="str">
        <f>_xlfn.IFS(cleaneddata[[#This Row],[Region]]="Central","Chris",cleaneddata[[#This Row],[Region]]="East","Erin",cleaneddata[[#This Row],[Region]]="South","Sam",cleaneddata[[#This Row],[Region]]="West","William")</f>
        <v>Chris</v>
      </c>
    </row>
    <row r="1903" spans="1:26" x14ac:dyDescent="0.25">
      <c r="A1903">
        <v>2987</v>
      </c>
      <c r="B1903" t="s">
        <v>2981</v>
      </c>
      <c r="C1903" t="s">
        <v>27</v>
      </c>
      <c r="D1903">
        <v>0.09</v>
      </c>
      <c r="E1903">
        <v>100.98</v>
      </c>
      <c r="F1903">
        <v>35.840000000000003</v>
      </c>
      <c r="G1903" t="s">
        <v>28</v>
      </c>
      <c r="H1903" t="s">
        <v>73</v>
      </c>
      <c r="I1903" t="s">
        <v>30</v>
      </c>
      <c r="J1903" t="s">
        <v>119</v>
      </c>
      <c r="K1903" t="s">
        <v>32</v>
      </c>
      <c r="L1903" t="s">
        <v>120</v>
      </c>
      <c r="M1903">
        <v>0.62</v>
      </c>
      <c r="N1903" t="s">
        <v>34</v>
      </c>
      <c r="O1903" t="s">
        <v>54</v>
      </c>
      <c r="P1903" t="s">
        <v>215</v>
      </c>
      <c r="Q1903" t="s">
        <v>2982</v>
      </c>
      <c r="R1903">
        <v>50265</v>
      </c>
      <c r="S1903" s="1">
        <v>42183</v>
      </c>
      <c r="T1903" s="1">
        <v>42183</v>
      </c>
      <c r="U1903">
        <v>-103.624</v>
      </c>
      <c r="V1903">
        <v>17</v>
      </c>
      <c r="W1903">
        <v>1700.38</v>
      </c>
      <c r="X1903">
        <v>91180</v>
      </c>
      <c r="Y1903">
        <f>cleaneddata[[#This Row],[Unit Price]]-cleaneddata[[#This Row],[Discount]]</f>
        <v>100.89</v>
      </c>
      <c r="Z1903" t="str">
        <f>_xlfn.IFS(cleaneddata[[#This Row],[Region]]="Central","Chris",cleaneddata[[#This Row],[Region]]="East","Erin",cleaneddata[[#This Row],[Region]]="South","Sam",cleaneddata[[#This Row],[Region]]="West","William")</f>
        <v>Chris</v>
      </c>
    </row>
    <row r="1904" spans="1:26" x14ac:dyDescent="0.25">
      <c r="A1904">
        <v>2987</v>
      </c>
      <c r="B1904" t="s">
        <v>2981</v>
      </c>
      <c r="C1904" t="s">
        <v>27</v>
      </c>
      <c r="D1904">
        <v>0.1</v>
      </c>
      <c r="E1904">
        <v>5.78</v>
      </c>
      <c r="F1904">
        <v>7.96</v>
      </c>
      <c r="G1904" t="s">
        <v>40</v>
      </c>
      <c r="H1904" t="s">
        <v>73</v>
      </c>
      <c r="I1904" t="s">
        <v>50</v>
      </c>
      <c r="J1904" t="s">
        <v>90</v>
      </c>
      <c r="K1904" t="s">
        <v>75</v>
      </c>
      <c r="L1904" t="s">
        <v>2983</v>
      </c>
      <c r="M1904">
        <v>0.36</v>
      </c>
      <c r="N1904" t="s">
        <v>34</v>
      </c>
      <c r="O1904" t="s">
        <v>54</v>
      </c>
      <c r="P1904" t="s">
        <v>215</v>
      </c>
      <c r="Q1904" t="s">
        <v>2982</v>
      </c>
      <c r="R1904">
        <v>50265</v>
      </c>
      <c r="S1904" s="1">
        <v>42183</v>
      </c>
      <c r="T1904" s="1">
        <v>42183</v>
      </c>
      <c r="U1904">
        <v>-57.823999999999998</v>
      </c>
      <c r="V1904">
        <v>6</v>
      </c>
      <c r="W1904">
        <v>35.96</v>
      </c>
      <c r="X1904">
        <v>91180</v>
      </c>
      <c r="Y1904">
        <f>cleaneddata[[#This Row],[Unit Price]]-cleaneddata[[#This Row],[Discount]]</f>
        <v>5.6800000000000006</v>
      </c>
      <c r="Z1904" t="str">
        <f>_xlfn.IFS(cleaneddata[[#This Row],[Region]]="Central","Chris",cleaneddata[[#This Row],[Region]]="East","Erin",cleaneddata[[#This Row],[Region]]="South","Sam",cleaneddata[[#This Row],[Region]]="West","William")</f>
        <v>Chris</v>
      </c>
    </row>
    <row r="1905" spans="1:26" x14ac:dyDescent="0.25">
      <c r="A1905">
        <v>3209</v>
      </c>
      <c r="B1905" t="s">
        <v>2984</v>
      </c>
      <c r="C1905" t="s">
        <v>27</v>
      </c>
      <c r="D1905">
        <v>0.03</v>
      </c>
      <c r="E1905">
        <v>4.9800000000000004</v>
      </c>
      <c r="F1905">
        <v>4.62</v>
      </c>
      <c r="G1905" t="s">
        <v>89</v>
      </c>
      <c r="H1905" t="s">
        <v>96</v>
      </c>
      <c r="I1905" t="s">
        <v>42</v>
      </c>
      <c r="J1905" t="s">
        <v>43</v>
      </c>
      <c r="K1905" t="s">
        <v>44</v>
      </c>
      <c r="L1905" t="s">
        <v>1223</v>
      </c>
      <c r="M1905">
        <v>0.64</v>
      </c>
      <c r="N1905" t="s">
        <v>34</v>
      </c>
      <c r="O1905" t="s">
        <v>61</v>
      </c>
      <c r="P1905" t="s">
        <v>92</v>
      </c>
      <c r="Q1905" t="s">
        <v>2985</v>
      </c>
      <c r="R1905">
        <v>90210</v>
      </c>
      <c r="S1905" s="1">
        <v>42183</v>
      </c>
      <c r="T1905" s="1">
        <v>42184</v>
      </c>
      <c r="U1905">
        <v>-30.45</v>
      </c>
      <c r="V1905">
        <v>8</v>
      </c>
      <c r="W1905">
        <v>44.24</v>
      </c>
      <c r="X1905">
        <v>90739</v>
      </c>
      <c r="Y1905">
        <f>cleaneddata[[#This Row],[Unit Price]]-cleaneddata[[#This Row],[Discount]]</f>
        <v>4.95</v>
      </c>
      <c r="Z1905" t="str">
        <f>_xlfn.IFS(cleaneddata[[#This Row],[Region]]="Central","Chris",cleaneddata[[#This Row],[Region]]="East","Erin",cleaneddata[[#This Row],[Region]]="South","Sam",cleaneddata[[#This Row],[Region]]="West","William")</f>
        <v>William</v>
      </c>
    </row>
    <row r="1906" spans="1:26" x14ac:dyDescent="0.25">
      <c r="A1906">
        <v>1357</v>
      </c>
      <c r="B1906" t="s">
        <v>2752</v>
      </c>
      <c r="C1906" t="s">
        <v>39</v>
      </c>
      <c r="D1906">
        <v>7.0000000000000007E-2</v>
      </c>
      <c r="E1906">
        <v>119.99</v>
      </c>
      <c r="F1906">
        <v>16.8</v>
      </c>
      <c r="G1906" t="s">
        <v>28</v>
      </c>
      <c r="H1906" t="s">
        <v>73</v>
      </c>
      <c r="I1906" t="s">
        <v>42</v>
      </c>
      <c r="J1906" t="s">
        <v>58</v>
      </c>
      <c r="K1906" t="s">
        <v>32</v>
      </c>
      <c r="L1906" t="s">
        <v>2986</v>
      </c>
      <c r="M1906">
        <v>0.35</v>
      </c>
      <c r="N1906" t="s">
        <v>34</v>
      </c>
      <c r="O1906" t="s">
        <v>54</v>
      </c>
      <c r="P1906" t="s">
        <v>189</v>
      </c>
      <c r="Q1906" t="s">
        <v>2753</v>
      </c>
      <c r="R1906">
        <v>78596</v>
      </c>
      <c r="S1906" s="1">
        <v>42183</v>
      </c>
      <c r="T1906" s="1">
        <v>42185</v>
      </c>
      <c r="U1906">
        <v>1206.5961</v>
      </c>
      <c r="V1906">
        <v>15</v>
      </c>
      <c r="W1906">
        <v>1748.69</v>
      </c>
      <c r="X1906">
        <v>88185</v>
      </c>
      <c r="Y1906">
        <f>cleaneddata[[#This Row],[Unit Price]]-cleaneddata[[#This Row],[Discount]]</f>
        <v>119.92</v>
      </c>
      <c r="Z1906" t="str">
        <f>_xlfn.IFS(cleaneddata[[#This Row],[Region]]="Central","Chris",cleaneddata[[#This Row],[Region]]="East","Erin",cleaneddata[[#This Row],[Region]]="South","Sam",cleaneddata[[#This Row],[Region]]="West","William")</f>
        <v>Chris</v>
      </c>
    </row>
    <row r="1907" spans="1:26" x14ac:dyDescent="0.25">
      <c r="A1907">
        <v>1733</v>
      </c>
      <c r="B1907" t="s">
        <v>2003</v>
      </c>
      <c r="C1907" t="s">
        <v>39</v>
      </c>
      <c r="D1907">
        <v>0.02</v>
      </c>
      <c r="E1907">
        <v>30.98</v>
      </c>
      <c r="F1907">
        <v>17.079999999999998</v>
      </c>
      <c r="G1907" t="s">
        <v>40</v>
      </c>
      <c r="H1907" t="s">
        <v>29</v>
      </c>
      <c r="I1907" t="s">
        <v>50</v>
      </c>
      <c r="J1907" t="s">
        <v>90</v>
      </c>
      <c r="K1907" t="s">
        <v>75</v>
      </c>
      <c r="L1907" t="s">
        <v>2987</v>
      </c>
      <c r="M1907">
        <v>0.4</v>
      </c>
      <c r="N1907" t="s">
        <v>34</v>
      </c>
      <c r="O1907" t="s">
        <v>113</v>
      </c>
      <c r="P1907" t="s">
        <v>376</v>
      </c>
      <c r="Q1907" t="s">
        <v>68</v>
      </c>
      <c r="R1907">
        <v>20012</v>
      </c>
      <c r="S1907" s="1">
        <v>42183</v>
      </c>
      <c r="T1907" s="1">
        <v>42184</v>
      </c>
      <c r="U1907">
        <v>-32.28</v>
      </c>
      <c r="V1907">
        <v>13</v>
      </c>
      <c r="W1907">
        <v>438.25</v>
      </c>
      <c r="X1907">
        <v>59937</v>
      </c>
      <c r="Y1907">
        <f>cleaneddata[[#This Row],[Unit Price]]-cleaneddata[[#This Row],[Discount]]</f>
        <v>30.96</v>
      </c>
      <c r="Z1907" t="str">
        <f>_xlfn.IFS(cleaneddata[[#This Row],[Region]]="Central","Chris",cleaneddata[[#This Row],[Region]]="East","Erin",cleaneddata[[#This Row],[Region]]="South","Sam",cleaneddata[[#This Row],[Region]]="West","William")</f>
        <v>Erin</v>
      </c>
    </row>
    <row r="1908" spans="1:26" x14ac:dyDescent="0.25">
      <c r="A1908">
        <v>1735</v>
      </c>
      <c r="B1908" t="s">
        <v>2988</v>
      </c>
      <c r="C1908" t="s">
        <v>39</v>
      </c>
      <c r="D1908">
        <v>0.02</v>
      </c>
      <c r="E1908">
        <v>30.98</v>
      </c>
      <c r="F1908">
        <v>17.079999999999998</v>
      </c>
      <c r="G1908" t="s">
        <v>40</v>
      </c>
      <c r="H1908" t="s">
        <v>29</v>
      </c>
      <c r="I1908" t="s">
        <v>50</v>
      </c>
      <c r="J1908" t="s">
        <v>90</v>
      </c>
      <c r="K1908" t="s">
        <v>75</v>
      </c>
      <c r="L1908" t="s">
        <v>2987</v>
      </c>
      <c r="M1908">
        <v>0.4</v>
      </c>
      <c r="N1908" t="s">
        <v>34</v>
      </c>
      <c r="O1908" t="s">
        <v>113</v>
      </c>
      <c r="P1908" t="s">
        <v>114</v>
      </c>
      <c r="Q1908" t="s">
        <v>2989</v>
      </c>
      <c r="R1908">
        <v>11550</v>
      </c>
      <c r="S1908" s="1">
        <v>42183</v>
      </c>
      <c r="T1908" s="1">
        <v>42184</v>
      </c>
      <c r="U1908">
        <v>-16.14</v>
      </c>
      <c r="V1908">
        <v>3</v>
      </c>
      <c r="W1908">
        <v>101.13</v>
      </c>
      <c r="X1908">
        <v>88444</v>
      </c>
      <c r="Y1908">
        <f>cleaneddata[[#This Row],[Unit Price]]-cleaneddata[[#This Row],[Discount]]</f>
        <v>30.96</v>
      </c>
      <c r="Z1908" t="str">
        <f>_xlfn.IFS(cleaneddata[[#This Row],[Region]]="Central","Chris",cleaneddata[[#This Row],[Region]]="East","Erin",cleaneddata[[#This Row],[Region]]="South","Sam",cleaneddata[[#This Row],[Region]]="West","William")</f>
        <v>Erin</v>
      </c>
    </row>
    <row r="1909" spans="1:26" x14ac:dyDescent="0.25">
      <c r="A1909">
        <v>1191</v>
      </c>
      <c r="B1909" t="s">
        <v>2990</v>
      </c>
      <c r="C1909" t="s">
        <v>49</v>
      </c>
      <c r="D1909">
        <v>0.03</v>
      </c>
      <c r="E1909">
        <v>28.53</v>
      </c>
      <c r="F1909">
        <v>1.49</v>
      </c>
      <c r="G1909" t="s">
        <v>40</v>
      </c>
      <c r="H1909" t="s">
        <v>29</v>
      </c>
      <c r="I1909" t="s">
        <v>50</v>
      </c>
      <c r="J1909" t="s">
        <v>74</v>
      </c>
      <c r="K1909" t="s">
        <v>75</v>
      </c>
      <c r="L1909" t="s">
        <v>1834</v>
      </c>
      <c r="M1909">
        <v>0.38</v>
      </c>
      <c r="N1909" t="s">
        <v>34</v>
      </c>
      <c r="O1909" t="s">
        <v>113</v>
      </c>
      <c r="P1909" t="s">
        <v>250</v>
      </c>
      <c r="Q1909" t="s">
        <v>2991</v>
      </c>
      <c r="R1909">
        <v>6050</v>
      </c>
      <c r="S1909" s="1">
        <v>42183</v>
      </c>
      <c r="T1909" s="1">
        <v>42186</v>
      </c>
      <c r="U1909">
        <v>59.4405</v>
      </c>
      <c r="V1909">
        <v>3</v>
      </c>
      <c r="W1909">
        <v>88.84</v>
      </c>
      <c r="X1909">
        <v>87587</v>
      </c>
      <c r="Y1909">
        <f>cleaneddata[[#This Row],[Unit Price]]-cleaneddata[[#This Row],[Discount]]</f>
        <v>28.5</v>
      </c>
      <c r="Z1909" t="str">
        <f>_xlfn.IFS(cleaneddata[[#This Row],[Region]]="Central","Chris",cleaneddata[[#This Row],[Region]]="East","Erin",cleaneddata[[#This Row],[Region]]="South","Sam",cleaneddata[[#This Row],[Region]]="West","William")</f>
        <v>Erin</v>
      </c>
    </row>
    <row r="1910" spans="1:26" x14ac:dyDescent="0.25">
      <c r="A1910">
        <v>1193</v>
      </c>
      <c r="B1910" t="s">
        <v>1353</v>
      </c>
      <c r="C1910" t="s">
        <v>49</v>
      </c>
      <c r="D1910">
        <v>0.09</v>
      </c>
      <c r="E1910">
        <v>49.99</v>
      </c>
      <c r="F1910">
        <v>19.989999999999998</v>
      </c>
      <c r="G1910" t="s">
        <v>40</v>
      </c>
      <c r="H1910" t="s">
        <v>29</v>
      </c>
      <c r="I1910" t="s">
        <v>42</v>
      </c>
      <c r="J1910" t="s">
        <v>43</v>
      </c>
      <c r="K1910" t="s">
        <v>75</v>
      </c>
      <c r="L1910" t="s">
        <v>1290</v>
      </c>
      <c r="M1910">
        <v>0.41</v>
      </c>
      <c r="N1910" t="s">
        <v>34</v>
      </c>
      <c r="O1910" t="s">
        <v>113</v>
      </c>
      <c r="P1910" t="s">
        <v>376</v>
      </c>
      <c r="Q1910" t="s">
        <v>68</v>
      </c>
      <c r="R1910">
        <v>20016</v>
      </c>
      <c r="S1910" s="1">
        <v>42183</v>
      </c>
      <c r="T1910" s="1">
        <v>42185</v>
      </c>
      <c r="U1910">
        <v>-17.03</v>
      </c>
      <c r="V1910">
        <v>48</v>
      </c>
      <c r="W1910">
        <v>2373.3200000000002</v>
      </c>
      <c r="X1910">
        <v>11206</v>
      </c>
      <c r="Y1910">
        <f>cleaneddata[[#This Row],[Unit Price]]-cleaneddata[[#This Row],[Discount]]</f>
        <v>49.9</v>
      </c>
      <c r="Z1910" t="str">
        <f>_xlfn.IFS(cleaneddata[[#This Row],[Region]]="Central","Chris",cleaneddata[[#This Row],[Region]]="East","Erin",cleaneddata[[#This Row],[Region]]="South","Sam",cleaneddata[[#This Row],[Region]]="West","William")</f>
        <v>Erin</v>
      </c>
    </row>
    <row r="1911" spans="1:26" x14ac:dyDescent="0.25">
      <c r="A1911">
        <v>1193</v>
      </c>
      <c r="B1911" t="s">
        <v>1353</v>
      </c>
      <c r="C1911" t="s">
        <v>49</v>
      </c>
      <c r="D1911">
        <v>0.03</v>
      </c>
      <c r="E1911">
        <v>28.53</v>
      </c>
      <c r="F1911">
        <v>1.49</v>
      </c>
      <c r="G1911" t="s">
        <v>40</v>
      </c>
      <c r="H1911" t="s">
        <v>29</v>
      </c>
      <c r="I1911" t="s">
        <v>50</v>
      </c>
      <c r="J1911" t="s">
        <v>74</v>
      </c>
      <c r="K1911" t="s">
        <v>75</v>
      </c>
      <c r="L1911" t="s">
        <v>1834</v>
      </c>
      <c r="M1911">
        <v>0.38</v>
      </c>
      <c r="N1911" t="s">
        <v>34</v>
      </c>
      <c r="O1911" t="s">
        <v>113</v>
      </c>
      <c r="P1911" t="s">
        <v>376</v>
      </c>
      <c r="Q1911" t="s">
        <v>68</v>
      </c>
      <c r="R1911">
        <v>20016</v>
      </c>
      <c r="S1911" s="1">
        <v>42183</v>
      </c>
      <c r="T1911" s="1">
        <v>42186</v>
      </c>
      <c r="U1911">
        <v>39.627000000000002</v>
      </c>
      <c r="V1911">
        <v>11</v>
      </c>
      <c r="W1911">
        <v>325.73</v>
      </c>
      <c r="X1911">
        <v>11206</v>
      </c>
      <c r="Y1911">
        <f>cleaneddata[[#This Row],[Unit Price]]-cleaneddata[[#This Row],[Discount]]</f>
        <v>28.5</v>
      </c>
      <c r="Z1911" t="str">
        <f>_xlfn.IFS(cleaneddata[[#This Row],[Region]]="Central","Chris",cleaneddata[[#This Row],[Region]]="East","Erin",cleaneddata[[#This Row],[Region]]="South","Sam",cleaneddata[[#This Row],[Region]]="West","William")</f>
        <v>Erin</v>
      </c>
    </row>
    <row r="1912" spans="1:26" x14ac:dyDescent="0.25">
      <c r="A1912">
        <v>1203</v>
      </c>
      <c r="B1912" t="s">
        <v>2992</v>
      </c>
      <c r="C1912" t="s">
        <v>49</v>
      </c>
      <c r="D1912">
        <v>0.09</v>
      </c>
      <c r="E1912">
        <v>49.99</v>
      </c>
      <c r="F1912">
        <v>19.989999999999998</v>
      </c>
      <c r="G1912" t="s">
        <v>40</v>
      </c>
      <c r="H1912" t="s">
        <v>29</v>
      </c>
      <c r="I1912" t="s">
        <v>42</v>
      </c>
      <c r="J1912" t="s">
        <v>43</v>
      </c>
      <c r="K1912" t="s">
        <v>75</v>
      </c>
      <c r="L1912" t="s">
        <v>1290</v>
      </c>
      <c r="M1912">
        <v>0.41</v>
      </c>
      <c r="N1912" t="s">
        <v>34</v>
      </c>
      <c r="O1912" t="s">
        <v>113</v>
      </c>
      <c r="P1912" t="s">
        <v>586</v>
      </c>
      <c r="Q1912" t="s">
        <v>587</v>
      </c>
      <c r="R1912">
        <v>2920</v>
      </c>
      <c r="S1912" s="1">
        <v>42183</v>
      </c>
      <c r="T1912" s="1">
        <v>42185</v>
      </c>
      <c r="U1912">
        <v>-8.5150000000000006</v>
      </c>
      <c r="V1912">
        <v>12</v>
      </c>
      <c r="W1912">
        <v>593.33000000000004</v>
      </c>
      <c r="X1912">
        <v>87587</v>
      </c>
      <c r="Y1912">
        <f>cleaneddata[[#This Row],[Unit Price]]-cleaneddata[[#This Row],[Discount]]</f>
        <v>49.9</v>
      </c>
      <c r="Z1912" t="str">
        <f>_xlfn.IFS(cleaneddata[[#This Row],[Region]]="Central","Chris",cleaneddata[[#This Row],[Region]]="East","Erin",cleaneddata[[#This Row],[Region]]="South","Sam",cleaneddata[[#This Row],[Region]]="West","William")</f>
        <v>Erin</v>
      </c>
    </row>
    <row r="1913" spans="1:26" x14ac:dyDescent="0.25">
      <c r="A1913">
        <v>2801</v>
      </c>
      <c r="B1913" t="s">
        <v>2993</v>
      </c>
      <c r="C1913" t="s">
        <v>49</v>
      </c>
      <c r="D1913">
        <v>0</v>
      </c>
      <c r="E1913">
        <v>17.52</v>
      </c>
      <c r="F1913">
        <v>8.17</v>
      </c>
      <c r="G1913" t="s">
        <v>40</v>
      </c>
      <c r="H1913" t="s">
        <v>73</v>
      </c>
      <c r="I1913" t="s">
        <v>50</v>
      </c>
      <c r="J1913" t="s">
        <v>97</v>
      </c>
      <c r="K1913" t="s">
        <v>146</v>
      </c>
      <c r="L1913" t="s">
        <v>2994</v>
      </c>
      <c r="M1913">
        <v>0.5</v>
      </c>
      <c r="N1913" t="s">
        <v>34</v>
      </c>
      <c r="O1913" t="s">
        <v>61</v>
      </c>
      <c r="P1913" t="s">
        <v>590</v>
      </c>
      <c r="Q1913" t="s">
        <v>1720</v>
      </c>
      <c r="R1913">
        <v>85224</v>
      </c>
      <c r="S1913" s="1">
        <v>42183</v>
      </c>
      <c r="T1913" s="1">
        <v>42188</v>
      </c>
      <c r="U1913">
        <v>52.764000000000003</v>
      </c>
      <c r="V1913">
        <v>15</v>
      </c>
      <c r="W1913">
        <v>284.33999999999997</v>
      </c>
      <c r="X1913">
        <v>91049</v>
      </c>
      <c r="Y1913">
        <f>cleaneddata[[#This Row],[Unit Price]]-cleaneddata[[#This Row],[Discount]]</f>
        <v>17.52</v>
      </c>
      <c r="Z1913" t="str">
        <f>_xlfn.IFS(cleaneddata[[#This Row],[Region]]="Central","Chris",cleaneddata[[#This Row],[Region]]="East","Erin",cleaneddata[[#This Row],[Region]]="South","Sam",cleaneddata[[#This Row],[Region]]="West","William")</f>
        <v>William</v>
      </c>
    </row>
    <row r="1914" spans="1:26" x14ac:dyDescent="0.25">
      <c r="A1914">
        <v>3226</v>
      </c>
      <c r="B1914" t="s">
        <v>503</v>
      </c>
      <c r="C1914" t="s">
        <v>118</v>
      </c>
      <c r="D1914">
        <v>0.06</v>
      </c>
      <c r="E1914">
        <v>22.24</v>
      </c>
      <c r="F1914">
        <v>1.99</v>
      </c>
      <c r="G1914" t="s">
        <v>40</v>
      </c>
      <c r="H1914" t="s">
        <v>29</v>
      </c>
      <c r="I1914" t="s">
        <v>42</v>
      </c>
      <c r="J1914" t="s">
        <v>43</v>
      </c>
      <c r="K1914" t="s">
        <v>44</v>
      </c>
      <c r="L1914" t="s">
        <v>2995</v>
      </c>
      <c r="M1914">
        <v>0.43</v>
      </c>
      <c r="N1914" t="s">
        <v>34</v>
      </c>
      <c r="O1914" t="s">
        <v>35</v>
      </c>
      <c r="P1914" t="s">
        <v>402</v>
      </c>
      <c r="Q1914" t="s">
        <v>505</v>
      </c>
      <c r="R1914">
        <v>37075</v>
      </c>
      <c r="S1914" s="1">
        <v>42183</v>
      </c>
      <c r="T1914" s="1">
        <v>42185</v>
      </c>
      <c r="U1914">
        <v>95.388000000000005</v>
      </c>
      <c r="V1914">
        <v>12</v>
      </c>
      <c r="W1914">
        <v>255.88</v>
      </c>
      <c r="X1914">
        <v>86509</v>
      </c>
      <c r="Y1914">
        <f>cleaneddata[[#This Row],[Unit Price]]-cleaneddata[[#This Row],[Discount]]</f>
        <v>22.18</v>
      </c>
      <c r="Z1914" t="str">
        <f>_xlfn.IFS(cleaneddata[[#This Row],[Region]]="Central","Chris",cleaneddata[[#This Row],[Region]]="East","Erin",cleaneddata[[#This Row],[Region]]="South","Sam",cleaneddata[[#This Row],[Region]]="West","William")</f>
        <v>Sam</v>
      </c>
    </row>
    <row r="1915" spans="1:26" x14ac:dyDescent="0.25">
      <c r="A1915">
        <v>2448</v>
      </c>
      <c r="B1915" t="s">
        <v>2996</v>
      </c>
      <c r="C1915" t="s">
        <v>39</v>
      </c>
      <c r="D1915">
        <v>0.09</v>
      </c>
      <c r="E1915">
        <v>6.48</v>
      </c>
      <c r="F1915">
        <v>7.03</v>
      </c>
      <c r="G1915" t="s">
        <v>40</v>
      </c>
      <c r="H1915" t="s">
        <v>41</v>
      </c>
      <c r="I1915" t="s">
        <v>50</v>
      </c>
      <c r="J1915" t="s">
        <v>90</v>
      </c>
      <c r="K1915" t="s">
        <v>75</v>
      </c>
      <c r="L1915" t="s">
        <v>2525</v>
      </c>
      <c r="M1915">
        <v>0.37</v>
      </c>
      <c r="N1915" t="s">
        <v>34</v>
      </c>
      <c r="O1915" t="s">
        <v>54</v>
      </c>
      <c r="P1915" t="s">
        <v>86</v>
      </c>
      <c r="Q1915" t="s">
        <v>161</v>
      </c>
      <c r="R1915">
        <v>55410</v>
      </c>
      <c r="S1915" s="1">
        <v>42184</v>
      </c>
      <c r="T1915" s="1">
        <v>42186</v>
      </c>
      <c r="U1915">
        <v>-126.208</v>
      </c>
      <c r="V1915">
        <v>16</v>
      </c>
      <c r="W1915">
        <v>96.96</v>
      </c>
      <c r="X1915">
        <v>87790</v>
      </c>
      <c r="Y1915">
        <f>cleaneddata[[#This Row],[Unit Price]]-cleaneddata[[#This Row],[Discount]]</f>
        <v>6.3900000000000006</v>
      </c>
      <c r="Z1915" t="str">
        <f>_xlfn.IFS(cleaneddata[[#This Row],[Region]]="Central","Chris",cleaneddata[[#This Row],[Region]]="East","Erin",cleaneddata[[#This Row],[Region]]="South","Sam",cleaneddata[[#This Row],[Region]]="West","William")</f>
        <v>Chris</v>
      </c>
    </row>
    <row r="1916" spans="1:26" x14ac:dyDescent="0.25">
      <c r="A1916">
        <v>3374</v>
      </c>
      <c r="B1916" t="s">
        <v>2744</v>
      </c>
      <c r="C1916" t="s">
        <v>39</v>
      </c>
      <c r="D1916">
        <v>0.05</v>
      </c>
      <c r="E1916">
        <v>73.98</v>
      </c>
      <c r="F1916">
        <v>12.14</v>
      </c>
      <c r="G1916" t="s">
        <v>40</v>
      </c>
      <c r="H1916" t="s">
        <v>73</v>
      </c>
      <c r="I1916" t="s">
        <v>42</v>
      </c>
      <c r="J1916" t="s">
        <v>43</v>
      </c>
      <c r="K1916" t="s">
        <v>75</v>
      </c>
      <c r="L1916" t="s">
        <v>735</v>
      </c>
      <c r="M1916">
        <v>0.67</v>
      </c>
      <c r="N1916" t="s">
        <v>34</v>
      </c>
      <c r="O1916" t="s">
        <v>113</v>
      </c>
      <c r="P1916" t="s">
        <v>420</v>
      </c>
      <c r="Q1916" t="s">
        <v>2745</v>
      </c>
      <c r="R1916">
        <v>21113</v>
      </c>
      <c r="S1916" s="1">
        <v>42184</v>
      </c>
      <c r="T1916" s="1">
        <v>42185</v>
      </c>
      <c r="U1916">
        <v>-1.9039999999999999</v>
      </c>
      <c r="V1916">
        <v>8</v>
      </c>
      <c r="W1916">
        <v>600.4</v>
      </c>
      <c r="X1916">
        <v>87474</v>
      </c>
      <c r="Y1916">
        <f>cleaneddata[[#This Row],[Unit Price]]-cleaneddata[[#This Row],[Discount]]</f>
        <v>73.930000000000007</v>
      </c>
      <c r="Z1916" t="str">
        <f>_xlfn.IFS(cleaneddata[[#This Row],[Region]]="Central","Chris",cleaneddata[[#This Row],[Region]]="East","Erin",cleaneddata[[#This Row],[Region]]="South","Sam",cleaneddata[[#This Row],[Region]]="West","William")</f>
        <v>Erin</v>
      </c>
    </row>
    <row r="1917" spans="1:26" x14ac:dyDescent="0.25">
      <c r="A1917">
        <v>3374</v>
      </c>
      <c r="B1917" t="s">
        <v>2744</v>
      </c>
      <c r="C1917" t="s">
        <v>39</v>
      </c>
      <c r="D1917">
        <v>0</v>
      </c>
      <c r="E1917">
        <v>5.98</v>
      </c>
      <c r="F1917">
        <v>7.15</v>
      </c>
      <c r="G1917" t="s">
        <v>40</v>
      </c>
      <c r="H1917" t="s">
        <v>73</v>
      </c>
      <c r="I1917" t="s">
        <v>50</v>
      </c>
      <c r="J1917" t="s">
        <v>90</v>
      </c>
      <c r="K1917" t="s">
        <v>75</v>
      </c>
      <c r="L1917" t="s">
        <v>2540</v>
      </c>
      <c r="M1917">
        <v>0.36</v>
      </c>
      <c r="N1917" t="s">
        <v>34</v>
      </c>
      <c r="O1917" t="s">
        <v>113</v>
      </c>
      <c r="P1917" t="s">
        <v>420</v>
      </c>
      <c r="Q1917" t="s">
        <v>2745</v>
      </c>
      <c r="R1917">
        <v>21113</v>
      </c>
      <c r="S1917" s="1">
        <v>42184</v>
      </c>
      <c r="T1917" s="1">
        <v>42186</v>
      </c>
      <c r="U1917">
        <v>-37.048000000000002</v>
      </c>
      <c r="V1917">
        <v>5</v>
      </c>
      <c r="W1917">
        <v>34.25</v>
      </c>
      <c r="X1917">
        <v>87474</v>
      </c>
      <c r="Y1917">
        <f>cleaneddata[[#This Row],[Unit Price]]-cleaneddata[[#This Row],[Discount]]</f>
        <v>5.98</v>
      </c>
      <c r="Z1917" t="str">
        <f>_xlfn.IFS(cleaneddata[[#This Row],[Region]]="Central","Chris",cleaneddata[[#This Row],[Region]]="East","Erin",cleaneddata[[#This Row],[Region]]="South","Sam",cleaneddata[[#This Row],[Region]]="West","William")</f>
        <v>Erin</v>
      </c>
    </row>
    <row r="1918" spans="1:26" x14ac:dyDescent="0.25">
      <c r="A1918">
        <v>3374</v>
      </c>
      <c r="B1918" t="s">
        <v>2744</v>
      </c>
      <c r="C1918" t="s">
        <v>39</v>
      </c>
      <c r="D1918">
        <v>0.09</v>
      </c>
      <c r="E1918">
        <v>3.57</v>
      </c>
      <c r="F1918">
        <v>4.17</v>
      </c>
      <c r="G1918" t="s">
        <v>40</v>
      </c>
      <c r="H1918" t="s">
        <v>73</v>
      </c>
      <c r="I1918" t="s">
        <v>50</v>
      </c>
      <c r="J1918" t="s">
        <v>51</v>
      </c>
      <c r="K1918" t="s">
        <v>44</v>
      </c>
      <c r="L1918" t="s">
        <v>794</v>
      </c>
      <c r="M1918">
        <v>0.59</v>
      </c>
      <c r="N1918" t="s">
        <v>34</v>
      </c>
      <c r="O1918" t="s">
        <v>113</v>
      </c>
      <c r="P1918" t="s">
        <v>420</v>
      </c>
      <c r="Q1918" t="s">
        <v>2745</v>
      </c>
      <c r="R1918">
        <v>21113</v>
      </c>
      <c r="S1918" s="1">
        <v>42184</v>
      </c>
      <c r="T1918" s="1">
        <v>42186</v>
      </c>
      <c r="U1918">
        <v>-56.887999999999998</v>
      </c>
      <c r="V1918">
        <v>9</v>
      </c>
      <c r="W1918">
        <v>31.45</v>
      </c>
      <c r="X1918">
        <v>87474</v>
      </c>
      <c r="Y1918">
        <f>cleaneddata[[#This Row],[Unit Price]]-cleaneddata[[#This Row],[Discount]]</f>
        <v>3.48</v>
      </c>
      <c r="Z1918" t="str">
        <f>_xlfn.IFS(cleaneddata[[#This Row],[Region]]="Central","Chris",cleaneddata[[#This Row],[Region]]="East","Erin",cleaneddata[[#This Row],[Region]]="South","Sam",cleaneddata[[#This Row],[Region]]="West","William")</f>
        <v>Erin</v>
      </c>
    </row>
    <row r="1919" spans="1:26" x14ac:dyDescent="0.25">
      <c r="A1919">
        <v>1502</v>
      </c>
      <c r="B1919" t="s">
        <v>2439</v>
      </c>
      <c r="C1919" t="s">
        <v>49</v>
      </c>
      <c r="D1919">
        <v>0.08</v>
      </c>
      <c r="E1919">
        <v>5.84</v>
      </c>
      <c r="F1919">
        <v>1</v>
      </c>
      <c r="G1919" t="s">
        <v>89</v>
      </c>
      <c r="H1919" t="s">
        <v>29</v>
      </c>
      <c r="I1919" t="s">
        <v>50</v>
      </c>
      <c r="J1919" t="s">
        <v>51</v>
      </c>
      <c r="K1919" t="s">
        <v>52</v>
      </c>
      <c r="L1919" t="s">
        <v>2997</v>
      </c>
      <c r="M1919">
        <v>0.38</v>
      </c>
      <c r="N1919" t="s">
        <v>34</v>
      </c>
      <c r="O1919" t="s">
        <v>35</v>
      </c>
      <c r="P1919" t="s">
        <v>125</v>
      </c>
      <c r="Q1919" t="s">
        <v>2440</v>
      </c>
      <c r="R1919">
        <v>33065</v>
      </c>
      <c r="S1919" s="1">
        <v>42184</v>
      </c>
      <c r="T1919" s="1">
        <v>42188</v>
      </c>
      <c r="U1919">
        <v>731.92200000000003</v>
      </c>
      <c r="V1919">
        <v>11</v>
      </c>
      <c r="W1919">
        <v>61.39</v>
      </c>
      <c r="X1919">
        <v>89194</v>
      </c>
      <c r="Y1919">
        <f>cleaneddata[[#This Row],[Unit Price]]-cleaneddata[[#This Row],[Discount]]</f>
        <v>5.76</v>
      </c>
      <c r="Z1919" t="str">
        <f>_xlfn.IFS(cleaneddata[[#This Row],[Region]]="Central","Chris",cleaneddata[[#This Row],[Region]]="East","Erin",cleaneddata[[#This Row],[Region]]="South","Sam",cleaneddata[[#This Row],[Region]]="West","William")</f>
        <v>Sam</v>
      </c>
    </row>
    <row r="1920" spans="1:26" x14ac:dyDescent="0.25">
      <c r="A1920">
        <v>1502</v>
      </c>
      <c r="B1920" t="s">
        <v>2439</v>
      </c>
      <c r="C1920" t="s">
        <v>49</v>
      </c>
      <c r="D1920">
        <v>0</v>
      </c>
      <c r="E1920">
        <v>205.99</v>
      </c>
      <c r="F1920">
        <v>8.99</v>
      </c>
      <c r="G1920" t="s">
        <v>40</v>
      </c>
      <c r="H1920" t="s">
        <v>29</v>
      </c>
      <c r="I1920" t="s">
        <v>42</v>
      </c>
      <c r="J1920" t="s">
        <v>137</v>
      </c>
      <c r="K1920" t="s">
        <v>75</v>
      </c>
      <c r="L1920" t="s">
        <v>1034</v>
      </c>
      <c r="M1920">
        <v>0.6</v>
      </c>
      <c r="N1920" t="s">
        <v>34</v>
      </c>
      <c r="O1920" t="s">
        <v>35</v>
      </c>
      <c r="P1920" t="s">
        <v>125</v>
      </c>
      <c r="Q1920" t="s">
        <v>2440</v>
      </c>
      <c r="R1920">
        <v>33065</v>
      </c>
      <c r="S1920" s="1">
        <v>42184</v>
      </c>
      <c r="T1920" s="1">
        <v>42187</v>
      </c>
      <c r="U1920">
        <v>186.55799999999999</v>
      </c>
      <c r="V1920">
        <v>13</v>
      </c>
      <c r="W1920">
        <v>2435.52</v>
      </c>
      <c r="X1920">
        <v>89194</v>
      </c>
      <c r="Y1920">
        <f>cleaneddata[[#This Row],[Unit Price]]-cleaneddata[[#This Row],[Discount]]</f>
        <v>205.99</v>
      </c>
      <c r="Z1920" t="str">
        <f>_xlfn.IFS(cleaneddata[[#This Row],[Region]]="Central","Chris",cleaneddata[[#This Row],[Region]]="East","Erin",cleaneddata[[#This Row],[Region]]="South","Sam",cleaneddata[[#This Row],[Region]]="West","William")</f>
        <v>Sam</v>
      </c>
    </row>
    <row r="1921" spans="1:26" x14ac:dyDescent="0.25">
      <c r="A1921">
        <v>1109</v>
      </c>
      <c r="B1921" t="s">
        <v>2998</v>
      </c>
      <c r="C1921" t="s">
        <v>118</v>
      </c>
      <c r="D1921">
        <v>0.08</v>
      </c>
      <c r="E1921">
        <v>8.3699999999999992</v>
      </c>
      <c r="F1921">
        <v>10.16</v>
      </c>
      <c r="G1921" t="s">
        <v>40</v>
      </c>
      <c r="H1921" t="s">
        <v>41</v>
      </c>
      <c r="I1921" t="s">
        <v>30</v>
      </c>
      <c r="J1921" t="s">
        <v>128</v>
      </c>
      <c r="K1921" t="s">
        <v>66</v>
      </c>
      <c r="L1921" t="s">
        <v>1574</v>
      </c>
      <c r="M1921">
        <v>0.59</v>
      </c>
      <c r="N1921" t="s">
        <v>34</v>
      </c>
      <c r="O1921" t="s">
        <v>54</v>
      </c>
      <c r="P1921" t="s">
        <v>189</v>
      </c>
      <c r="Q1921" t="s">
        <v>2999</v>
      </c>
      <c r="R1921">
        <v>78041</v>
      </c>
      <c r="S1921" s="1">
        <v>42184</v>
      </c>
      <c r="T1921" s="1">
        <v>42184</v>
      </c>
      <c r="U1921">
        <v>-169.232</v>
      </c>
      <c r="V1921">
        <v>13</v>
      </c>
      <c r="W1921">
        <v>108.99</v>
      </c>
      <c r="X1921">
        <v>86410</v>
      </c>
      <c r="Y1921">
        <f>cleaneddata[[#This Row],[Unit Price]]-cleaneddata[[#This Row],[Discount]]</f>
        <v>8.2899999999999991</v>
      </c>
      <c r="Z1921" t="str">
        <f>_xlfn.IFS(cleaneddata[[#This Row],[Region]]="Central","Chris",cleaneddata[[#This Row],[Region]]="East","Erin",cleaneddata[[#This Row],[Region]]="South","Sam",cleaneddata[[#This Row],[Region]]="West","William")</f>
        <v>Chris</v>
      </c>
    </row>
    <row r="1922" spans="1:26" x14ac:dyDescent="0.25">
      <c r="A1922">
        <v>1183</v>
      </c>
      <c r="B1922" t="s">
        <v>3000</v>
      </c>
      <c r="C1922" t="s">
        <v>72</v>
      </c>
      <c r="D1922">
        <v>0.04</v>
      </c>
      <c r="E1922">
        <v>35.99</v>
      </c>
      <c r="F1922">
        <v>3.3</v>
      </c>
      <c r="G1922" t="s">
        <v>40</v>
      </c>
      <c r="H1922" t="s">
        <v>73</v>
      </c>
      <c r="I1922" t="s">
        <v>42</v>
      </c>
      <c r="J1922" t="s">
        <v>137</v>
      </c>
      <c r="K1922" t="s">
        <v>44</v>
      </c>
      <c r="L1922" t="s">
        <v>1912</v>
      </c>
      <c r="M1922">
        <v>0.39</v>
      </c>
      <c r="N1922" t="s">
        <v>34</v>
      </c>
      <c r="O1922" t="s">
        <v>61</v>
      </c>
      <c r="P1922" t="s">
        <v>148</v>
      </c>
      <c r="Q1922" t="s">
        <v>3001</v>
      </c>
      <c r="R1922">
        <v>84663</v>
      </c>
      <c r="S1922" s="1">
        <v>42184</v>
      </c>
      <c r="T1922" s="1">
        <v>42184</v>
      </c>
      <c r="U1922">
        <v>184.19550000000001</v>
      </c>
      <c r="V1922">
        <v>9</v>
      </c>
      <c r="W1922">
        <v>266.95</v>
      </c>
      <c r="X1922">
        <v>86914</v>
      </c>
      <c r="Y1922">
        <f>cleaneddata[[#This Row],[Unit Price]]-cleaneddata[[#This Row],[Discount]]</f>
        <v>35.950000000000003</v>
      </c>
      <c r="Z1922" t="str">
        <f>_xlfn.IFS(cleaneddata[[#This Row],[Region]]="Central","Chris",cleaneddata[[#This Row],[Region]]="East","Erin",cleaneddata[[#This Row],[Region]]="South","Sam",cleaneddata[[#This Row],[Region]]="West","William")</f>
        <v>William</v>
      </c>
    </row>
    <row r="1923" spans="1:26" x14ac:dyDescent="0.25">
      <c r="A1923">
        <v>699</v>
      </c>
      <c r="B1923" t="s">
        <v>863</v>
      </c>
      <c r="C1923" t="s">
        <v>39</v>
      </c>
      <c r="D1923">
        <v>0.01</v>
      </c>
      <c r="E1923">
        <v>7.89</v>
      </c>
      <c r="F1923">
        <v>2.82</v>
      </c>
      <c r="G1923" t="s">
        <v>40</v>
      </c>
      <c r="H1923" t="s">
        <v>41</v>
      </c>
      <c r="I1923" t="s">
        <v>50</v>
      </c>
      <c r="J1923" t="s">
        <v>178</v>
      </c>
      <c r="K1923" t="s">
        <v>52</v>
      </c>
      <c r="L1923" t="s">
        <v>3002</v>
      </c>
      <c r="M1923">
        <v>0.4</v>
      </c>
      <c r="N1923" t="s">
        <v>34</v>
      </c>
      <c r="O1923" t="s">
        <v>61</v>
      </c>
      <c r="P1923" t="s">
        <v>92</v>
      </c>
      <c r="Q1923" t="s">
        <v>102</v>
      </c>
      <c r="R1923">
        <v>90041</v>
      </c>
      <c r="S1923" s="1">
        <v>42185</v>
      </c>
      <c r="T1923" s="1">
        <v>42186</v>
      </c>
      <c r="U1923">
        <v>38.700000000000003</v>
      </c>
      <c r="V1923">
        <v>32</v>
      </c>
      <c r="W1923">
        <v>274.26</v>
      </c>
      <c r="X1923">
        <v>36647</v>
      </c>
      <c r="Y1923">
        <f>cleaneddata[[#This Row],[Unit Price]]-cleaneddata[[#This Row],[Discount]]</f>
        <v>7.88</v>
      </c>
      <c r="Z1923" t="str">
        <f>_xlfn.IFS(cleaneddata[[#This Row],[Region]]="Central","Chris",cleaneddata[[#This Row],[Region]]="East","Erin",cleaneddata[[#This Row],[Region]]="South","Sam",cleaneddata[[#This Row],[Region]]="West","William")</f>
        <v>William</v>
      </c>
    </row>
    <row r="1924" spans="1:26" x14ac:dyDescent="0.25">
      <c r="A1924">
        <v>699</v>
      </c>
      <c r="B1924" t="s">
        <v>863</v>
      </c>
      <c r="C1924" t="s">
        <v>39</v>
      </c>
      <c r="D1924">
        <v>0.09</v>
      </c>
      <c r="E1924">
        <v>3.68</v>
      </c>
      <c r="F1924">
        <v>1.32</v>
      </c>
      <c r="G1924" t="s">
        <v>40</v>
      </c>
      <c r="H1924" t="s">
        <v>41</v>
      </c>
      <c r="I1924" t="s">
        <v>50</v>
      </c>
      <c r="J1924" t="s">
        <v>570</v>
      </c>
      <c r="K1924" t="s">
        <v>52</v>
      </c>
      <c r="L1924" t="s">
        <v>2528</v>
      </c>
      <c r="M1924">
        <v>0.83</v>
      </c>
      <c r="N1924" t="s">
        <v>34</v>
      </c>
      <c r="O1924" t="s">
        <v>61</v>
      </c>
      <c r="P1924" t="s">
        <v>92</v>
      </c>
      <c r="Q1924" t="s">
        <v>102</v>
      </c>
      <c r="R1924">
        <v>90041</v>
      </c>
      <c r="S1924" s="1">
        <v>42185</v>
      </c>
      <c r="T1924" s="1">
        <v>42186</v>
      </c>
      <c r="U1924">
        <v>-21.91</v>
      </c>
      <c r="V1924">
        <v>24</v>
      </c>
      <c r="W1924">
        <v>83.16</v>
      </c>
      <c r="X1924">
        <v>36647</v>
      </c>
      <c r="Y1924">
        <f>cleaneddata[[#This Row],[Unit Price]]-cleaneddata[[#This Row],[Discount]]</f>
        <v>3.5900000000000003</v>
      </c>
      <c r="Z1924" t="str">
        <f>_xlfn.IFS(cleaneddata[[#This Row],[Region]]="Central","Chris",cleaneddata[[#This Row],[Region]]="East","Erin",cleaneddata[[#This Row],[Region]]="South","Sam",cleaneddata[[#This Row],[Region]]="West","William")</f>
        <v>William</v>
      </c>
    </row>
    <row r="1925" spans="1:26" x14ac:dyDescent="0.25">
      <c r="A1925">
        <v>699</v>
      </c>
      <c r="B1925" t="s">
        <v>863</v>
      </c>
      <c r="C1925" t="s">
        <v>39</v>
      </c>
      <c r="D1925">
        <v>0.1</v>
      </c>
      <c r="E1925">
        <v>9.7100000000000009</v>
      </c>
      <c r="F1925">
        <v>9.4499999999999993</v>
      </c>
      <c r="G1925" t="s">
        <v>40</v>
      </c>
      <c r="H1925" t="s">
        <v>41</v>
      </c>
      <c r="I1925" t="s">
        <v>50</v>
      </c>
      <c r="J1925" t="s">
        <v>80</v>
      </c>
      <c r="K1925" t="s">
        <v>75</v>
      </c>
      <c r="L1925" t="s">
        <v>1205</v>
      </c>
      <c r="M1925">
        <v>0.6</v>
      </c>
      <c r="N1925" t="s">
        <v>34</v>
      </c>
      <c r="O1925" t="s">
        <v>61</v>
      </c>
      <c r="P1925" t="s">
        <v>92</v>
      </c>
      <c r="Q1925" t="s">
        <v>102</v>
      </c>
      <c r="R1925">
        <v>90041</v>
      </c>
      <c r="S1925" s="1">
        <v>42185</v>
      </c>
      <c r="T1925" s="1">
        <v>42188</v>
      </c>
      <c r="U1925">
        <v>-119.77</v>
      </c>
      <c r="V1925">
        <v>27</v>
      </c>
      <c r="W1925">
        <v>261.93</v>
      </c>
      <c r="X1925">
        <v>36647</v>
      </c>
      <c r="Y1925">
        <f>cleaneddata[[#This Row],[Unit Price]]-cleaneddata[[#This Row],[Discount]]</f>
        <v>9.6100000000000012</v>
      </c>
      <c r="Z1925" t="str">
        <f>_xlfn.IFS(cleaneddata[[#This Row],[Region]]="Central","Chris",cleaneddata[[#This Row],[Region]]="East","Erin",cleaneddata[[#This Row],[Region]]="South","Sam",cleaneddata[[#This Row],[Region]]="West","William")</f>
        <v>William</v>
      </c>
    </row>
    <row r="1926" spans="1:26" x14ac:dyDescent="0.25">
      <c r="A1926">
        <v>702</v>
      </c>
      <c r="B1926" t="s">
        <v>2278</v>
      </c>
      <c r="C1926" t="s">
        <v>39</v>
      </c>
      <c r="D1926">
        <v>0.01</v>
      </c>
      <c r="E1926">
        <v>7.89</v>
      </c>
      <c r="F1926">
        <v>2.82</v>
      </c>
      <c r="G1926" t="s">
        <v>40</v>
      </c>
      <c r="H1926" t="s">
        <v>41</v>
      </c>
      <c r="I1926" t="s">
        <v>50</v>
      </c>
      <c r="J1926" t="s">
        <v>178</v>
      </c>
      <c r="K1926" t="s">
        <v>52</v>
      </c>
      <c r="L1926" t="s">
        <v>3002</v>
      </c>
      <c r="M1926">
        <v>0.4</v>
      </c>
      <c r="N1926" t="s">
        <v>34</v>
      </c>
      <c r="O1926" t="s">
        <v>61</v>
      </c>
      <c r="P1926" t="s">
        <v>92</v>
      </c>
      <c r="Q1926" t="s">
        <v>2279</v>
      </c>
      <c r="R1926">
        <v>95404</v>
      </c>
      <c r="S1926" s="1">
        <v>42185</v>
      </c>
      <c r="T1926" s="1">
        <v>42186</v>
      </c>
      <c r="U1926">
        <v>46.44</v>
      </c>
      <c r="V1926">
        <v>8</v>
      </c>
      <c r="W1926">
        <v>68.56</v>
      </c>
      <c r="X1926">
        <v>87979</v>
      </c>
      <c r="Y1926">
        <f>cleaneddata[[#This Row],[Unit Price]]-cleaneddata[[#This Row],[Discount]]</f>
        <v>7.88</v>
      </c>
      <c r="Z1926" t="str">
        <f>_xlfn.IFS(cleaneddata[[#This Row],[Region]]="Central","Chris",cleaneddata[[#This Row],[Region]]="East","Erin",cleaneddata[[#This Row],[Region]]="South","Sam",cleaneddata[[#This Row],[Region]]="West","William")</f>
        <v>William</v>
      </c>
    </row>
    <row r="1927" spans="1:26" x14ac:dyDescent="0.25">
      <c r="A1927">
        <v>702</v>
      </c>
      <c r="B1927" t="s">
        <v>2278</v>
      </c>
      <c r="C1927" t="s">
        <v>39</v>
      </c>
      <c r="D1927">
        <v>0.09</v>
      </c>
      <c r="E1927">
        <v>3.68</v>
      </c>
      <c r="F1927">
        <v>1.32</v>
      </c>
      <c r="G1927" t="s">
        <v>40</v>
      </c>
      <c r="H1927" t="s">
        <v>41</v>
      </c>
      <c r="I1927" t="s">
        <v>50</v>
      </c>
      <c r="J1927" t="s">
        <v>570</v>
      </c>
      <c r="K1927" t="s">
        <v>52</v>
      </c>
      <c r="L1927" t="s">
        <v>2528</v>
      </c>
      <c r="M1927">
        <v>0.83</v>
      </c>
      <c r="N1927" t="s">
        <v>34</v>
      </c>
      <c r="O1927" t="s">
        <v>61</v>
      </c>
      <c r="P1927" t="s">
        <v>92</v>
      </c>
      <c r="Q1927" t="s">
        <v>2279</v>
      </c>
      <c r="R1927">
        <v>95404</v>
      </c>
      <c r="S1927" s="1">
        <v>42185</v>
      </c>
      <c r="T1927" s="1">
        <v>42186</v>
      </c>
      <c r="U1927">
        <v>-17.527999999999999</v>
      </c>
      <c r="V1927">
        <v>6</v>
      </c>
      <c r="W1927">
        <v>20.79</v>
      </c>
      <c r="X1927">
        <v>87979</v>
      </c>
      <c r="Y1927">
        <f>cleaneddata[[#This Row],[Unit Price]]-cleaneddata[[#This Row],[Discount]]</f>
        <v>3.5900000000000003</v>
      </c>
      <c r="Z1927" t="str">
        <f>_xlfn.IFS(cleaneddata[[#This Row],[Region]]="Central","Chris",cleaneddata[[#This Row],[Region]]="East","Erin",cleaneddata[[#This Row],[Region]]="South","Sam",cleaneddata[[#This Row],[Region]]="West","William")</f>
        <v>William</v>
      </c>
    </row>
    <row r="1928" spans="1:26" x14ac:dyDescent="0.25">
      <c r="A1928">
        <v>702</v>
      </c>
      <c r="B1928" t="s">
        <v>2278</v>
      </c>
      <c r="C1928" t="s">
        <v>39</v>
      </c>
      <c r="D1928">
        <v>0.1</v>
      </c>
      <c r="E1928">
        <v>9.7100000000000009</v>
      </c>
      <c r="F1928">
        <v>9.4499999999999993</v>
      </c>
      <c r="G1928" t="s">
        <v>40</v>
      </c>
      <c r="H1928" t="s">
        <v>41</v>
      </c>
      <c r="I1928" t="s">
        <v>50</v>
      </c>
      <c r="J1928" t="s">
        <v>80</v>
      </c>
      <c r="K1928" t="s">
        <v>75</v>
      </c>
      <c r="L1928" t="s">
        <v>1205</v>
      </c>
      <c r="M1928">
        <v>0.6</v>
      </c>
      <c r="N1928" t="s">
        <v>34</v>
      </c>
      <c r="O1928" t="s">
        <v>61</v>
      </c>
      <c r="P1928" t="s">
        <v>92</v>
      </c>
      <c r="Q1928" t="s">
        <v>2279</v>
      </c>
      <c r="R1928">
        <v>95404</v>
      </c>
      <c r="S1928" s="1">
        <v>42185</v>
      </c>
      <c r="T1928" s="1">
        <v>42188</v>
      </c>
      <c r="U1928">
        <v>-95.816000000000003</v>
      </c>
      <c r="V1928">
        <v>7</v>
      </c>
      <c r="W1928">
        <v>67.91</v>
      </c>
      <c r="X1928">
        <v>87979</v>
      </c>
      <c r="Y1928">
        <f>cleaneddata[[#This Row],[Unit Price]]-cleaneddata[[#This Row],[Discount]]</f>
        <v>9.6100000000000012</v>
      </c>
      <c r="Z1928" t="str">
        <f>_xlfn.IFS(cleaneddata[[#This Row],[Region]]="Central","Chris",cleaneddata[[#This Row],[Region]]="East","Erin",cleaneddata[[#This Row],[Region]]="South","Sam",cleaneddata[[#This Row],[Region]]="West","William")</f>
        <v>William</v>
      </c>
    </row>
    <row r="1929" spans="1:26" x14ac:dyDescent="0.25">
      <c r="A1929">
        <v>1307</v>
      </c>
      <c r="B1929" t="s">
        <v>3003</v>
      </c>
      <c r="C1929" t="s">
        <v>49</v>
      </c>
      <c r="D1929">
        <v>0.04</v>
      </c>
      <c r="E1929">
        <v>8.33</v>
      </c>
      <c r="F1929">
        <v>1.99</v>
      </c>
      <c r="G1929" t="s">
        <v>40</v>
      </c>
      <c r="H1929" t="s">
        <v>29</v>
      </c>
      <c r="I1929" t="s">
        <v>42</v>
      </c>
      <c r="J1929" t="s">
        <v>43</v>
      </c>
      <c r="K1929" t="s">
        <v>44</v>
      </c>
      <c r="L1929" t="s">
        <v>1176</v>
      </c>
      <c r="M1929">
        <v>0.52</v>
      </c>
      <c r="N1929" t="s">
        <v>34</v>
      </c>
      <c r="O1929" t="s">
        <v>61</v>
      </c>
      <c r="P1929" t="s">
        <v>141</v>
      </c>
      <c r="Q1929" t="s">
        <v>2287</v>
      </c>
      <c r="R1929">
        <v>97420</v>
      </c>
      <c r="S1929" s="1">
        <v>42185</v>
      </c>
      <c r="T1929" s="1">
        <v>42192</v>
      </c>
      <c r="U1929">
        <v>44.892000000000003</v>
      </c>
      <c r="V1929">
        <v>16</v>
      </c>
      <c r="W1929">
        <v>131.26</v>
      </c>
      <c r="X1929">
        <v>91451</v>
      </c>
      <c r="Y1929">
        <f>cleaneddata[[#This Row],[Unit Price]]-cleaneddata[[#This Row],[Discount]]</f>
        <v>8.2900000000000009</v>
      </c>
      <c r="Z1929" t="str">
        <f>_xlfn.IFS(cleaneddata[[#This Row],[Region]]="Central","Chris",cleaneddata[[#This Row],[Region]]="East","Erin",cleaneddata[[#This Row],[Region]]="South","Sam",cleaneddata[[#This Row],[Region]]="West","William")</f>
        <v>William</v>
      </c>
    </row>
    <row r="1930" spans="1:26" x14ac:dyDescent="0.25">
      <c r="A1930">
        <v>2089</v>
      </c>
      <c r="B1930" t="s">
        <v>3004</v>
      </c>
      <c r="C1930" t="s">
        <v>49</v>
      </c>
      <c r="D1930">
        <v>0.06</v>
      </c>
      <c r="E1930">
        <v>38.06</v>
      </c>
      <c r="F1930">
        <v>4.5</v>
      </c>
      <c r="G1930" t="s">
        <v>40</v>
      </c>
      <c r="H1930" t="s">
        <v>96</v>
      </c>
      <c r="I1930" t="s">
        <v>50</v>
      </c>
      <c r="J1930" t="s">
        <v>97</v>
      </c>
      <c r="K1930" t="s">
        <v>75</v>
      </c>
      <c r="L1930" t="s">
        <v>3005</v>
      </c>
      <c r="M1930">
        <v>0.56000000000000005</v>
      </c>
      <c r="N1930" t="s">
        <v>34</v>
      </c>
      <c r="O1930" t="s">
        <v>113</v>
      </c>
      <c r="P1930" t="s">
        <v>114</v>
      </c>
      <c r="Q1930" t="s">
        <v>3006</v>
      </c>
      <c r="R1930">
        <v>10956</v>
      </c>
      <c r="S1930" s="1">
        <v>42185</v>
      </c>
      <c r="T1930" s="1">
        <v>42191</v>
      </c>
      <c r="U1930">
        <v>450.45960000000002</v>
      </c>
      <c r="V1930">
        <v>17</v>
      </c>
      <c r="W1930">
        <v>652.84</v>
      </c>
      <c r="X1930">
        <v>88348</v>
      </c>
      <c r="Y1930">
        <f>cleaneddata[[#This Row],[Unit Price]]-cleaneddata[[#This Row],[Discount]]</f>
        <v>38</v>
      </c>
      <c r="Z1930" t="str">
        <f>_xlfn.IFS(cleaneddata[[#This Row],[Region]]="Central","Chris",cleaneddata[[#This Row],[Region]]="East","Erin",cleaneddata[[#This Row],[Region]]="South","Sam",cleaneddata[[#This Row],[Region]]="West","William")</f>
        <v>Erin</v>
      </c>
    </row>
    <row r="1931" spans="1:26" x14ac:dyDescent="0.25">
      <c r="A1931">
        <v>2089</v>
      </c>
      <c r="B1931" t="s">
        <v>3004</v>
      </c>
      <c r="C1931" t="s">
        <v>49</v>
      </c>
      <c r="D1931">
        <v>0.08</v>
      </c>
      <c r="E1931">
        <v>599.99</v>
      </c>
      <c r="F1931">
        <v>24.49</v>
      </c>
      <c r="G1931" t="s">
        <v>40</v>
      </c>
      <c r="H1931" t="s">
        <v>96</v>
      </c>
      <c r="I1931" t="s">
        <v>42</v>
      </c>
      <c r="J1931" t="s">
        <v>65</v>
      </c>
      <c r="K1931" t="s">
        <v>66</v>
      </c>
      <c r="L1931" t="s">
        <v>3007</v>
      </c>
      <c r="M1931">
        <v>0.37</v>
      </c>
      <c r="N1931" t="s">
        <v>34</v>
      </c>
      <c r="O1931" t="s">
        <v>113</v>
      </c>
      <c r="P1931" t="s">
        <v>114</v>
      </c>
      <c r="Q1931" t="s">
        <v>3006</v>
      </c>
      <c r="R1931">
        <v>10956</v>
      </c>
      <c r="S1931" s="1">
        <v>42185</v>
      </c>
      <c r="T1931" s="1">
        <v>42193</v>
      </c>
      <c r="U1931">
        <v>8798.1831000000002</v>
      </c>
      <c r="V1931">
        <v>22</v>
      </c>
      <c r="W1931">
        <v>12750.99</v>
      </c>
      <c r="X1931">
        <v>88348</v>
      </c>
      <c r="Y1931">
        <f>cleaneddata[[#This Row],[Unit Price]]-cleaneddata[[#This Row],[Discount]]</f>
        <v>599.91</v>
      </c>
      <c r="Z1931" t="str">
        <f>_xlfn.IFS(cleaneddata[[#This Row],[Region]]="Central","Chris",cleaneddata[[#This Row],[Region]]="East","Erin",cleaneddata[[#This Row],[Region]]="South","Sam",cleaneddata[[#This Row],[Region]]="West","William")</f>
        <v>Erin</v>
      </c>
    </row>
    <row r="1932" spans="1:26" x14ac:dyDescent="0.25">
      <c r="A1932">
        <v>2089</v>
      </c>
      <c r="B1932" t="s">
        <v>3004</v>
      </c>
      <c r="C1932" t="s">
        <v>49</v>
      </c>
      <c r="D1932">
        <v>0.1</v>
      </c>
      <c r="E1932">
        <v>3.98</v>
      </c>
      <c r="F1932">
        <v>2.97</v>
      </c>
      <c r="G1932" t="s">
        <v>89</v>
      </c>
      <c r="H1932" t="s">
        <v>96</v>
      </c>
      <c r="I1932" t="s">
        <v>50</v>
      </c>
      <c r="J1932" t="s">
        <v>90</v>
      </c>
      <c r="K1932" t="s">
        <v>52</v>
      </c>
      <c r="L1932" t="s">
        <v>3008</v>
      </c>
      <c r="M1932">
        <v>0.35</v>
      </c>
      <c r="N1932" t="s">
        <v>34</v>
      </c>
      <c r="O1932" t="s">
        <v>113</v>
      </c>
      <c r="P1932" t="s">
        <v>114</v>
      </c>
      <c r="Q1932" t="s">
        <v>3006</v>
      </c>
      <c r="R1932">
        <v>10956</v>
      </c>
      <c r="S1932" s="1">
        <v>42185</v>
      </c>
      <c r="T1932" s="1">
        <v>42189</v>
      </c>
      <c r="U1932">
        <v>-5.3849999999999998</v>
      </c>
      <c r="V1932">
        <v>5</v>
      </c>
      <c r="W1932">
        <v>20.54</v>
      </c>
      <c r="X1932">
        <v>88348</v>
      </c>
      <c r="Y1932">
        <f>cleaneddata[[#This Row],[Unit Price]]-cleaneddata[[#This Row],[Discount]]</f>
        <v>3.88</v>
      </c>
      <c r="Z1932" t="str">
        <f>_xlfn.IFS(cleaneddata[[#This Row],[Region]]="Central","Chris",cleaneddata[[#This Row],[Region]]="East","Erin",cleaneddata[[#This Row],[Region]]="South","Sam",cleaneddata[[#This Row],[Region]]="West","William")</f>
        <v>Erin</v>
      </c>
    </row>
    <row r="1933" spans="1:26" x14ac:dyDescent="0.25">
      <c r="A1933">
        <v>2882</v>
      </c>
      <c r="B1933" t="s">
        <v>673</v>
      </c>
      <c r="C1933" t="s">
        <v>49</v>
      </c>
      <c r="D1933">
        <v>0.05</v>
      </c>
      <c r="E1933">
        <v>63.94</v>
      </c>
      <c r="F1933">
        <v>14.48</v>
      </c>
      <c r="G1933" t="s">
        <v>89</v>
      </c>
      <c r="H1933" t="s">
        <v>41</v>
      </c>
      <c r="I1933" t="s">
        <v>30</v>
      </c>
      <c r="J1933" t="s">
        <v>128</v>
      </c>
      <c r="K1933" t="s">
        <v>75</v>
      </c>
      <c r="L1933" t="s">
        <v>1996</v>
      </c>
      <c r="M1933">
        <v>0.46</v>
      </c>
      <c r="N1933" t="s">
        <v>34</v>
      </c>
      <c r="O1933" t="s">
        <v>35</v>
      </c>
      <c r="P1933" t="s">
        <v>99</v>
      </c>
      <c r="Q1933" t="s">
        <v>675</v>
      </c>
      <c r="R1933">
        <v>28206</v>
      </c>
      <c r="S1933" s="1">
        <v>42185</v>
      </c>
      <c r="T1933" s="1">
        <v>42192</v>
      </c>
      <c r="U1933">
        <v>270.87430000000001</v>
      </c>
      <c r="V1933">
        <v>21</v>
      </c>
      <c r="W1933">
        <v>1336.35</v>
      </c>
      <c r="X1933">
        <v>40224</v>
      </c>
      <c r="Y1933">
        <f>cleaneddata[[#This Row],[Unit Price]]-cleaneddata[[#This Row],[Discount]]</f>
        <v>63.89</v>
      </c>
      <c r="Z1933" t="str">
        <f>_xlfn.IFS(cleaneddata[[#This Row],[Region]]="Central","Chris",cleaneddata[[#This Row],[Region]]="East","Erin",cleaneddata[[#This Row],[Region]]="South","Sam",cleaneddata[[#This Row],[Region]]="West","William")</f>
        <v>Sam</v>
      </c>
    </row>
    <row r="1934" spans="1:26" x14ac:dyDescent="0.25">
      <c r="A1934">
        <v>2885</v>
      </c>
      <c r="B1934" t="s">
        <v>3009</v>
      </c>
      <c r="C1934" t="s">
        <v>49</v>
      </c>
      <c r="D1934">
        <v>0.05</v>
      </c>
      <c r="E1934">
        <v>63.94</v>
      </c>
      <c r="F1934">
        <v>14.48</v>
      </c>
      <c r="G1934" t="s">
        <v>89</v>
      </c>
      <c r="H1934" t="s">
        <v>41</v>
      </c>
      <c r="I1934" t="s">
        <v>30</v>
      </c>
      <c r="J1934" t="s">
        <v>128</v>
      </c>
      <c r="K1934" t="s">
        <v>75</v>
      </c>
      <c r="L1934" t="s">
        <v>1996</v>
      </c>
      <c r="M1934">
        <v>0.46</v>
      </c>
      <c r="N1934" t="s">
        <v>34</v>
      </c>
      <c r="O1934" t="s">
        <v>113</v>
      </c>
      <c r="P1934" t="s">
        <v>319</v>
      </c>
      <c r="Q1934" t="s">
        <v>3010</v>
      </c>
      <c r="R1934">
        <v>44133</v>
      </c>
      <c r="S1934" s="1">
        <v>42185</v>
      </c>
      <c r="T1934" s="1">
        <v>42192</v>
      </c>
      <c r="U1934">
        <v>219.54419999999999</v>
      </c>
      <c r="V1934">
        <v>5</v>
      </c>
      <c r="W1934">
        <v>318.18</v>
      </c>
      <c r="X1934">
        <v>87634</v>
      </c>
      <c r="Y1934">
        <f>cleaneddata[[#This Row],[Unit Price]]-cleaneddata[[#This Row],[Discount]]</f>
        <v>63.89</v>
      </c>
      <c r="Z1934" t="str">
        <f>_xlfn.IFS(cleaneddata[[#This Row],[Region]]="Central","Chris",cleaneddata[[#This Row],[Region]]="East","Erin",cleaneddata[[#This Row],[Region]]="South","Sam",cleaneddata[[#This Row],[Region]]="West","William")</f>
        <v>Erin</v>
      </c>
    </row>
    <row r="1935" spans="1:26" x14ac:dyDescent="0.25">
      <c r="A1935">
        <v>1384</v>
      </c>
      <c r="B1935" t="s">
        <v>2793</v>
      </c>
      <c r="C1935" t="s">
        <v>72</v>
      </c>
      <c r="D1935">
        <v>7.0000000000000007E-2</v>
      </c>
      <c r="E1935">
        <v>11.29</v>
      </c>
      <c r="F1935">
        <v>5.03</v>
      </c>
      <c r="G1935" t="s">
        <v>40</v>
      </c>
      <c r="H1935" t="s">
        <v>41</v>
      </c>
      <c r="I1935" t="s">
        <v>50</v>
      </c>
      <c r="J1935" t="s">
        <v>80</v>
      </c>
      <c r="K1935" t="s">
        <v>75</v>
      </c>
      <c r="L1935" t="s">
        <v>1262</v>
      </c>
      <c r="M1935">
        <v>0.59</v>
      </c>
      <c r="N1935" t="s">
        <v>34</v>
      </c>
      <c r="O1935" t="s">
        <v>35</v>
      </c>
      <c r="P1935" t="s">
        <v>244</v>
      </c>
      <c r="Q1935" t="s">
        <v>2734</v>
      </c>
      <c r="R1935">
        <v>22304</v>
      </c>
      <c r="S1935" s="1">
        <v>42185</v>
      </c>
      <c r="T1935" s="1">
        <v>42187</v>
      </c>
      <c r="U1935">
        <v>-163.03</v>
      </c>
      <c r="V1935">
        <v>11</v>
      </c>
      <c r="W1935">
        <v>123.18</v>
      </c>
      <c r="X1935">
        <v>89407</v>
      </c>
      <c r="Y1935">
        <f>cleaneddata[[#This Row],[Unit Price]]-cleaneddata[[#This Row],[Discount]]</f>
        <v>11.219999999999999</v>
      </c>
      <c r="Z1935" t="str">
        <f>_xlfn.IFS(cleaneddata[[#This Row],[Region]]="Central","Chris",cleaneddata[[#This Row],[Region]]="East","Erin",cleaneddata[[#This Row],[Region]]="South","Sam",cleaneddata[[#This Row],[Region]]="West","William")</f>
        <v>Sam</v>
      </c>
    </row>
    <row r="1936" spans="1:26" x14ac:dyDescent="0.25">
      <c r="A1936">
        <v>1472</v>
      </c>
      <c r="B1936" t="s">
        <v>2671</v>
      </c>
      <c r="C1936" t="s">
        <v>72</v>
      </c>
      <c r="D1936">
        <v>0.02</v>
      </c>
      <c r="E1936">
        <v>30.98</v>
      </c>
      <c r="F1936">
        <v>6.5</v>
      </c>
      <c r="G1936" t="s">
        <v>89</v>
      </c>
      <c r="H1936" t="s">
        <v>73</v>
      </c>
      <c r="I1936" t="s">
        <v>42</v>
      </c>
      <c r="J1936" t="s">
        <v>43</v>
      </c>
      <c r="K1936" t="s">
        <v>75</v>
      </c>
      <c r="L1936" t="s">
        <v>2857</v>
      </c>
      <c r="M1936">
        <v>0.79</v>
      </c>
      <c r="N1936" t="s">
        <v>34</v>
      </c>
      <c r="O1936" t="s">
        <v>113</v>
      </c>
      <c r="P1936" t="s">
        <v>319</v>
      </c>
      <c r="Q1936" t="s">
        <v>2672</v>
      </c>
      <c r="R1936">
        <v>44145</v>
      </c>
      <c r="S1936" s="1">
        <v>42185</v>
      </c>
      <c r="T1936" s="1">
        <v>42186</v>
      </c>
      <c r="U1936">
        <v>-44.624000000000002</v>
      </c>
      <c r="V1936">
        <v>17</v>
      </c>
      <c r="W1936">
        <v>552.89</v>
      </c>
      <c r="X1936">
        <v>87078</v>
      </c>
      <c r="Y1936">
        <f>cleaneddata[[#This Row],[Unit Price]]-cleaneddata[[#This Row],[Discount]]</f>
        <v>30.96</v>
      </c>
      <c r="Z1936" t="str">
        <f>_xlfn.IFS(cleaneddata[[#This Row],[Region]]="Central","Chris",cleaneddata[[#This Row],[Region]]="East","Erin",cleaneddata[[#This Row],[Region]]="South","Sam",cleaneddata[[#This Row],[Region]]="West","William")</f>
        <v>Erin</v>
      </c>
    </row>
    <row r="1937" spans="1:26" x14ac:dyDescent="0.25">
      <c r="A1937">
        <v>2276</v>
      </c>
      <c r="B1937" t="s">
        <v>3011</v>
      </c>
      <c r="C1937" t="s">
        <v>72</v>
      </c>
      <c r="D1937">
        <v>0.01</v>
      </c>
      <c r="E1937">
        <v>195.99</v>
      </c>
      <c r="F1937">
        <v>8.99</v>
      </c>
      <c r="G1937" t="s">
        <v>40</v>
      </c>
      <c r="H1937" t="s">
        <v>41</v>
      </c>
      <c r="I1937" t="s">
        <v>42</v>
      </c>
      <c r="J1937" t="s">
        <v>137</v>
      </c>
      <c r="K1937" t="s">
        <v>75</v>
      </c>
      <c r="L1937" t="s">
        <v>1345</v>
      </c>
      <c r="M1937">
        <v>0.6</v>
      </c>
      <c r="N1937" t="s">
        <v>34</v>
      </c>
      <c r="O1937" t="s">
        <v>113</v>
      </c>
      <c r="P1937" t="s">
        <v>114</v>
      </c>
      <c r="Q1937" t="s">
        <v>3012</v>
      </c>
      <c r="R1937">
        <v>14304</v>
      </c>
      <c r="S1937" s="1">
        <v>42185</v>
      </c>
      <c r="T1937" s="1">
        <v>42185</v>
      </c>
      <c r="U1937">
        <v>2653.7813999999998</v>
      </c>
      <c r="V1937">
        <v>22</v>
      </c>
      <c r="W1937">
        <v>3846.06</v>
      </c>
      <c r="X1937">
        <v>91502</v>
      </c>
      <c r="Y1937">
        <f>cleaneddata[[#This Row],[Unit Price]]-cleaneddata[[#This Row],[Discount]]</f>
        <v>195.98000000000002</v>
      </c>
      <c r="Z1937" t="str">
        <f>_xlfn.IFS(cleaneddata[[#This Row],[Region]]="Central","Chris",cleaneddata[[#This Row],[Region]]="East","Erin",cleaneddata[[#This Row],[Region]]="South","Sam",cleaneddata[[#This Row],[Region]]="West","William")</f>
        <v>Erin</v>
      </c>
    </row>
    <row r="1938" spans="1:26" x14ac:dyDescent="0.25">
      <c r="J1938">
        <f>COUNT(cleaneddata[Product Sub-Category])</f>
        <v>0</v>
      </c>
      <c r="S1938" s="1"/>
      <c r="T1938" s="1"/>
      <c r="U1938">
        <f>SUM(cleaneddata[Profit])</f>
        <v>215023.39973715012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FF8C3E2-41FE-455E-BC67-8A8E78D4877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DashBoard</vt:lpstr>
      <vt:lpstr>Customer Segment</vt:lpstr>
      <vt:lpstr>Monthly Profit</vt:lpstr>
      <vt:lpstr>Sales Trend</vt:lpstr>
      <vt:lpstr>Regional Sales</vt:lpstr>
      <vt:lpstr>Manager Performance</vt:lpstr>
      <vt:lpstr>Order Share</vt:lpstr>
      <vt:lpstr>Shipping Charges</vt:lpstr>
      <vt:lpstr>Revenue</vt:lpstr>
      <vt:lpstr>Shipping Expenses</vt:lpstr>
      <vt:lpstr>Revenue </vt:lpstr>
      <vt:lpstr>Top 10 Regions</vt:lpstr>
      <vt:lpstr>DataSheet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Rahul</dc:creator>
  <cp:lastModifiedBy>ANKIT KUMAR</cp:lastModifiedBy>
  <dcterms:created xsi:type="dcterms:W3CDTF">2019-11-19T18:14:32Z</dcterms:created>
  <dcterms:modified xsi:type="dcterms:W3CDTF">2023-09-02T05:38:07Z</dcterms:modified>
</cp:coreProperties>
</file>