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327f4de0aaf83ba/Documents/"/>
    </mc:Choice>
  </mc:AlternateContent>
  <xr:revisionPtr revIDLastSave="1129" documentId="8_{DCD5C537-FE1A-4DA1-9E44-0A31EE08EA34}" xr6:coauthVersionLast="47" xr6:coauthVersionMax="47" xr10:uidLastSave="{EC1EF4F7-CE85-4B05-9459-405EA1675180}"/>
  <bookViews>
    <workbookView xWindow="-110" yWindow="-110" windowWidth="19420" windowHeight="11500" tabRatio="846" firstSheet="2" activeTab="7" xr2:uid="{E04C0D79-5C9E-4E88-8C5B-B270D114CA54}"/>
  </bookViews>
  <sheets>
    <sheet name="EX-P Q1" sheetId="1" r:id="rId1"/>
    <sheet name="EX-P Q2" sheetId="2" r:id="rId2"/>
    <sheet name="EX-P Q3" sheetId="3" r:id="rId3"/>
    <sheet name="EX-P2 Q1" sheetId="4" r:id="rId4"/>
    <sheet name="EX2 Q2" sheetId="5" r:id="rId5"/>
    <sheet name="EX2 Q3" sheetId="6" r:id="rId6"/>
    <sheet name="EX3 Q1" sheetId="7" r:id="rId7"/>
    <sheet name="EX3 Q2" sheetId="8" r:id="rId8"/>
    <sheet name="Scenario Summary" sheetId="28" r:id="rId9"/>
    <sheet name="EX4 Q1" sheetId="9" r:id="rId10"/>
    <sheet name="EX4 Q2" sheetId="10" r:id="rId11"/>
    <sheet name="Sheet1" sheetId="14" r:id="rId12"/>
  </sheets>
  <definedNames>
    <definedName name="_xlnm._FilterDatabase" localSheetId="5" hidden="1">'EX2 Q3'!$A$1:$A$100</definedName>
    <definedName name="_xlnm._FilterDatabase" localSheetId="6" hidden="1">'EX3 Q1'!$A$1:$E$16</definedName>
    <definedName name="_xlnm.Criteria" localSheetId="6">'EX3 Q1'!$S$1:$W$16</definedName>
    <definedName name="_xlnm.Extract" localSheetId="6">'EX3 Q1'!$A$30:$E$30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9" l="1"/>
  <c r="D2" i="10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3" i="6"/>
  <c r="E4" i="6"/>
  <c r="E5" i="6"/>
  <c r="E6" i="6"/>
  <c r="E7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2" i="6"/>
  <c r="E2" i="8"/>
  <c r="E3" i="8"/>
  <c r="E4" i="8"/>
  <c r="E5" i="8"/>
  <c r="E6" i="8"/>
  <c r="E7" i="8"/>
  <c r="E8" i="8"/>
  <c r="E9" i="8"/>
  <c r="E10" i="8"/>
  <c r="E11" i="8"/>
  <c r="C3" i="5"/>
  <c r="C4" i="5"/>
  <c r="C5" i="5"/>
  <c r="C6" i="5"/>
  <c r="C7" i="5"/>
  <c r="C8" i="5"/>
  <c r="C9" i="5"/>
  <c r="C10" i="5"/>
  <c r="C11" i="5"/>
  <c r="C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2" i="4"/>
  <c r="D3" i="3"/>
  <c r="D4" i="3"/>
  <c r="D5" i="3"/>
  <c r="D6" i="3"/>
  <c r="D7" i="3"/>
  <c r="D8" i="3"/>
  <c r="D9" i="3"/>
  <c r="D10" i="3"/>
  <c r="D11" i="3"/>
  <c r="D2" i="3"/>
  <c r="C11" i="3"/>
  <c r="C10" i="3"/>
  <c r="C9" i="3"/>
  <c r="C8" i="3"/>
  <c r="C7" i="3"/>
  <c r="C6" i="3"/>
  <c r="C5" i="3"/>
  <c r="C4" i="3"/>
  <c r="C3" i="3"/>
  <c r="C2" i="3"/>
  <c r="C3" i="2"/>
  <c r="C4" i="2"/>
  <c r="C5" i="2"/>
  <c r="C6" i="2"/>
  <c r="C7" i="2"/>
  <c r="C8" i="2"/>
  <c r="C9" i="2"/>
  <c r="C10" i="2"/>
  <c r="C11" i="2"/>
  <c r="C2" i="2"/>
  <c r="C3" i="1"/>
  <c r="D3" i="1"/>
  <c r="E3" i="1"/>
  <c r="F3" i="1"/>
  <c r="B3" i="1"/>
</calcChain>
</file>

<file path=xl/sharedStrings.xml><?xml version="1.0" encoding="utf-8"?>
<sst xmlns="http://schemas.openxmlformats.org/spreadsheetml/2006/main" count="2797" uniqueCount="515">
  <si>
    <t>Roll no.</t>
  </si>
  <si>
    <t>ENG</t>
  </si>
  <si>
    <t>HINDI</t>
  </si>
  <si>
    <t>SCIENCE</t>
  </si>
  <si>
    <t>MATHS</t>
  </si>
  <si>
    <t>SO.SCI</t>
  </si>
  <si>
    <t>GRADE</t>
  </si>
  <si>
    <t>MARKS</t>
  </si>
  <si>
    <t>NAME</t>
  </si>
  <si>
    <t>SALES</t>
  </si>
  <si>
    <t>BONUS</t>
  </si>
  <si>
    <t>Deep</t>
  </si>
  <si>
    <t>Jayesh</t>
  </si>
  <si>
    <t>Yash</t>
  </si>
  <si>
    <t>Sara</t>
  </si>
  <si>
    <t>Gita</t>
  </si>
  <si>
    <t>Jinal</t>
  </si>
  <si>
    <t>Kavita</t>
  </si>
  <si>
    <t>Minal</t>
  </si>
  <si>
    <t>Naresh</t>
  </si>
  <si>
    <t>Rima</t>
  </si>
  <si>
    <t>Cust. No.</t>
  </si>
  <si>
    <t>No.of Units</t>
  </si>
  <si>
    <t>Rate</t>
  </si>
  <si>
    <t>Bill Amount</t>
  </si>
  <si>
    <t>Units</t>
  </si>
  <si>
    <t>ROLL</t>
  </si>
  <si>
    <t>SUB1</t>
  </si>
  <si>
    <t>SUB2</t>
  </si>
  <si>
    <t>AVERAGE</t>
  </si>
  <si>
    <t>RESULT</t>
  </si>
  <si>
    <t>SALE</t>
  </si>
  <si>
    <t>COMMISION</t>
  </si>
  <si>
    <t>MAHESH</t>
  </si>
  <si>
    <t>MANISH</t>
  </si>
  <si>
    <t>ANKIT</t>
  </si>
  <si>
    <t>ANUPAM</t>
  </si>
  <si>
    <t>ANUJ</t>
  </si>
  <si>
    <t>ANJU</t>
  </si>
  <si>
    <t>ANIL</t>
  </si>
  <si>
    <t>ANSH</t>
  </si>
  <si>
    <t>ADITYA</t>
  </si>
  <si>
    <t>ADARSH</t>
  </si>
  <si>
    <t>TAXABLE INCOME</t>
  </si>
  <si>
    <t>INCOME TAX</t>
  </si>
  <si>
    <t>SURECHAREGE</t>
  </si>
  <si>
    <t>TOTAL TAX</t>
  </si>
  <si>
    <t>GENDER</t>
  </si>
  <si>
    <t>CLASS</t>
  </si>
  <si>
    <t>CATEGORY</t>
  </si>
  <si>
    <t>FEES</t>
  </si>
  <si>
    <t>Karan</t>
  </si>
  <si>
    <t>Abhay</t>
  </si>
  <si>
    <t>Bina</t>
  </si>
  <si>
    <t>Seema</t>
  </si>
  <si>
    <t>Gajendra</t>
  </si>
  <si>
    <t>M</t>
  </si>
  <si>
    <t>F</t>
  </si>
  <si>
    <t>FY</t>
  </si>
  <si>
    <t>SY</t>
  </si>
  <si>
    <t>TY</t>
  </si>
  <si>
    <t>Open</t>
  </si>
  <si>
    <t>Reserved</t>
  </si>
  <si>
    <t>SUB3</t>
  </si>
  <si>
    <t>TOTAL MARKS</t>
  </si>
  <si>
    <t xml:space="preserve">EXCEL PRACTICAL -1 </t>
  </si>
  <si>
    <t xml:space="preserve">    ASSIGNMENT 1</t>
  </si>
  <si>
    <t>EXCEL PRACTICAL -2</t>
  </si>
  <si>
    <t>EXCEL PRACTICAL -4</t>
  </si>
  <si>
    <t>EXCEL PRACTICAL -3</t>
  </si>
  <si>
    <t>Items</t>
  </si>
  <si>
    <t>Cost</t>
  </si>
  <si>
    <t>Total</t>
  </si>
  <si>
    <t>Machinery</t>
  </si>
  <si>
    <t>Carriage</t>
  </si>
  <si>
    <t>Transport</t>
  </si>
  <si>
    <t>Office equipment</t>
  </si>
  <si>
    <t>Postage</t>
  </si>
  <si>
    <t>Miscellaneous</t>
  </si>
  <si>
    <t>Generator</t>
  </si>
  <si>
    <t>CP</t>
  </si>
  <si>
    <t>ADVT</t>
  </si>
  <si>
    <t>SP</t>
  </si>
  <si>
    <t>PROFIT</t>
  </si>
  <si>
    <t>Aisha Mehta</t>
  </si>
  <si>
    <t>Rahul Sharma</t>
  </si>
  <si>
    <t>Priya Singh</t>
  </si>
  <si>
    <t>Mike Patel</t>
  </si>
  <si>
    <t>Neha Kumar</t>
  </si>
  <si>
    <t>John Gupta</t>
  </si>
  <si>
    <t>Mary Brown</t>
  </si>
  <si>
    <t>Alex Shah</t>
  </si>
  <si>
    <t>Sara Joshi</t>
  </si>
  <si>
    <t>David Reddy</t>
  </si>
  <si>
    <t>Anjali Verma</t>
  </si>
  <si>
    <t>Karan Das</t>
  </si>
  <si>
    <t>Riya Kapoor</t>
  </si>
  <si>
    <t>Rohit Nair</t>
  </si>
  <si>
    <t>Sneha Iyer</t>
  </si>
  <si>
    <t>Aman Bhatia</t>
  </si>
  <si>
    <t>Tanya Roy</t>
  </si>
  <si>
    <t>Raj Malhotra</t>
  </si>
  <si>
    <t>Kavya Shetty</t>
  </si>
  <si>
    <t>Arjun Rao</t>
  </si>
  <si>
    <t>Ishita Choudhary</t>
  </si>
  <si>
    <t>Siddharth Pandey</t>
  </si>
  <si>
    <t>Meera Sinha</t>
  </si>
  <si>
    <t>Naveen Yadav</t>
  </si>
  <si>
    <t>Pooja Thakur</t>
  </si>
  <si>
    <t>Harsh Mittal</t>
  </si>
  <si>
    <t>Ananya Jain</t>
  </si>
  <si>
    <t>Vinay Aggarwal</t>
  </si>
  <si>
    <t>Simran Dey</t>
  </si>
  <si>
    <t>Abhay Bhattacharya</t>
  </si>
  <si>
    <t>Tanya Srivastava</t>
  </si>
  <si>
    <t>Ayush Vyas</t>
  </si>
  <si>
    <t>Sonam Banerjee</t>
  </si>
  <si>
    <t>Yash Shukla</t>
  </si>
  <si>
    <t>Shreya Ghosh</t>
  </si>
  <si>
    <t>Varun Tripathi</t>
  </si>
  <si>
    <t>Radhika Deshmukh</t>
  </si>
  <si>
    <t>Akash Khatri</t>
  </si>
  <si>
    <t>Ishaan Tiwari</t>
  </si>
  <si>
    <t>Kritika Kulkarni</t>
  </si>
  <si>
    <t>Devika Joshi</t>
  </si>
  <si>
    <t>Manish Solanki</t>
  </si>
  <si>
    <t>Ritu Dubey</t>
  </si>
  <si>
    <t>Arnav Bhagat</t>
  </si>
  <si>
    <t>Komal Rawat</t>
  </si>
  <si>
    <t>Nikhil Lamba</t>
  </si>
  <si>
    <t>Swati Chopra</t>
  </si>
  <si>
    <t>Parth Sethi</t>
  </si>
  <si>
    <t>Bhavna Kaur</t>
  </si>
  <si>
    <t>Mohit Bansal</t>
  </si>
  <si>
    <t>$B$2</t>
  </si>
  <si>
    <t>$B$3</t>
  </si>
  <si>
    <t>$B$4</t>
  </si>
  <si>
    <t>$B$5</t>
  </si>
  <si>
    <t>$B$6</t>
  </si>
  <si>
    <t>$B$7</t>
  </si>
  <si>
    <t>$B$8</t>
  </si>
  <si>
    <t>Current Expenses</t>
  </si>
  <si>
    <t>Created by Ankit Kumar on 7/2/2025</t>
  </si>
  <si>
    <t xml:space="preserve"> Increase in Machinery and carriage </t>
  </si>
  <si>
    <t>Scenario Summary</t>
  </si>
  <si>
    <t>Changing Cells:</t>
  </si>
  <si>
    <t>Current Values:</t>
  </si>
  <si>
    <t>Notes:  Current Values column represents values of changing cells at</t>
  </si>
  <si>
    <t>time Scenario Summary Report was created.  Changing cells for each</t>
  </si>
  <si>
    <t>scenario are highlighted in gray.</t>
  </si>
  <si>
    <t>Date</t>
  </si>
  <si>
    <t>Year</t>
  </si>
  <si>
    <t>Month</t>
  </si>
  <si>
    <t>Region</t>
  </si>
  <si>
    <t>Sales Rep</t>
  </si>
  <si>
    <t>Brand</t>
  </si>
  <si>
    <t>Customer Industry</t>
  </si>
  <si>
    <t>Sales Value</t>
  </si>
  <si>
    <t>28/02/2013</t>
  </si>
  <si>
    <t>February</t>
  </si>
  <si>
    <t>China</t>
  </si>
  <si>
    <t>Jenny</t>
  </si>
  <si>
    <t>Beta</t>
  </si>
  <si>
    <t>Telecom</t>
  </si>
  <si>
    <t>01/03/2013</t>
  </si>
  <si>
    <t>March</t>
  </si>
  <si>
    <t>Korea</t>
  </si>
  <si>
    <t>Rose</t>
  </si>
  <si>
    <t>Chi</t>
  </si>
  <si>
    <t>12/02/2013</t>
  </si>
  <si>
    <t>Singapore</t>
  </si>
  <si>
    <t>Chang</t>
  </si>
  <si>
    <t>Electronics</t>
  </si>
  <si>
    <t>17/02/2013</t>
  </si>
  <si>
    <t>Gamma</t>
  </si>
  <si>
    <t>Healthcare</t>
  </si>
  <si>
    <t>US</t>
  </si>
  <si>
    <t>Alex</t>
  </si>
  <si>
    <t>Retail</t>
  </si>
  <si>
    <t>22/01/2013</t>
  </si>
  <si>
    <t>January</t>
  </si>
  <si>
    <t>India</t>
  </si>
  <si>
    <t>Alpha</t>
  </si>
  <si>
    <t>23/01/2013</t>
  </si>
  <si>
    <t>Banking</t>
  </si>
  <si>
    <t>29/01/2013</t>
  </si>
  <si>
    <t>04/01/2013</t>
  </si>
  <si>
    <t>Malaysia</t>
  </si>
  <si>
    <t>10/02/2013</t>
  </si>
  <si>
    <t>Martha</t>
  </si>
  <si>
    <t>05/01/2013</t>
  </si>
  <si>
    <t>Canada</t>
  </si>
  <si>
    <t>01/01/2013</t>
  </si>
  <si>
    <t>28/01/2013</t>
  </si>
  <si>
    <t>Mike</t>
  </si>
  <si>
    <t>26/01/2013</t>
  </si>
  <si>
    <t>Glen</t>
  </si>
  <si>
    <t>09/02/2013</t>
  </si>
  <si>
    <t>18/02/2013</t>
  </si>
  <si>
    <t>02/01/2013</t>
  </si>
  <si>
    <t>07/02/2013</t>
  </si>
  <si>
    <t>21/02/2013</t>
  </si>
  <si>
    <t>06/02/2013</t>
  </si>
  <si>
    <t>24/02/2013</t>
  </si>
  <si>
    <t>02/02/2013</t>
  </si>
  <si>
    <t>09/01/2013</t>
  </si>
  <si>
    <t>14/01/2013</t>
  </si>
  <si>
    <t>16/01/2013</t>
  </si>
  <si>
    <t>07/01/2013</t>
  </si>
  <si>
    <t>17/01/2013</t>
  </si>
  <si>
    <t>27/01/2013</t>
  </si>
  <si>
    <t>10/01/2013</t>
  </si>
  <si>
    <t>20/01/2013</t>
  </si>
  <si>
    <t>03/02/2013</t>
  </si>
  <si>
    <t>05/02/2013</t>
  </si>
  <si>
    <t>13/02/2013</t>
  </si>
  <si>
    <t>22/02/2013</t>
  </si>
  <si>
    <t>25/01/2013</t>
  </si>
  <si>
    <t>08/01/2013</t>
  </si>
  <si>
    <t>12/01/2013</t>
  </si>
  <si>
    <t>31/01/2013</t>
  </si>
  <si>
    <t>11/02/2013</t>
  </si>
  <si>
    <t>14/02/2013</t>
  </si>
  <si>
    <t>20/02/2013</t>
  </si>
  <si>
    <t>26/02/2013</t>
  </si>
  <si>
    <t>06/01/2013</t>
  </si>
  <si>
    <t>27/02/2013</t>
  </si>
  <si>
    <t>19/02/2013</t>
  </si>
  <si>
    <t>11/01/2013</t>
  </si>
  <si>
    <t>03/01/2013</t>
  </si>
  <si>
    <t>13/01/2013</t>
  </si>
  <si>
    <t>19/01/2013</t>
  </si>
  <si>
    <t>24/01/2013</t>
  </si>
  <si>
    <t>15/02/2013</t>
  </si>
  <si>
    <t>18/01/2013</t>
  </si>
  <si>
    <t>04/02/2013</t>
  </si>
  <si>
    <t>30/01/2013</t>
  </si>
  <si>
    <t>21/01/2013</t>
  </si>
  <si>
    <t>25/02/2013</t>
  </si>
  <si>
    <t>23/02/2013</t>
  </si>
  <si>
    <t>08/02/2013</t>
  </si>
  <si>
    <t>01/02/2013</t>
  </si>
  <si>
    <t>16/02/2013</t>
  </si>
  <si>
    <t>30/11/2020</t>
  </si>
  <si>
    <t>November</t>
  </si>
  <si>
    <t>13/01/2019</t>
  </si>
  <si>
    <t>03/04/2021</t>
  </si>
  <si>
    <t>April</t>
  </si>
  <si>
    <t>27/11/2018</t>
  </si>
  <si>
    <t>01/11/2016</t>
  </si>
  <si>
    <t>16/06/2016</t>
  </si>
  <si>
    <t>June</t>
  </si>
  <si>
    <t>14/06/2016</t>
  </si>
  <si>
    <t>07/09/2016</t>
  </si>
  <si>
    <t>September</t>
  </si>
  <si>
    <t>12/04/2018</t>
  </si>
  <si>
    <t>24/12/2015</t>
  </si>
  <si>
    <t>December</t>
  </si>
  <si>
    <t>16/08/2022</t>
  </si>
  <si>
    <t>August</t>
  </si>
  <si>
    <t>10/06/2017</t>
  </si>
  <si>
    <t>16/05/2014</t>
  </si>
  <si>
    <t>May</t>
  </si>
  <si>
    <t>14/06/2021</t>
  </si>
  <si>
    <t>27/10/2014</t>
  </si>
  <si>
    <t>October</t>
  </si>
  <si>
    <t>25/05/2023</t>
  </si>
  <si>
    <t>28/07/2021</t>
  </si>
  <si>
    <t>July</t>
  </si>
  <si>
    <t>20/10/2018</t>
  </si>
  <si>
    <t>03/10/2020</t>
  </si>
  <si>
    <t>09/09/2021</t>
  </si>
  <si>
    <t>06/06/2018</t>
  </si>
  <si>
    <t>25/01/2022</t>
  </si>
  <si>
    <t>05/05/2020</t>
  </si>
  <si>
    <t>07/09/2014</t>
  </si>
  <si>
    <t>21/12/2014</t>
  </si>
  <si>
    <t>02/02/2017</t>
  </si>
  <si>
    <t>03/11/2018</t>
  </si>
  <si>
    <t>20/12/2016</t>
  </si>
  <si>
    <t>21/04/2015</t>
  </si>
  <si>
    <t>10/07/2022</t>
  </si>
  <si>
    <t>20/10/2017</t>
  </si>
  <si>
    <t>02/08/2020</t>
  </si>
  <si>
    <t>09/12/2021</t>
  </si>
  <si>
    <t>19/11/2017</t>
  </si>
  <si>
    <t>21/04/2016</t>
  </si>
  <si>
    <t>22/02/2018</t>
  </si>
  <si>
    <t>02/01/2014</t>
  </si>
  <si>
    <t>04/02/2019</t>
  </si>
  <si>
    <t>18/02/2020</t>
  </si>
  <si>
    <t>09/02/2022</t>
  </si>
  <si>
    <t>21/02/2018</t>
  </si>
  <si>
    <t>03/06/2015</t>
  </si>
  <si>
    <t>31/07/2016</t>
  </si>
  <si>
    <t>09/11/2014</t>
  </si>
  <si>
    <t>07/06/2022</t>
  </si>
  <si>
    <t>05/02/2017</t>
  </si>
  <si>
    <t>25/05/2016</t>
  </si>
  <si>
    <t>08/02/2021</t>
  </si>
  <si>
    <t>17/05/2023</t>
  </si>
  <si>
    <t>31/01/2015</t>
  </si>
  <si>
    <t>22/06/2020</t>
  </si>
  <si>
    <t>07/01/2020</t>
  </si>
  <si>
    <t>14/04/2023</t>
  </si>
  <si>
    <t>06/12/2023</t>
  </si>
  <si>
    <t>03/11/2020</t>
  </si>
  <si>
    <t>25/09/2020</t>
  </si>
  <si>
    <t>12/01/2023</t>
  </si>
  <si>
    <t>14/09/2023</t>
  </si>
  <si>
    <t>04/12/2018</t>
  </si>
  <si>
    <t>15/01/2020</t>
  </si>
  <si>
    <t>25/04/2016</t>
  </si>
  <si>
    <t>01/10/2019</t>
  </si>
  <si>
    <t>11/11/2022</t>
  </si>
  <si>
    <t>15/07/2022</t>
  </si>
  <si>
    <t>25/09/2019</t>
  </si>
  <si>
    <t>23/11/2015</t>
  </si>
  <si>
    <t>07/12/2020</t>
  </si>
  <si>
    <t>21/02/2017</t>
  </si>
  <si>
    <t>03/12/2022</t>
  </si>
  <si>
    <t>25/06/2017</t>
  </si>
  <si>
    <t>01/03/2021</t>
  </si>
  <si>
    <t>02/04/2023</t>
  </si>
  <si>
    <t>30/11/2015</t>
  </si>
  <si>
    <t>10/12/2023</t>
  </si>
  <si>
    <t>20/01/2014</t>
  </si>
  <si>
    <t>03/09/2016</t>
  </si>
  <si>
    <t>28/06/2022</t>
  </si>
  <si>
    <t>09/01/2023</t>
  </si>
  <si>
    <t>07/10/2020</t>
  </si>
  <si>
    <t>13/06/2021</t>
  </si>
  <si>
    <t>03/04/2019</t>
  </si>
  <si>
    <t>01/04/2018</t>
  </si>
  <si>
    <t>23/11/2014</t>
  </si>
  <si>
    <t>14/03/2021</t>
  </si>
  <si>
    <t>05/11/2022</t>
  </si>
  <si>
    <t>12/07/2017</t>
  </si>
  <si>
    <t>29/10/2015</t>
  </si>
  <si>
    <t>24/03/2022</t>
  </si>
  <si>
    <t>26/03/2016</t>
  </si>
  <si>
    <t>04/02/2015</t>
  </si>
  <si>
    <t>07/10/2019</t>
  </si>
  <si>
    <t>28/07/2019</t>
  </si>
  <si>
    <t>17/07/2022</t>
  </si>
  <si>
    <t>08/12/2018</t>
  </si>
  <si>
    <t>06/04/2018</t>
  </si>
  <si>
    <t>04/07/2021</t>
  </si>
  <si>
    <t>22/01/2021</t>
  </si>
  <si>
    <t>25/09/2017</t>
  </si>
  <si>
    <t>05/01/2015</t>
  </si>
  <si>
    <t>15/06/2021</t>
  </si>
  <si>
    <t>28/04/2015</t>
  </si>
  <si>
    <t>14/01/2015</t>
  </si>
  <si>
    <t>13/11/2014</t>
  </si>
  <si>
    <t>03/05/2023</t>
  </si>
  <si>
    <t>24/03/2015</t>
  </si>
  <si>
    <t>10/09/2019</t>
  </si>
  <si>
    <t>07/02/2015</t>
  </si>
  <si>
    <t>16/10/2018</t>
  </si>
  <si>
    <t>15/01/2022</t>
  </si>
  <si>
    <t>26/05/2020</t>
  </si>
  <si>
    <t>01/02/2016</t>
  </si>
  <si>
    <t>17/02/2021</t>
  </si>
  <si>
    <t>11/10/2018</t>
  </si>
  <si>
    <t>27/07/2014</t>
  </si>
  <si>
    <t>25/04/2019</t>
  </si>
  <si>
    <t>19/11/2019</t>
  </si>
  <si>
    <t>07/11/2020</t>
  </si>
  <si>
    <t>31/12/2015</t>
  </si>
  <si>
    <t>23/06/2016</t>
  </si>
  <si>
    <t>29/01/2017</t>
  </si>
  <si>
    <t>08/08/2020</t>
  </si>
  <si>
    <t>23/04/2014</t>
  </si>
  <si>
    <t>09/01/2014</t>
  </si>
  <si>
    <t>06/10/2016</t>
  </si>
  <si>
    <t>30/04/2022</t>
  </si>
  <si>
    <t>21/04/2017</t>
  </si>
  <si>
    <t>21/12/2016</t>
  </si>
  <si>
    <t>24/10/2021</t>
  </si>
  <si>
    <t>21/02/2023</t>
  </si>
  <si>
    <t>08/11/2018</t>
  </si>
  <si>
    <t>18/09/2015</t>
  </si>
  <si>
    <t>25/12/2018</t>
  </si>
  <si>
    <t>19/02/2017</t>
  </si>
  <si>
    <t>04/11/2016</t>
  </si>
  <si>
    <t>17/10/2022</t>
  </si>
  <si>
    <t>25/08/2017</t>
  </si>
  <si>
    <t>28/02/2023</t>
  </si>
  <si>
    <t>21/10/2015</t>
  </si>
  <si>
    <t>30/04/2015</t>
  </si>
  <si>
    <t>09/03/2017</t>
  </si>
  <si>
    <t>29/01/2019</t>
  </si>
  <si>
    <t>29/01/2014</t>
  </si>
  <si>
    <t>15/05/2019</t>
  </si>
  <si>
    <t>16/08/2023</t>
  </si>
  <si>
    <t>26/09/2014</t>
  </si>
  <si>
    <t>27/06/2021</t>
  </si>
  <si>
    <t>05/12/2019</t>
  </si>
  <si>
    <t>24/10/2023</t>
  </si>
  <si>
    <t>08/07/2020</t>
  </si>
  <si>
    <t>03/07/2018</t>
  </si>
  <si>
    <t>04/02/2020</t>
  </si>
  <si>
    <t>10/10/2014</t>
  </si>
  <si>
    <t>16/06/2019</t>
  </si>
  <si>
    <t>17/12/2014</t>
  </si>
  <si>
    <t>28/09/2014</t>
  </si>
  <si>
    <t>09/12/2019</t>
  </si>
  <si>
    <t>09/09/2023</t>
  </si>
  <si>
    <t>16/05/2021</t>
  </si>
  <si>
    <t>02/07/2014</t>
  </si>
  <si>
    <t>01/07/2022</t>
  </si>
  <si>
    <t>24/12/2021</t>
  </si>
  <si>
    <t>30/01/2022</t>
  </si>
  <si>
    <t>05/10/2022</t>
  </si>
  <si>
    <t>22/10/2020</t>
  </si>
  <si>
    <t>14/07/2018</t>
  </si>
  <si>
    <t>31/08/2017</t>
  </si>
  <si>
    <t>18/01/2014</t>
  </si>
  <si>
    <t>10/09/2020</t>
  </si>
  <si>
    <t>23/02/2017</t>
  </si>
  <si>
    <t>13/03/2019</t>
  </si>
  <si>
    <t>21/07/2014</t>
  </si>
  <si>
    <t>17/08/2023</t>
  </si>
  <si>
    <t>30/09/2018</t>
  </si>
  <si>
    <t>11/04/2023</t>
  </si>
  <si>
    <t>28/09/2015</t>
  </si>
  <si>
    <t>04/03/2018</t>
  </si>
  <si>
    <t>01/10/2014</t>
  </si>
  <si>
    <t>07/03/2015</t>
  </si>
  <si>
    <t>19/04/2022</t>
  </si>
  <si>
    <t>23/01/2014</t>
  </si>
  <si>
    <t>26/07/2016</t>
  </si>
  <si>
    <t>07/05/2023</t>
  </si>
  <si>
    <t>30/10/2019</t>
  </si>
  <si>
    <t>09/05/2022</t>
  </si>
  <si>
    <t>22/02/2021</t>
  </si>
  <si>
    <t>26/07/2018</t>
  </si>
  <si>
    <t>15/01/2014</t>
  </si>
  <si>
    <t>18/09/2019</t>
  </si>
  <si>
    <t>28/04/2022</t>
  </si>
  <si>
    <t>02/09/2019</t>
  </si>
  <si>
    <t>31/07/2014</t>
  </si>
  <si>
    <t xml:space="preserve">Q. 1  The following worksheet contains Roll.Nos. &amp; Marks in 5 subject of a student. </t>
  </si>
  <si>
    <t xml:space="preserve">Calculate his grades as per the following :  </t>
  </si>
  <si>
    <t xml:space="preserve">   Marks   Grades </t>
  </si>
  <si>
    <t xml:space="preserve">   0-40   4 </t>
  </si>
  <si>
    <t xml:space="preserve">   40-50   3 </t>
  </si>
  <si>
    <t xml:space="preserve">   50-60   2 </t>
  </si>
  <si>
    <t xml:space="preserve">   60 &amp; above  1</t>
  </si>
  <si>
    <t xml:space="preserve">The following worksheet contains Names  &amp; Sale for 10 salesmen.  </t>
  </si>
  <si>
    <t xml:space="preserve">  Calculate their bonus  as per the following :  </t>
  </si>
  <si>
    <t xml:space="preserve">   Sale       Bonus </t>
  </si>
  <si>
    <t xml:space="preserve">   0-30000  0 </t>
  </si>
  <si>
    <t xml:space="preserve">   30000-40000  3000 </t>
  </si>
  <si>
    <t xml:space="preserve">   40000-50000  4000 </t>
  </si>
  <si>
    <t xml:space="preserve">   50000-60000  5000  </t>
  </si>
  <si>
    <t xml:space="preserve">   60000-70000  6000  </t>
  </si>
  <si>
    <t xml:space="preserve">   70000-80000  7000  </t>
  </si>
  <si>
    <t xml:space="preserve">   80000 &amp; above 8000 </t>
  </si>
  <si>
    <t xml:space="preserve">The following worksheet contains Customer No. , Number of units  consumed for </t>
  </si>
  <si>
    <t xml:space="preserve"> 10  customers.  </t>
  </si>
  <si>
    <t xml:space="preserve">  Calculate their bill amount  as per the following :  </t>
  </si>
  <si>
    <t xml:space="preserve">   Number of units     Rate </t>
  </si>
  <si>
    <t xml:space="preserve">   &lt; 200    Rs. 3 </t>
  </si>
  <si>
    <t xml:space="preserve">   &gt;=200, &lt; 500   Rs. 6 </t>
  </si>
  <si>
    <t xml:space="preserve">   &gt;= 500   Rs. 10 </t>
  </si>
  <si>
    <t>Q3.</t>
  </si>
  <si>
    <t xml:space="preserve">Q1 .  </t>
  </si>
  <si>
    <t xml:space="preserve">EXCEL PRACTICAL – 2 </t>
  </si>
  <si>
    <t xml:space="preserve">A worksheet contains Roll Number  , Marks in 2 subjects  for 50 students  in a class.  </t>
  </si>
  <si>
    <t xml:space="preserve">Calculate Result and  Grade using the following: </t>
  </si>
  <si>
    <t xml:space="preserve">A student is declared as PASS if he gets 40 or more  in both the subjects , Otherwise </t>
  </si>
  <si>
    <t xml:space="preserve">FAIL. </t>
  </si>
  <si>
    <t xml:space="preserve">All FAILED students will be given Grade IV </t>
  </si>
  <si>
    <t xml:space="preserve">For PASSED students Grade will be obtained as follows : </t>
  </si>
  <si>
    <t xml:space="preserve">AVERAGE   </t>
  </si>
  <si>
    <t xml:space="preserve">&gt;=60   </t>
  </si>
  <si>
    <t xml:space="preserve">&lt;60 but &gt;=50  </t>
  </si>
  <si>
    <t xml:space="preserve">&lt;50 but &gt;=40  </t>
  </si>
  <si>
    <t xml:space="preserve">Q2.  The following worksheet contains Name &amp; Sales of 10 salesmen .Calculate commission </t>
  </si>
  <si>
    <t xml:space="preserve"> as per the following: </t>
  </si>
  <si>
    <t xml:space="preserve">  Sales  Commission </t>
  </si>
  <si>
    <t xml:space="preserve">  First 30,000        5% </t>
  </si>
  <si>
    <t xml:space="preserve">  Next 40,000        10% </t>
  </si>
  <si>
    <t xml:space="preserve">  Excess                   15% </t>
  </si>
  <si>
    <t xml:space="preserve">Q3.  The following worksheet contains Name &amp; Taxable Income for 50 employees .Calculate  </t>
  </si>
  <si>
    <t xml:space="preserve"> Income Tax Surcharge and Total Tax for the following worksheet </t>
  </si>
  <si>
    <t xml:space="preserve"> </t>
  </si>
  <si>
    <t xml:space="preserve">Income Tax is calculated as follows : </t>
  </si>
  <si>
    <t xml:space="preserve">Taxable Income  Income tax </t>
  </si>
  <si>
    <t xml:space="preserve">First 1,50,000  Nil </t>
  </si>
  <si>
    <t xml:space="preserve">Next 1,00,000  10% </t>
  </si>
  <si>
    <t xml:space="preserve">Next 75,000  20% </t>
  </si>
  <si>
    <t xml:space="preserve">Excess   30% </t>
  </si>
  <si>
    <t>Surcharge is 3% on Income Tax if Taxable income is above 5,00,000</t>
  </si>
  <si>
    <t xml:space="preserve">Filter the worksheet to show  </t>
  </si>
  <si>
    <t xml:space="preserve">a) Female students from Reserved category </t>
  </si>
  <si>
    <t xml:space="preserve">b) Male students from TY </t>
  </si>
  <si>
    <t xml:space="preserve">c) Open category students paying fees &gt; 3000 </t>
  </si>
  <si>
    <t>a)</t>
  </si>
  <si>
    <t>b)</t>
  </si>
  <si>
    <t>c)</t>
  </si>
  <si>
    <t xml:space="preserve">a) Construct 3D Pie Chart for Total marks </t>
  </si>
  <si>
    <t xml:space="preserve">b) Construct 2D Line Chart for Subject 1 and Subject 3 </t>
  </si>
  <si>
    <t xml:space="preserve">c) Construct 2D Column Chart for Sub1,Sub2,Sub3 </t>
  </si>
  <si>
    <t xml:space="preserve">d) Construct Stacked Column Chart for Sub1,Sub2,Sub3 </t>
  </si>
  <si>
    <t xml:space="preserve">For the following worksheet obtain the solution for the cost price     </t>
  </si>
  <si>
    <t xml:space="preserve">  so that the profit will be 20000 </t>
  </si>
  <si>
    <t xml:space="preserve">               Q2.</t>
  </si>
  <si>
    <t xml:space="preserve">  Increase in Machinery and carriage</t>
  </si>
  <si>
    <t>Created by Ankit Kumar on 7/4/2025</t>
  </si>
  <si>
    <t>Increase in carriage and office equipment</t>
  </si>
  <si>
    <t>Result Cells:</t>
  </si>
  <si>
    <t>$B$12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</si>
</sst>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2" borderId="0" xfId="0" applyFont="1" applyFill="1"/>
    <xf numFmtId="0" fontId="3" fillId="3" borderId="0" xfId="0" applyFont="1" applyFill="1"/>
    <xf numFmtId="0" fontId="3" fillId="2" borderId="0" xfId="0" applyFont="1" applyFill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/>
    <xf numFmtId="0" fontId="4" fillId="4" borderId="0" xfId="0" applyFont="1" applyFill="1"/>
    <xf numFmtId="0" fontId="0" fillId="4" borderId="2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5" fillId="7" borderId="10" xfId="0" applyFont="1" applyFill="1" applyBorder="1" applyAlignment="1">
      <alignment horizontal="left"/>
    </xf>
    <xf numFmtId="0" fontId="5" fillId="7" borderId="11" xfId="0" applyFont="1" applyFill="1" applyBorder="1" applyAlignment="1">
      <alignment horizontal="left"/>
    </xf>
    <xf numFmtId="0" fontId="7" fillId="8" borderId="12" xfId="0" applyFont="1" applyFill="1" applyBorder="1" applyAlignment="1">
      <alignment horizontal="left"/>
    </xf>
    <xf numFmtId="0" fontId="8" fillId="7" borderId="11" xfId="0" applyFont="1" applyFill="1" applyBorder="1" applyAlignment="1">
      <alignment horizontal="right"/>
    </xf>
    <xf numFmtId="0" fontId="8" fillId="7" borderId="10" xfId="0" applyFont="1" applyFill="1" applyBorder="1" applyAlignment="1">
      <alignment horizontal="right"/>
    </xf>
    <xf numFmtId="0" fontId="10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13" xfId="0" applyFill="1" applyBorder="1" applyAlignment="1"/>
    <xf numFmtId="0" fontId="0" fillId="0" borderId="12" xfId="0" applyFill="1" applyBorder="1" applyAlignment="1"/>
    <xf numFmtId="0" fontId="6" fillId="8" borderId="0" xfId="0" applyFont="1" applyFill="1" applyBorder="1" applyAlignment="1">
      <alignment horizontal="left"/>
    </xf>
    <xf numFmtId="0" fontId="0" fillId="9" borderId="0" xfId="0" applyFill="1" applyBorder="1" applyAlignment="1"/>
    <xf numFmtId="0" fontId="9" fillId="0" borderId="0" xfId="0" applyFont="1" applyFill="1" applyBorder="1" applyAlignment="1">
      <alignment vertical="top" wrapText="1"/>
    </xf>
    <xf numFmtId="0" fontId="6" fillId="8" borderId="13" xfId="0" applyFont="1" applyFill="1" applyBorder="1" applyAlignment="1">
      <alignment horizontal="left"/>
    </xf>
  </cellXfs>
  <cellStyles count="1">
    <cellStyle name="Normal" xfId="0" builtinId="0"/>
  </cellStyles>
  <dxfs count="69"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fgColor indexed="64"/>
          <bgColor theme="0"/>
        </patternFill>
      </fill>
    </dxf>
    <dxf>
      <border outline="0"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943B3FBE-C026-436D-BEFB-4BBE67EC1F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3D PIE CHART FOR TOTAL MARKS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'EX3 Q2'!$E$1</c:f>
              <c:strCache>
                <c:ptCount val="1"/>
                <c:pt idx="0">
                  <c:v>TOTAL MARKS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888-4389-96F3-5549A9B3D1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888-4389-96F3-5549A9B3D1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888-4389-96F3-5549A9B3D1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888-4389-96F3-5549A9B3D1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888-4389-96F3-5549A9B3D1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888-4389-96F3-5549A9B3D1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888-4389-96F3-5549A9B3D1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888-4389-96F3-5549A9B3D1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888-4389-96F3-5549A9B3D1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888-4389-96F3-5549A9B3D1D9}"/>
              </c:ext>
            </c:extLst>
          </c:dPt>
          <c:cat>
            <c:strRef>
              <c:f>'EX3 Q2'!$A$2:$A$11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'EX3 Q2'!$E$2:$E$11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E-4A2F-9D5C-04816818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LINE CHART FOR SUBJECT 1 AND 3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'EX3 Q2'!$B$1</c:f>
              <c:strCache>
                <c:ptCount val="1"/>
                <c:pt idx="0">
                  <c:v>SUB1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'EX3 Q2'!$A$2:$A$11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'EX3 Q2'!$B$2:$B$11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9-49E0-B132-FF34BB540B00}"/>
            </c:ext>
          </c:extLst>
        </c:ser>
        <c:ser>
          <c:idx val="1"/>
          <c:order val="1"/>
          <c:tx>
            <c:strRef>
              <c:f>'EX3 Q2'!$D$1</c:f>
              <c:strCache>
                <c:ptCount val="1"/>
                <c:pt idx="0">
                  <c:v>SUB3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'EX3 Q2'!$A$2:$A$11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'EX3 Q2'!$D$2:$D$11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9-49E0-B132-FF34BB540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857456"/>
        <c:axId val="646858416"/>
      </c:lineChart>
      <c:catAx>
        <c:axId val="64685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Student Names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58416"/>
        <c:crosses val="autoZero"/>
        <c:auto val="1"/>
        <c:lblAlgn val="ctr"/>
        <c:lblOffset val="100"/>
        <c:noMultiLvlLbl val="0"/>
      </c:catAx>
      <c:valAx>
        <c:axId val="6468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5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COLUMN CHART FOR SUBJECT 1 ,2 AND 3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'EX3 Q2'!$B$1</c:f>
              <c:strCache>
                <c:ptCount val="1"/>
                <c:pt idx="0">
                  <c:v>SUB1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'EX3 Q2'!$A$2:$A$11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'EX3 Q2'!$B$2:$B$11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C-4702-9546-CB8141BDDC70}"/>
            </c:ext>
          </c:extLst>
        </c:ser>
        <c:ser>
          <c:idx val="1"/>
          <c:order val="1"/>
          <c:tx>
            <c:strRef>
              <c:f>'EX3 Q2'!$C$1</c:f>
              <c:strCache>
                <c:ptCount val="1"/>
                <c:pt idx="0">
                  <c:v>SUB2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'EX3 Q2'!$A$2:$A$11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'EX3 Q2'!$C$2:$C$11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C-4702-9546-CB8141BDDC70}"/>
            </c:ext>
          </c:extLst>
        </c:ser>
        <c:ser>
          <c:idx val="2"/>
          <c:order val="2"/>
          <c:tx>
            <c:strRef>
              <c:f>'EX3 Q2'!$D$1</c:f>
              <c:strCache>
                <c:ptCount val="1"/>
                <c:pt idx="0">
                  <c:v>SUB3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'EX3 Q2'!$A$2:$A$11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'EX3 Q2'!$D$2:$D$11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4C-4702-9546-CB8141BD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626096"/>
        <c:axId val="672622256"/>
      </c:barChart>
      <c:catAx>
        <c:axId val="67262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2256"/>
        <c:crosses val="autoZero"/>
        <c:auto val="1"/>
        <c:lblAlgn val="ctr"/>
        <c:lblOffset val="100"/>
        <c:noMultiLvlLbl val="0"/>
      </c:catAx>
      <c:valAx>
        <c:axId val="6726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/>
              <a:t>STACKED COLUMN CHART FOR SUBJECT 1 ,2 AND 3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'EX3 Q2'!$A$2</c:f>
              <c:strCache>
                <c:ptCount val="1"/>
                <c:pt idx="0">
                  <c:v>Deep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'EX3 Q2'!$B$1:$D$1</c:f>
              <c:strCache>
                <c:ptCount val="3"/>
                <c:pt idx="0">
                  <c:v>SUB1</c:v>
                </c:pt>
                <c:pt idx="1">
                  <c:v>SUB2</c:v>
                </c:pt>
                <c:pt idx="2">
                  <c:v>SUB3</c:v>
                </c:pt>
              </c:strCache>
            </c:strRef>
          </c:cat>
          <c:val>
            <c:numRef>
              <c:f>'EX3 Q2'!$B$2:$D$2</c:f>
              <c:numCache>
                <c:formatCode>General</c:formatCode>
                <c:ptCount val="3"/>
                <c:pt idx="0">
                  <c:v>30</c:v>
                </c:pt>
                <c:pt idx="1">
                  <c:v>34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1-4E41-A523-43BA0E178558}"/>
            </c:ext>
          </c:extLst>
        </c:ser>
        <c:ser>
          <c:idx val="1"/>
          <c:order val="1"/>
          <c:tx>
            <c:strRef>
              <c:f>'EX3 Q2'!$A$3</c:f>
              <c:strCache>
                <c:ptCount val="1"/>
                <c:pt idx="0">
                  <c:v>Jayesh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'EX3 Q2'!$B$1:$D$1</c:f>
              <c:strCache>
                <c:ptCount val="3"/>
                <c:pt idx="0">
                  <c:v>SUB1</c:v>
                </c:pt>
                <c:pt idx="1">
                  <c:v>SUB2</c:v>
                </c:pt>
                <c:pt idx="2">
                  <c:v>SUB3</c:v>
                </c:pt>
              </c:strCache>
            </c:strRef>
          </c:cat>
          <c:val>
            <c:numRef>
              <c:f>'EX3 Q2'!$B$3:$D$3</c:f>
              <c:numCache>
                <c:formatCode>General</c:formatCode>
                <c:ptCount val="3"/>
                <c:pt idx="0">
                  <c:v>40</c:v>
                </c:pt>
                <c:pt idx="1">
                  <c:v>35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1-4E41-A523-43BA0E178558}"/>
            </c:ext>
          </c:extLst>
        </c:ser>
        <c:ser>
          <c:idx val="2"/>
          <c:order val="2"/>
          <c:tx>
            <c:strRef>
              <c:f>'EX3 Q2'!$A$4</c:f>
              <c:strCache>
                <c:ptCount val="1"/>
                <c:pt idx="0">
                  <c:v>Yash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'EX3 Q2'!$B$1:$D$1</c:f>
              <c:strCache>
                <c:ptCount val="3"/>
                <c:pt idx="0">
                  <c:v>SUB1</c:v>
                </c:pt>
                <c:pt idx="1">
                  <c:v>SUB2</c:v>
                </c:pt>
                <c:pt idx="2">
                  <c:v>SUB3</c:v>
                </c:pt>
              </c:strCache>
            </c:strRef>
          </c:cat>
          <c:val>
            <c:numRef>
              <c:f>'EX3 Q2'!$B$4:$D$4</c:f>
              <c:numCache>
                <c:formatCode>General</c:formatCode>
                <c:ptCount val="3"/>
                <c:pt idx="0">
                  <c:v>45</c:v>
                </c:pt>
                <c:pt idx="1">
                  <c:v>36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1-4E41-A523-43BA0E178558}"/>
            </c:ext>
          </c:extLst>
        </c:ser>
        <c:ser>
          <c:idx val="3"/>
          <c:order val="3"/>
          <c:tx>
            <c:strRef>
              <c:f>'EX3 Q2'!$A$5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'EX3 Q2'!$B$1:$D$1</c:f>
              <c:strCache>
                <c:ptCount val="3"/>
                <c:pt idx="0">
                  <c:v>SUB1</c:v>
                </c:pt>
                <c:pt idx="1">
                  <c:v>SUB2</c:v>
                </c:pt>
                <c:pt idx="2">
                  <c:v>SUB3</c:v>
                </c:pt>
              </c:strCache>
            </c:strRef>
          </c:cat>
          <c:val>
            <c:numRef>
              <c:f>'EX3 Q2'!$B$5:$D$5</c:f>
              <c:numCache>
                <c:formatCode>General</c:formatCode>
                <c:ptCount val="3"/>
                <c:pt idx="0">
                  <c:v>48</c:v>
                </c:pt>
                <c:pt idx="1">
                  <c:v>32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41-4E41-A523-43BA0E178558}"/>
            </c:ext>
          </c:extLst>
        </c:ser>
        <c:ser>
          <c:idx val="4"/>
          <c:order val="4"/>
          <c:tx>
            <c:strRef>
              <c:f>'EX3 Q2'!$A$6</c:f>
              <c:strCache>
                <c:ptCount val="1"/>
                <c:pt idx="0">
                  <c:v>Gita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'EX3 Q2'!$B$1:$D$1</c:f>
              <c:strCache>
                <c:ptCount val="3"/>
                <c:pt idx="0">
                  <c:v>SUB1</c:v>
                </c:pt>
                <c:pt idx="1">
                  <c:v>SUB2</c:v>
                </c:pt>
                <c:pt idx="2">
                  <c:v>SUB3</c:v>
                </c:pt>
              </c:strCache>
            </c:strRef>
          </c:cat>
          <c:val>
            <c:numRef>
              <c:f>'EX3 Q2'!$B$6:$D$6</c:f>
              <c:numCache>
                <c:formatCode>General</c:formatCode>
                <c:ptCount val="3"/>
                <c:pt idx="0">
                  <c:v>35</c:v>
                </c:pt>
                <c:pt idx="1">
                  <c:v>32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41-4E41-A523-43BA0E178558}"/>
            </c:ext>
          </c:extLst>
        </c:ser>
        <c:ser>
          <c:idx val="5"/>
          <c:order val="5"/>
          <c:tx>
            <c:strRef>
              <c:f>'EX3 Q2'!$A$7</c:f>
              <c:strCache>
                <c:ptCount val="1"/>
                <c:pt idx="0">
                  <c:v>Jinal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'EX3 Q2'!$B$1:$D$1</c:f>
              <c:strCache>
                <c:ptCount val="3"/>
                <c:pt idx="0">
                  <c:v>SUB1</c:v>
                </c:pt>
                <c:pt idx="1">
                  <c:v>SUB2</c:v>
                </c:pt>
                <c:pt idx="2">
                  <c:v>SUB3</c:v>
                </c:pt>
              </c:strCache>
            </c:strRef>
          </c:cat>
          <c:val>
            <c:numRef>
              <c:f>'EX3 Q2'!$B$7:$D$7</c:f>
              <c:numCache>
                <c:formatCode>General</c:formatCode>
                <c:ptCount val="3"/>
                <c:pt idx="0">
                  <c:v>32</c:v>
                </c:pt>
                <c:pt idx="1">
                  <c:v>31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41-4E41-A523-43BA0E178558}"/>
            </c:ext>
          </c:extLst>
        </c:ser>
        <c:ser>
          <c:idx val="6"/>
          <c:order val="6"/>
          <c:tx>
            <c:strRef>
              <c:f>'EX3 Q2'!$A$8</c:f>
              <c:strCache>
                <c:ptCount val="1"/>
                <c:pt idx="0">
                  <c:v>Kavita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'EX3 Q2'!$B$1:$D$1</c:f>
              <c:strCache>
                <c:ptCount val="3"/>
                <c:pt idx="0">
                  <c:v>SUB1</c:v>
                </c:pt>
                <c:pt idx="1">
                  <c:v>SUB2</c:v>
                </c:pt>
                <c:pt idx="2">
                  <c:v>SUB3</c:v>
                </c:pt>
              </c:strCache>
            </c:strRef>
          </c:cat>
          <c:val>
            <c:numRef>
              <c:f>'EX3 Q2'!$B$8:$D$8</c:f>
              <c:numCache>
                <c:formatCode>General</c:formatCode>
                <c:ptCount val="3"/>
                <c:pt idx="0">
                  <c:v>36</c:v>
                </c:pt>
                <c:pt idx="1">
                  <c:v>28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41-4E41-A523-43BA0E178558}"/>
            </c:ext>
          </c:extLst>
        </c:ser>
        <c:ser>
          <c:idx val="7"/>
          <c:order val="7"/>
          <c:tx>
            <c:strRef>
              <c:f>'EX3 Q2'!$A$9</c:f>
              <c:strCache>
                <c:ptCount val="1"/>
                <c:pt idx="0">
                  <c:v>Minal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'EX3 Q2'!$B$1:$D$1</c:f>
              <c:strCache>
                <c:ptCount val="3"/>
                <c:pt idx="0">
                  <c:v>SUB1</c:v>
                </c:pt>
                <c:pt idx="1">
                  <c:v>SUB2</c:v>
                </c:pt>
                <c:pt idx="2">
                  <c:v>SUB3</c:v>
                </c:pt>
              </c:strCache>
            </c:strRef>
          </c:cat>
          <c:val>
            <c:numRef>
              <c:f>'EX3 Q2'!$B$9:$D$9</c:f>
              <c:numCache>
                <c:formatCode>General</c:formatCode>
                <c:ptCount val="3"/>
                <c:pt idx="0">
                  <c:v>23</c:v>
                </c:pt>
                <c:pt idx="1">
                  <c:v>25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41-4E41-A523-43BA0E178558}"/>
            </c:ext>
          </c:extLst>
        </c:ser>
        <c:ser>
          <c:idx val="8"/>
          <c:order val="8"/>
          <c:tx>
            <c:strRef>
              <c:f>'EX3 Q2'!$A$10</c:f>
              <c:strCache>
                <c:ptCount val="1"/>
                <c:pt idx="0">
                  <c:v>Naresh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'EX3 Q2'!$B$1:$D$1</c:f>
              <c:strCache>
                <c:ptCount val="3"/>
                <c:pt idx="0">
                  <c:v>SUB1</c:v>
                </c:pt>
                <c:pt idx="1">
                  <c:v>SUB2</c:v>
                </c:pt>
                <c:pt idx="2">
                  <c:v>SUB3</c:v>
                </c:pt>
              </c:strCache>
            </c:strRef>
          </c:cat>
          <c:val>
            <c:numRef>
              <c:f>'EX3 Q2'!$B$10:$D$10</c:f>
              <c:numCache>
                <c:formatCode>General</c:formatCode>
                <c:ptCount val="3"/>
                <c:pt idx="0">
                  <c:v>43</c:v>
                </c:pt>
                <c:pt idx="1">
                  <c:v>27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41-4E41-A523-43BA0E178558}"/>
            </c:ext>
          </c:extLst>
        </c:ser>
        <c:ser>
          <c:idx val="9"/>
          <c:order val="9"/>
          <c:tx>
            <c:strRef>
              <c:f>'EX3 Q2'!$A$11</c:f>
              <c:strCache>
                <c:ptCount val="1"/>
                <c:pt idx="0">
                  <c:v>Rima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'EX3 Q2'!$B$1:$D$1</c:f>
              <c:strCache>
                <c:ptCount val="3"/>
                <c:pt idx="0">
                  <c:v>SUB1</c:v>
                </c:pt>
                <c:pt idx="1">
                  <c:v>SUB2</c:v>
                </c:pt>
                <c:pt idx="2">
                  <c:v>SUB3</c:v>
                </c:pt>
              </c:strCache>
            </c:strRef>
          </c:cat>
          <c:val>
            <c:numRef>
              <c:f>'EX3 Q2'!$B$11:$D$11</c:f>
              <c:numCache>
                <c:formatCode>General</c:formatCode>
                <c:ptCount val="3"/>
                <c:pt idx="0">
                  <c:v>37</c:v>
                </c:pt>
                <c:pt idx="1">
                  <c:v>44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41-4E41-A523-43BA0E178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4537584"/>
        <c:axId val="764536144"/>
      </c:barChart>
      <c:catAx>
        <c:axId val="76453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  <a:r>
                  <a:rPr lang="en-US" baseline="0"/>
                  <a:t> ame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36144"/>
        <c:crosses val="autoZero"/>
        <c:auto val="1"/>
        <c:lblAlgn val="ctr"/>
        <c:lblOffset val="100"/>
        <c:noMultiLvlLbl val="0"/>
      </c:catAx>
      <c:valAx>
        <c:axId val="7645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124193</xdr:rowOff>
    </xdr:from>
    <xdr:to>
      <xdr:col>8</xdr:col>
      <xdr:colOff>550304</xdr:colOff>
      <xdr:row>28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DFD81-A68A-2E3F-7849-BD4C927B4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182773</xdr:colOff>
      <xdr:row>10</xdr:row>
      <xdr:rowOff>96613</xdr:rowOff>
    </xdr:from>
    <xdr:to>
      <xdr:col>16</xdr:col>
      <xdr:colOff>105833</xdr:colOff>
      <xdr:row>26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5C7982-C110-286E-6EB3-4CB143CC5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207755</xdr:colOff>
      <xdr:row>30</xdr:row>
      <xdr:rowOff>77442</xdr:rowOff>
    </xdr:from>
    <xdr:to>
      <xdr:col>8</xdr:col>
      <xdr:colOff>378936</xdr:colOff>
      <xdr:row>45</xdr:row>
      <xdr:rowOff>29952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950222-273E-9AAE-A2A1-251D0ACFB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402865</xdr:colOff>
      <xdr:row>28</xdr:row>
      <xdr:rowOff>801</xdr:rowOff>
    </xdr:from>
    <xdr:to>
      <xdr:col>15</xdr:col>
      <xdr:colOff>90922</xdr:colOff>
      <xdr:row>42</xdr:row>
      <xdr:rowOff>128384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2F0B92-E0F6-3585-D93D-2DB4B700F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7634F2C-1766-4FC1-A730-E56518472DDA}" name="Table10" displayName="Table10" ref="A1:D11" totalsRowShown="0" headerRowDxfId="8" headerRowBorderDxfId="14" tableBorderDxfId="15" totalsRowBorderDxfId="13">
  <autoFilter ref="A1:D11" xr:uid="{27634F2C-1766-4FC1-A730-E56518472DDA}"/>
  <tableColumns count="4">
    <tableColumn id="1" xr3:uid="{9F376774-586C-4811-B3B9-547A640E09FC}" name="Cust. No." dataDxfId="12"/>
    <tableColumn id="2" xr3:uid="{FBD8E4DD-8363-4BCB-91C4-FC0D357C3B60}" name="No.of Units" dataDxfId="11"/>
    <tableColumn id="3" xr3:uid="{C98C8FB5-21AC-478A-8902-12F4A77E916D}" name="Rate" dataDxfId="10"/>
    <tableColumn id="4" xr3:uid="{EB92851A-A272-4390-8770-52E0CB170D84}" name="Bill Amount" dataDxfId="9">
      <calculatedColumnFormula>B2*C2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6F1BA14-8187-484C-B721-8F07F97AFAF2}" name="Table1012" displayName="Table1012" ref="I14:L24" totalsRowShown="0" headerRowDxfId="7" headerRowBorderDxfId="5" tableBorderDxfId="6" totalsRowBorderDxfId="4">
  <autoFilter ref="I14:L24" xr:uid="{56F1BA14-8187-484C-B721-8F07F97AFAF2}"/>
  <tableColumns count="4">
    <tableColumn id="1" xr3:uid="{C33DD7C5-F248-4789-96D3-27923A63BA13}" name="Cust. No." dataDxfId="3"/>
    <tableColumn id="2" xr3:uid="{4B1F5E2A-C5B7-441C-9329-2F5DECBB1B22}" name="No.of Units" dataDxfId="2"/>
    <tableColumn id="3" xr3:uid="{3AAB3FAE-5FE8-481F-8EB1-56EF270804DD}" name="Rate" dataDxfId="1"/>
    <tableColumn id="4" xr3:uid="{C4EED1E3-C4DF-4194-AC12-C2CC7E446AB0}" name="Bill Amount" dataDxfId="0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B9AB93-03E5-4D3F-8EBA-D4AD712B7A8A}" name="Table1" displayName="Table1" ref="A1:F51" totalsRowShown="0" headerRowDxfId="68" dataDxfId="66" headerRowBorderDxfId="67" tableBorderDxfId="65" totalsRowBorderDxfId="64">
  <autoFilter ref="A1:F51" xr:uid="{2BB9AB93-03E5-4D3F-8EBA-D4AD712B7A8A}"/>
  <tableColumns count="6">
    <tableColumn id="1" xr3:uid="{E826F560-6F25-4E1A-ABED-1E6007161143}" name="ROLL" dataDxfId="63"/>
    <tableColumn id="2" xr3:uid="{8574F1C5-0822-437E-90D2-328351CA5FBD}" name="SUB1" dataDxfId="62"/>
    <tableColumn id="3" xr3:uid="{AA87ED9B-AC47-486C-99F1-793CD582A886}" name="SUB2" dataDxfId="61"/>
    <tableColumn id="4" xr3:uid="{0FA3389D-C647-4B4A-9068-BEB70A660051}" name="AVERAGE" dataDxfId="60">
      <calculatedColumnFormula>AVERAGE(B2:C2)</calculatedColumnFormula>
    </tableColumn>
    <tableColumn id="5" xr3:uid="{6C8B4501-D7D7-4AD6-9C42-57FC4C9AFAA0}" name="RESULT" dataDxfId="59">
      <calculatedColumnFormula>IF(AND(B2&gt;=40,C2&gt;=40),"PASS","FAIL")</calculatedColumnFormula>
    </tableColumn>
    <tableColumn id="6" xr3:uid="{BB242CD9-63AE-4383-9B82-6F4327DAB80A}" name="GRADE" dataDxfId="58">
      <calculatedColumnFormula>IF(E2="FAIL","IV",IF(D2&gt;=60,"I",IF(D2&gt;=50,"II","III")))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F411B4-4BA5-423A-B21E-427348497D88}" name="Table2" displayName="Table2" ref="A1:C11" totalsRowShown="0" headerRowDxfId="57" dataDxfId="55" headerRowBorderDxfId="56" tableBorderDxfId="54" totalsRowBorderDxfId="53">
  <autoFilter ref="A1:C11" xr:uid="{37F411B4-4BA5-423A-B21E-427348497D88}"/>
  <tableColumns count="3">
    <tableColumn id="1" xr3:uid="{5C4DEDCE-CBE5-4524-88A8-3D57E8FB24C0}" name="NAME" dataDxfId="52"/>
    <tableColumn id="2" xr3:uid="{2AC50F85-0EB3-46B6-B548-E6F33C178474}" name="SALE" dataDxfId="51"/>
    <tableColumn id="3" xr3:uid="{FFF6E307-DC9E-4181-95BB-444933407C47}" name="COMMISION" dataDxfId="50">
      <calculatedColumnFormula>IF(B2&lt;30000,B2*5%,IF(B2&lt;=70000,1500+(B2-30000)*10%,1500+4000+(B2-70000*15%)))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B580A2-E0D5-4112-9A62-97D512EC12D0}" name="Table6" displayName="Table6" ref="A1:E51" totalsRowShown="0" headerRowDxfId="49" dataDxfId="48">
  <autoFilter ref="A1:E51" xr:uid="{8CB580A2-E0D5-4112-9A62-97D512EC12D0}"/>
  <tableColumns count="5">
    <tableColumn id="1" xr3:uid="{53581FF9-7CC4-423C-BD50-33A2AE18E4BD}" name="NAME" dataDxfId="47"/>
    <tableColumn id="2" xr3:uid="{E89E94C0-C93A-4E99-A328-FD01DCAAD5A4}" name="TAXABLE INCOME" dataDxfId="46"/>
    <tableColumn id="3" xr3:uid="{9C83A1F6-7B36-4F7F-871C-67A0837B35D5}" name="INCOME TAX" dataDxfId="45">
      <calculatedColumnFormula>IF(B2&lt;150000,0,IF(B2&lt;=250000,(B2-150000)*10%,IF(B2&lt;=325000,10000+(B2-250000)*20%,25000+(B2-325000)*30%)))</calculatedColumnFormula>
    </tableColumn>
    <tableColumn id="4" xr3:uid="{CD8720A5-1AB6-4A70-A3AA-53EA981CA16E}" name="SURECHAREGE" dataDxfId="44">
      <calculatedColumnFormula xml:space="preserve"> IF(B2&lt;500000,0,C2*3%)</calculatedColumnFormula>
    </tableColumn>
    <tableColumn id="5" xr3:uid="{958B2D11-63F8-4CA3-B453-F2438EA8A70B}" name="TOTAL TAX" dataDxfId="43">
      <calculatedColumnFormula>C2+D2</calculatedColumnFormula>
    </tableColumn>
  </tableColumns>
  <tableStyleInfo name="TableStyleLight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373F65-09C8-48FD-96B2-BC7929877EF4}" name="Table3" displayName="Table3" ref="A20:E24" totalsRowShown="0" headerRowDxfId="42" headerRowBorderDxfId="41" tableBorderDxfId="40" totalsRowBorderDxfId="39">
  <autoFilter ref="A20:E24" xr:uid="{A2373F65-09C8-48FD-96B2-BC7929877EF4}"/>
  <tableColumns count="5">
    <tableColumn id="1" xr3:uid="{90F9C8C7-2100-4D38-8EFC-FF98FDDFF1F5}" name="NAME" dataDxfId="38"/>
    <tableColumn id="2" xr3:uid="{79B4A58D-6723-464F-B4DA-764AAF7DCF43}" name="GENDER" dataDxfId="37"/>
    <tableColumn id="3" xr3:uid="{71474B77-C661-4976-8A03-1874F5C2493A}" name="CLASS" dataDxfId="36"/>
    <tableColumn id="4" xr3:uid="{5E2718EE-A93A-45F6-B45D-E10EF31703CE}" name="CATEGORY" dataDxfId="35"/>
    <tableColumn id="5" xr3:uid="{CA3D9F8C-9CEB-4F3C-A0DA-AE4F7349C226}" name="FEES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8088AC-7917-4376-A249-0FCD14905319}" name="Table4" displayName="Table4" ref="A25:E29" totalsRowShown="0" headerRowDxfId="33" headerRowBorderDxfId="32" tableBorderDxfId="31" totalsRowBorderDxfId="30">
  <autoFilter ref="A25:E29" xr:uid="{A58088AC-7917-4376-A249-0FCD14905319}"/>
  <tableColumns count="5">
    <tableColumn id="1" xr3:uid="{162A859C-4D98-4EE6-B22E-9D0FFD285451}" name="NAME" dataDxfId="29"/>
    <tableColumn id="2" xr3:uid="{A3AD6A94-101A-4685-BB47-BF5FE4BC11EB}" name="GENDER" dataDxfId="28"/>
    <tableColumn id="3" xr3:uid="{BAB48B42-D623-4B88-A312-25CF720FFDBE}" name="CLASS" dataDxfId="27"/>
    <tableColumn id="4" xr3:uid="{3A723A6F-D4AE-4FEC-9582-0DB81CEF14AB}" name="CATEGORY" dataDxfId="26"/>
    <tableColumn id="5" xr3:uid="{EFF27391-966F-4FA1-8680-4C4EEEB7D0A9}" name="FEES" dataDxfId="25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05885A-B400-4242-AA6E-65A752514F3B}" name="Table5" displayName="Table5" ref="A30:E35" totalsRowShown="0" headerRowDxfId="24" headerRowBorderDxfId="23" tableBorderDxfId="22" totalsRowBorderDxfId="21">
  <autoFilter ref="A30:E35" xr:uid="{AC05885A-B400-4242-AA6E-65A752514F3B}"/>
  <tableColumns count="5">
    <tableColumn id="1" xr3:uid="{F464EE20-8C59-4F53-9E65-12BDAD544AFC}" name="NAME" dataDxfId="20"/>
    <tableColumn id="2" xr3:uid="{ABB8B6F6-5200-4634-8816-D364D8F42F3F}" name="GENDER" dataDxfId="19"/>
    <tableColumn id="3" xr3:uid="{EB5CD8B0-D5C4-4BBF-BAD4-D4708EC69BD4}" name="CLASS" dataDxfId="18"/>
    <tableColumn id="4" xr3:uid="{3F7D1A55-DE70-4F7E-BC94-05058123BFDC}" name="CATEGORY" dataDxfId="17"/>
    <tableColumn id="5" xr3:uid="{081411D0-429B-4D8B-B490-B95CFDF34302}" name="FEES" dataDxfId="16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BD22-CFBB-44B3-AD26-AE62A295AD2F}">
  <dimension ref="A1:P15"/>
  <sheetViews>
    <sheetView zoomScale="79" workbookViewId="0">
      <selection activeCell="O20" sqref="O20"/>
    </sheetView>
  </sheetViews>
  <sheetFormatPr defaultRowHeight="14.5" x14ac:dyDescent="0.35"/>
  <cols>
    <col min="1" max="9" width="8.7265625" style="19"/>
    <col min="10" max="10" width="6.54296875" style="19" customWidth="1"/>
    <col min="11" max="11" width="26.36328125" style="19" bestFit="1" customWidth="1"/>
    <col min="12" max="16384" width="8.7265625" style="19"/>
  </cols>
  <sheetData>
    <row r="1" spans="1:16" ht="23.5" x14ac:dyDescent="0.55000000000000004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K1" s="20" t="s">
        <v>66</v>
      </c>
    </row>
    <row r="2" spans="1:16" ht="21" x14ac:dyDescent="0.5">
      <c r="A2" s="22">
        <v>110</v>
      </c>
      <c r="B2" s="22">
        <v>45</v>
      </c>
      <c r="C2" s="22">
        <v>56</v>
      </c>
      <c r="D2" s="22">
        <v>67</v>
      </c>
      <c r="E2" s="22">
        <v>78</v>
      </c>
      <c r="F2" s="22">
        <v>60</v>
      </c>
      <c r="K2" s="15" t="s">
        <v>65</v>
      </c>
    </row>
    <row r="3" spans="1:16" x14ac:dyDescent="0.35">
      <c r="A3" s="22" t="s">
        <v>6</v>
      </c>
      <c r="B3" s="22">
        <f>HLOOKUP(B2, $B$8:$E$9, 2)</f>
        <v>3</v>
      </c>
      <c r="C3" s="22">
        <f t="shared" ref="C3:F3" si="0">HLOOKUP(C2, $B$8:$E$9, 2)</f>
        <v>2</v>
      </c>
      <c r="D3" s="22">
        <f t="shared" si="0"/>
        <v>1</v>
      </c>
      <c r="E3" s="22">
        <f t="shared" si="0"/>
        <v>1</v>
      </c>
      <c r="F3" s="22">
        <f t="shared" si="0"/>
        <v>1</v>
      </c>
    </row>
    <row r="6" spans="1:16" x14ac:dyDescent="0.35">
      <c r="K6" s="19" t="s">
        <v>443</v>
      </c>
    </row>
    <row r="7" spans="1:16" x14ac:dyDescent="0.35">
      <c r="K7" s="19" t="s">
        <v>444</v>
      </c>
    </row>
    <row r="8" spans="1:16" x14ac:dyDescent="0.35">
      <c r="A8" s="22" t="s">
        <v>7</v>
      </c>
      <c r="B8" s="22">
        <v>0</v>
      </c>
      <c r="C8" s="22">
        <v>40</v>
      </c>
      <c r="D8" s="22">
        <v>50</v>
      </c>
      <c r="E8" s="22">
        <v>60</v>
      </c>
      <c r="K8" s="19" t="s">
        <v>445</v>
      </c>
    </row>
    <row r="9" spans="1:16" x14ac:dyDescent="0.35">
      <c r="A9" s="22" t="s">
        <v>6</v>
      </c>
      <c r="B9" s="22">
        <v>4</v>
      </c>
      <c r="C9" s="22">
        <v>3</v>
      </c>
      <c r="D9" s="22">
        <v>2</v>
      </c>
      <c r="E9" s="22">
        <v>1</v>
      </c>
      <c r="K9" s="19" t="s">
        <v>446</v>
      </c>
    </row>
    <row r="10" spans="1:16" x14ac:dyDescent="0.35">
      <c r="K10" s="19" t="s">
        <v>447</v>
      </c>
    </row>
    <row r="11" spans="1:16" x14ac:dyDescent="0.35">
      <c r="K11" s="19" t="s">
        <v>448</v>
      </c>
    </row>
    <row r="12" spans="1:16" x14ac:dyDescent="0.35">
      <c r="K12" s="19" t="s">
        <v>449</v>
      </c>
    </row>
    <row r="13" spans="1:16" x14ac:dyDescent="0.35">
      <c r="K13" s="22" t="s">
        <v>0</v>
      </c>
      <c r="L13" s="22" t="s">
        <v>1</v>
      </c>
      <c r="M13" s="22" t="s">
        <v>2</v>
      </c>
      <c r="N13" s="22" t="s">
        <v>3</v>
      </c>
      <c r="O13" s="22" t="s">
        <v>4</v>
      </c>
      <c r="P13" s="22" t="s">
        <v>5</v>
      </c>
    </row>
    <row r="14" spans="1:16" x14ac:dyDescent="0.35">
      <c r="K14" s="22">
        <v>110</v>
      </c>
      <c r="L14" s="22">
        <v>45</v>
      </c>
      <c r="M14" s="22">
        <v>56</v>
      </c>
      <c r="N14" s="22">
        <v>67</v>
      </c>
      <c r="O14" s="22">
        <v>78</v>
      </c>
      <c r="P14" s="22">
        <v>60</v>
      </c>
    </row>
    <row r="15" spans="1:16" x14ac:dyDescent="0.35">
      <c r="K15" s="22" t="s">
        <v>6</v>
      </c>
      <c r="L15" s="22"/>
      <c r="M15" s="22"/>
      <c r="N15" s="22"/>
      <c r="O15" s="22"/>
      <c r="P15" s="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2F814-6BD7-45A6-9BF5-58E4B1EA9499}">
  <dimension ref="A1:I12"/>
  <sheetViews>
    <sheetView zoomScale="79" workbookViewId="0">
      <selection activeCell="B12" sqref="B12"/>
    </sheetView>
  </sheetViews>
  <sheetFormatPr defaultRowHeight="14.5" x14ac:dyDescent="0.35"/>
  <cols>
    <col min="1" max="8" width="8.7265625" style="19"/>
    <col min="9" max="9" width="25.6328125" style="19" bestFit="1" customWidth="1"/>
    <col min="10" max="16384" width="8.7265625" style="19"/>
  </cols>
  <sheetData>
    <row r="1" spans="1:9" ht="23.5" x14ac:dyDescent="0.55000000000000004">
      <c r="A1" s="22" t="s">
        <v>70</v>
      </c>
      <c r="B1" s="22" t="s">
        <v>71</v>
      </c>
      <c r="I1" s="20" t="s">
        <v>66</v>
      </c>
    </row>
    <row r="2" spans="1:9" ht="21" x14ac:dyDescent="0.5">
      <c r="A2" s="22" t="s">
        <v>73</v>
      </c>
      <c r="B2" s="22">
        <v>60000</v>
      </c>
      <c r="I2" s="15" t="s">
        <v>68</v>
      </c>
    </row>
    <row r="3" spans="1:9" x14ac:dyDescent="0.35">
      <c r="A3" s="22" t="s">
        <v>74</v>
      </c>
      <c r="B3" s="22">
        <v>8000</v>
      </c>
    </row>
    <row r="4" spans="1:9" x14ac:dyDescent="0.35">
      <c r="A4" s="22" t="s">
        <v>75</v>
      </c>
      <c r="B4" s="22">
        <v>30000</v>
      </c>
    </row>
    <row r="5" spans="1:9" x14ac:dyDescent="0.35">
      <c r="A5" s="22" t="s">
        <v>76</v>
      </c>
      <c r="B5" s="22">
        <v>6000</v>
      </c>
    </row>
    <row r="6" spans="1:9" x14ac:dyDescent="0.35">
      <c r="A6" s="22" t="s">
        <v>77</v>
      </c>
      <c r="B6" s="22">
        <v>7000</v>
      </c>
    </row>
    <row r="7" spans="1:9" x14ac:dyDescent="0.35">
      <c r="A7" s="22" t="s">
        <v>78</v>
      </c>
      <c r="B7" s="22">
        <v>3000</v>
      </c>
    </row>
    <row r="8" spans="1:9" x14ac:dyDescent="0.35">
      <c r="A8" s="22" t="s">
        <v>79</v>
      </c>
      <c r="B8" s="22">
        <v>5000</v>
      </c>
    </row>
    <row r="9" spans="1:9" x14ac:dyDescent="0.35">
      <c r="A9" s="22" t="s">
        <v>72</v>
      </c>
      <c r="B9" s="22">
        <v>119000</v>
      </c>
    </row>
    <row r="12" spans="1:9" x14ac:dyDescent="0.35">
      <c r="B12" s="19">
        <f>B2+B3+B4+B5+B6+B7+B8</f>
        <v>119000</v>
      </c>
    </row>
  </sheetData>
  <scenarios current="0" show="1" sqref="B12">
    <scenario name="Current Expenses" locked="1" count="7" user="Ankit Kumar" comment="Created by Ankit Kumar on 7/2/2025">
      <inputCells r="B2" val="60000"/>
      <inputCells r="B3" val="8000"/>
      <inputCells r="B4" val="30000"/>
      <inputCells r="B5" val="6000"/>
      <inputCells r="B6" val="7000"/>
      <inputCells r="B7" val="3000"/>
      <inputCells r="B8" val="5000"/>
    </scenario>
    <scenario name=" Increase in Machinery and carriage " locked="1" count="7" user="Ankit Kumar" comment="Created by Ankit Kumar on 7/2/2025">
      <inputCells r="B2" val="60000"/>
      <inputCells r="B3" val="8000"/>
      <inputCells r="B4" val="30000"/>
      <inputCells r="B5" val="6000"/>
      <inputCells r="B6" val="7000"/>
      <inputCells r="B7" val="3000"/>
      <inputCells r="B8" val="5000"/>
    </scenario>
    <scenario name="  Increase in Machinery and carriage" locked="1" count="7" user="Ankit Kumar" comment="Created by Ankit Kumar on 7/4/2025">
      <inputCells r="B2" val="80000"/>
      <inputCells r="B3" val="9000"/>
      <inputCells r="B4" val="30000"/>
      <inputCells r="B5" val="6000"/>
      <inputCells r="B6" val="8000"/>
      <inputCells r="B7" val="3000"/>
      <inputCells r="B8" val="5000"/>
    </scenario>
    <scenario name="Increase in carriage and office equipment" locked="1" count="7" user="Ankit Kumar" comment="Created by Ankit Kumar on 7/4/2025">
      <inputCells r="B2" val="60000"/>
      <inputCells r="B3" val="10000"/>
      <inputCells r="B4" val="30000"/>
      <inputCells r="B5" val="7000"/>
      <inputCells r="B6" val="9000"/>
      <inputCells r="B7" val="3000"/>
      <inputCells r="B8" val="5000"/>
    </scenario>
  </scenario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3AF0C-AF6B-461F-AAF9-85844741235F}">
  <dimension ref="A1:J7"/>
  <sheetViews>
    <sheetView zoomScale="82" workbookViewId="0">
      <selection activeCell="F7" sqref="F7"/>
    </sheetView>
  </sheetViews>
  <sheetFormatPr defaultRowHeight="14.5" x14ac:dyDescent="0.35"/>
  <cols>
    <col min="1" max="9" width="8.7265625" style="19"/>
    <col min="10" max="10" width="25.6328125" style="19" bestFit="1" customWidth="1"/>
    <col min="11" max="16384" width="8.7265625" style="19"/>
  </cols>
  <sheetData>
    <row r="1" spans="1:10" ht="23.5" x14ac:dyDescent="0.55000000000000004">
      <c r="A1" s="22" t="s">
        <v>80</v>
      </c>
      <c r="B1" s="22" t="s">
        <v>81</v>
      </c>
      <c r="C1" s="22" t="s">
        <v>82</v>
      </c>
      <c r="D1" s="22" t="s">
        <v>83</v>
      </c>
      <c r="J1" s="20" t="s">
        <v>66</v>
      </c>
    </row>
    <row r="2" spans="1:10" ht="21" x14ac:dyDescent="0.5">
      <c r="A2" s="22">
        <v>1100</v>
      </c>
      <c r="B2" s="22">
        <v>900</v>
      </c>
      <c r="C2" s="22">
        <v>22000</v>
      </c>
      <c r="D2" s="22">
        <f>C2-A2-B2</f>
        <v>20000</v>
      </c>
      <c r="J2" s="15" t="s">
        <v>68</v>
      </c>
    </row>
    <row r="6" spans="1:10" x14ac:dyDescent="0.35">
      <c r="F6" s="19" t="s">
        <v>509</v>
      </c>
      <c r="G6" s="19" t="s">
        <v>507</v>
      </c>
    </row>
    <row r="7" spans="1:10" x14ac:dyDescent="0.35">
      <c r="G7" s="19" t="s">
        <v>508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D8BB-EBB3-4129-9145-05AAE65ABE19}">
  <dimension ref="A15:H415"/>
  <sheetViews>
    <sheetView topLeftCell="A15" workbookViewId="0">
      <selection activeCell="J33" sqref="J33"/>
    </sheetView>
  </sheetViews>
  <sheetFormatPr defaultRowHeight="14.5" x14ac:dyDescent="0.35"/>
  <sheetData>
    <row r="15" spans="1:8" x14ac:dyDescent="0.35">
      <c r="A15" s="38" t="s">
        <v>150</v>
      </c>
      <c r="B15" s="38" t="s">
        <v>151</v>
      </c>
      <c r="C15" s="38" t="s">
        <v>152</v>
      </c>
      <c r="D15" s="38" t="s">
        <v>153</v>
      </c>
      <c r="E15" s="38" t="s">
        <v>154</v>
      </c>
      <c r="F15" s="38" t="s">
        <v>155</v>
      </c>
      <c r="G15" s="38" t="s">
        <v>156</v>
      </c>
      <c r="H15" s="38" t="s">
        <v>157</v>
      </c>
    </row>
    <row r="16" spans="1:8" x14ac:dyDescent="0.35">
      <c r="A16" t="s">
        <v>158</v>
      </c>
      <c r="B16">
        <v>2013</v>
      </c>
      <c r="C16" t="s">
        <v>159</v>
      </c>
      <c r="D16" t="s">
        <v>160</v>
      </c>
      <c r="E16" t="s">
        <v>161</v>
      </c>
      <c r="F16" t="s">
        <v>162</v>
      </c>
      <c r="G16" t="s">
        <v>163</v>
      </c>
      <c r="H16">
        <v>869</v>
      </c>
    </row>
    <row r="17" spans="1:8" x14ac:dyDescent="0.35">
      <c r="A17" t="s">
        <v>164</v>
      </c>
      <c r="B17">
        <v>2013</v>
      </c>
      <c r="C17" t="s">
        <v>165</v>
      </c>
      <c r="D17" t="s">
        <v>166</v>
      </c>
      <c r="E17" t="s">
        <v>167</v>
      </c>
      <c r="F17" t="s">
        <v>168</v>
      </c>
      <c r="G17" t="s">
        <v>163</v>
      </c>
      <c r="H17">
        <v>368</v>
      </c>
    </row>
    <row r="18" spans="1:8" x14ac:dyDescent="0.35">
      <c r="A18" t="s">
        <v>169</v>
      </c>
      <c r="B18">
        <v>2013</v>
      </c>
      <c r="C18" t="s">
        <v>159</v>
      </c>
      <c r="D18" t="s">
        <v>170</v>
      </c>
      <c r="E18" t="s">
        <v>171</v>
      </c>
      <c r="F18" t="s">
        <v>162</v>
      </c>
      <c r="G18" t="s">
        <v>172</v>
      </c>
      <c r="H18">
        <v>732</v>
      </c>
    </row>
    <row r="19" spans="1:8" x14ac:dyDescent="0.35">
      <c r="A19" t="s">
        <v>173</v>
      </c>
      <c r="B19">
        <v>2013</v>
      </c>
      <c r="C19" t="s">
        <v>159</v>
      </c>
      <c r="D19" t="s">
        <v>160</v>
      </c>
      <c r="E19" t="s">
        <v>161</v>
      </c>
      <c r="F19" t="s">
        <v>174</v>
      </c>
      <c r="G19" t="s">
        <v>175</v>
      </c>
      <c r="H19">
        <v>224</v>
      </c>
    </row>
    <row r="20" spans="1:8" x14ac:dyDescent="0.35">
      <c r="A20" t="s">
        <v>164</v>
      </c>
      <c r="B20">
        <v>2013</v>
      </c>
      <c r="C20" t="s">
        <v>165</v>
      </c>
      <c r="D20" t="s">
        <v>176</v>
      </c>
      <c r="E20" t="s">
        <v>177</v>
      </c>
      <c r="F20" t="s">
        <v>168</v>
      </c>
      <c r="G20" t="s">
        <v>178</v>
      </c>
      <c r="H20">
        <v>566</v>
      </c>
    </row>
    <row r="21" spans="1:8" x14ac:dyDescent="0.35">
      <c r="A21" t="s">
        <v>179</v>
      </c>
      <c r="B21">
        <v>2013</v>
      </c>
      <c r="C21" t="s">
        <v>180</v>
      </c>
      <c r="D21" t="s">
        <v>181</v>
      </c>
      <c r="E21" t="s">
        <v>161</v>
      </c>
      <c r="F21" t="s">
        <v>182</v>
      </c>
      <c r="G21" t="s">
        <v>163</v>
      </c>
      <c r="H21">
        <v>506</v>
      </c>
    </row>
    <row r="22" spans="1:8" x14ac:dyDescent="0.35">
      <c r="A22" t="s">
        <v>183</v>
      </c>
      <c r="B22">
        <v>2013</v>
      </c>
      <c r="C22" t="s">
        <v>180</v>
      </c>
      <c r="D22" t="s">
        <v>170</v>
      </c>
      <c r="E22" t="s">
        <v>177</v>
      </c>
      <c r="F22" t="s">
        <v>174</v>
      </c>
      <c r="G22" t="s">
        <v>184</v>
      </c>
      <c r="H22">
        <v>489</v>
      </c>
    </row>
    <row r="23" spans="1:8" x14ac:dyDescent="0.35">
      <c r="A23" t="s">
        <v>185</v>
      </c>
      <c r="B23">
        <v>2013</v>
      </c>
      <c r="C23" t="s">
        <v>180</v>
      </c>
      <c r="D23" t="s">
        <v>160</v>
      </c>
      <c r="E23" t="s">
        <v>167</v>
      </c>
      <c r="F23" t="s">
        <v>182</v>
      </c>
      <c r="G23" t="s">
        <v>172</v>
      </c>
      <c r="H23">
        <v>512</v>
      </c>
    </row>
    <row r="24" spans="1:8" x14ac:dyDescent="0.35">
      <c r="A24" t="s">
        <v>186</v>
      </c>
      <c r="B24">
        <v>2013</v>
      </c>
      <c r="C24" t="s">
        <v>180</v>
      </c>
      <c r="D24" t="s">
        <v>187</v>
      </c>
      <c r="E24" t="s">
        <v>167</v>
      </c>
      <c r="F24" t="s">
        <v>174</v>
      </c>
      <c r="G24" t="s">
        <v>175</v>
      </c>
      <c r="H24">
        <v>604</v>
      </c>
    </row>
    <row r="25" spans="1:8" x14ac:dyDescent="0.35">
      <c r="A25" t="s">
        <v>188</v>
      </c>
      <c r="B25">
        <v>2013</v>
      </c>
      <c r="C25" t="s">
        <v>159</v>
      </c>
      <c r="D25" t="s">
        <v>170</v>
      </c>
      <c r="E25" t="s">
        <v>189</v>
      </c>
      <c r="F25" t="s">
        <v>168</v>
      </c>
      <c r="G25" t="s">
        <v>172</v>
      </c>
      <c r="H25">
        <v>693</v>
      </c>
    </row>
    <row r="26" spans="1:8" x14ac:dyDescent="0.35">
      <c r="A26" t="s">
        <v>190</v>
      </c>
      <c r="B26">
        <v>2013</v>
      </c>
      <c r="C26" t="s">
        <v>180</v>
      </c>
      <c r="D26" t="s">
        <v>191</v>
      </c>
      <c r="E26" t="s">
        <v>167</v>
      </c>
      <c r="F26" t="s">
        <v>162</v>
      </c>
      <c r="G26" t="s">
        <v>178</v>
      </c>
      <c r="H26">
        <v>504</v>
      </c>
    </row>
    <row r="27" spans="1:8" x14ac:dyDescent="0.35">
      <c r="A27" t="s">
        <v>192</v>
      </c>
      <c r="B27">
        <v>2013</v>
      </c>
      <c r="C27" t="s">
        <v>180</v>
      </c>
      <c r="D27" t="s">
        <v>170</v>
      </c>
      <c r="E27" t="s">
        <v>189</v>
      </c>
      <c r="F27" t="s">
        <v>182</v>
      </c>
      <c r="G27" t="s">
        <v>175</v>
      </c>
      <c r="H27">
        <v>431</v>
      </c>
    </row>
    <row r="28" spans="1:8" x14ac:dyDescent="0.35">
      <c r="A28" t="s">
        <v>193</v>
      </c>
      <c r="B28">
        <v>2013</v>
      </c>
      <c r="C28" t="s">
        <v>180</v>
      </c>
      <c r="D28" t="s">
        <v>160</v>
      </c>
      <c r="E28" t="s">
        <v>194</v>
      </c>
      <c r="F28" t="s">
        <v>162</v>
      </c>
      <c r="G28" t="s">
        <v>172</v>
      </c>
      <c r="H28">
        <v>613</v>
      </c>
    </row>
    <row r="29" spans="1:8" x14ac:dyDescent="0.35">
      <c r="A29" t="s">
        <v>185</v>
      </c>
      <c r="B29">
        <v>2013</v>
      </c>
      <c r="C29" t="s">
        <v>180</v>
      </c>
      <c r="D29" t="s">
        <v>170</v>
      </c>
      <c r="E29" t="s">
        <v>177</v>
      </c>
      <c r="F29" t="s">
        <v>174</v>
      </c>
      <c r="G29" t="s">
        <v>172</v>
      </c>
      <c r="H29">
        <v>717</v>
      </c>
    </row>
    <row r="30" spans="1:8" x14ac:dyDescent="0.35">
      <c r="A30" t="s">
        <v>179</v>
      </c>
      <c r="B30">
        <v>2013</v>
      </c>
      <c r="C30" t="s">
        <v>180</v>
      </c>
      <c r="D30" t="s">
        <v>166</v>
      </c>
      <c r="E30" t="s">
        <v>161</v>
      </c>
      <c r="F30" t="s">
        <v>162</v>
      </c>
      <c r="G30" t="s">
        <v>178</v>
      </c>
      <c r="H30">
        <v>731</v>
      </c>
    </row>
    <row r="31" spans="1:8" x14ac:dyDescent="0.35">
      <c r="A31" t="s">
        <v>195</v>
      </c>
      <c r="B31">
        <v>2013</v>
      </c>
      <c r="C31" t="s">
        <v>180</v>
      </c>
      <c r="D31" t="s">
        <v>181</v>
      </c>
      <c r="E31" t="s">
        <v>196</v>
      </c>
      <c r="F31" t="s">
        <v>162</v>
      </c>
      <c r="G31" t="s">
        <v>163</v>
      </c>
      <c r="H31">
        <v>527</v>
      </c>
    </row>
    <row r="32" spans="1:8" x14ac:dyDescent="0.35">
      <c r="A32" t="s">
        <v>197</v>
      </c>
      <c r="B32">
        <v>2013</v>
      </c>
      <c r="C32" t="s">
        <v>159</v>
      </c>
      <c r="D32" t="s">
        <v>176</v>
      </c>
      <c r="E32" t="s">
        <v>177</v>
      </c>
      <c r="F32" t="s">
        <v>168</v>
      </c>
      <c r="G32" t="s">
        <v>172</v>
      </c>
      <c r="H32">
        <v>958</v>
      </c>
    </row>
    <row r="33" spans="1:8" x14ac:dyDescent="0.35">
      <c r="A33" t="s">
        <v>198</v>
      </c>
      <c r="B33">
        <v>2013</v>
      </c>
      <c r="C33" t="s">
        <v>159</v>
      </c>
      <c r="D33" t="s">
        <v>170</v>
      </c>
      <c r="E33" t="s">
        <v>189</v>
      </c>
      <c r="F33" t="s">
        <v>174</v>
      </c>
      <c r="G33" t="s">
        <v>172</v>
      </c>
      <c r="H33">
        <v>630</v>
      </c>
    </row>
    <row r="34" spans="1:8" x14ac:dyDescent="0.35">
      <c r="A34" t="s">
        <v>199</v>
      </c>
      <c r="B34">
        <v>2013</v>
      </c>
      <c r="C34" t="s">
        <v>180</v>
      </c>
      <c r="D34" t="s">
        <v>176</v>
      </c>
      <c r="E34" t="s">
        <v>189</v>
      </c>
      <c r="F34" t="s">
        <v>182</v>
      </c>
      <c r="G34" t="s">
        <v>163</v>
      </c>
      <c r="H34">
        <v>705</v>
      </c>
    </row>
    <row r="35" spans="1:8" x14ac:dyDescent="0.35">
      <c r="A35" t="s">
        <v>200</v>
      </c>
      <c r="B35">
        <v>2013</v>
      </c>
      <c r="C35" t="s">
        <v>159</v>
      </c>
      <c r="D35" t="s">
        <v>191</v>
      </c>
      <c r="E35" t="s">
        <v>194</v>
      </c>
      <c r="F35" t="s">
        <v>174</v>
      </c>
      <c r="G35" t="s">
        <v>184</v>
      </c>
      <c r="H35">
        <v>401</v>
      </c>
    </row>
    <row r="36" spans="1:8" x14ac:dyDescent="0.35">
      <c r="A36" t="s">
        <v>201</v>
      </c>
      <c r="B36">
        <v>2013</v>
      </c>
      <c r="C36" t="s">
        <v>159</v>
      </c>
      <c r="D36" t="s">
        <v>181</v>
      </c>
      <c r="E36" t="s">
        <v>167</v>
      </c>
      <c r="F36" t="s">
        <v>168</v>
      </c>
      <c r="G36" t="s">
        <v>172</v>
      </c>
      <c r="H36">
        <v>426</v>
      </c>
    </row>
    <row r="37" spans="1:8" x14ac:dyDescent="0.35">
      <c r="A37" t="s">
        <v>202</v>
      </c>
      <c r="B37">
        <v>2013</v>
      </c>
      <c r="C37" t="s">
        <v>159</v>
      </c>
      <c r="D37" t="s">
        <v>187</v>
      </c>
      <c r="E37" t="s">
        <v>196</v>
      </c>
      <c r="F37" t="s">
        <v>182</v>
      </c>
      <c r="G37" t="s">
        <v>184</v>
      </c>
      <c r="H37">
        <v>329</v>
      </c>
    </row>
    <row r="38" spans="1:8" x14ac:dyDescent="0.35">
      <c r="A38" t="s">
        <v>203</v>
      </c>
      <c r="B38">
        <v>2013</v>
      </c>
      <c r="C38" t="s">
        <v>159</v>
      </c>
      <c r="D38" t="s">
        <v>166</v>
      </c>
      <c r="E38" t="s">
        <v>171</v>
      </c>
      <c r="F38" t="s">
        <v>162</v>
      </c>
      <c r="G38" t="s">
        <v>184</v>
      </c>
      <c r="H38">
        <v>474</v>
      </c>
    </row>
    <row r="39" spans="1:8" x14ac:dyDescent="0.35">
      <c r="A39" t="s">
        <v>198</v>
      </c>
      <c r="B39">
        <v>2013</v>
      </c>
      <c r="C39" t="s">
        <v>159</v>
      </c>
      <c r="D39" t="s">
        <v>191</v>
      </c>
      <c r="E39" t="s">
        <v>167</v>
      </c>
      <c r="F39" t="s">
        <v>182</v>
      </c>
      <c r="G39" t="s">
        <v>184</v>
      </c>
      <c r="H39">
        <v>550</v>
      </c>
    </row>
    <row r="40" spans="1:8" x14ac:dyDescent="0.35">
      <c r="A40" t="s">
        <v>198</v>
      </c>
      <c r="B40">
        <v>2013</v>
      </c>
      <c r="C40" t="s">
        <v>159</v>
      </c>
      <c r="D40" t="s">
        <v>191</v>
      </c>
      <c r="E40" t="s">
        <v>171</v>
      </c>
      <c r="F40" t="s">
        <v>174</v>
      </c>
      <c r="G40" t="s">
        <v>178</v>
      </c>
      <c r="H40">
        <v>725</v>
      </c>
    </row>
    <row r="41" spans="1:8" x14ac:dyDescent="0.35">
      <c r="A41" t="s">
        <v>204</v>
      </c>
      <c r="B41">
        <v>2013</v>
      </c>
      <c r="C41" t="s">
        <v>159</v>
      </c>
      <c r="D41" t="s">
        <v>166</v>
      </c>
      <c r="E41" t="s">
        <v>167</v>
      </c>
      <c r="F41" t="s">
        <v>182</v>
      </c>
      <c r="G41" t="s">
        <v>184</v>
      </c>
      <c r="H41">
        <v>977</v>
      </c>
    </row>
    <row r="42" spans="1:8" x14ac:dyDescent="0.35">
      <c r="A42" t="s">
        <v>205</v>
      </c>
      <c r="B42">
        <v>2013</v>
      </c>
      <c r="C42" t="s">
        <v>180</v>
      </c>
      <c r="D42" t="s">
        <v>160</v>
      </c>
      <c r="E42" t="s">
        <v>189</v>
      </c>
      <c r="F42" t="s">
        <v>174</v>
      </c>
      <c r="G42" t="s">
        <v>178</v>
      </c>
      <c r="H42">
        <v>899</v>
      </c>
    </row>
    <row r="43" spans="1:8" x14ac:dyDescent="0.35">
      <c r="A43" t="s">
        <v>206</v>
      </c>
      <c r="B43">
        <v>2013</v>
      </c>
      <c r="C43" t="s">
        <v>180</v>
      </c>
      <c r="D43" t="s">
        <v>181</v>
      </c>
      <c r="E43" t="s">
        <v>171</v>
      </c>
      <c r="F43" t="s">
        <v>182</v>
      </c>
      <c r="G43" t="s">
        <v>175</v>
      </c>
      <c r="H43">
        <v>376</v>
      </c>
    </row>
    <row r="44" spans="1:8" x14ac:dyDescent="0.35">
      <c r="A44" t="s">
        <v>207</v>
      </c>
      <c r="B44">
        <v>2013</v>
      </c>
      <c r="C44" t="s">
        <v>180</v>
      </c>
      <c r="D44" t="s">
        <v>191</v>
      </c>
      <c r="E44" t="s">
        <v>194</v>
      </c>
      <c r="F44" t="s">
        <v>182</v>
      </c>
      <c r="G44" t="s">
        <v>184</v>
      </c>
      <c r="H44">
        <v>404</v>
      </c>
    </row>
    <row r="45" spans="1:8" x14ac:dyDescent="0.35">
      <c r="A45" t="s">
        <v>198</v>
      </c>
      <c r="B45">
        <v>2013</v>
      </c>
      <c r="C45" t="s">
        <v>159</v>
      </c>
      <c r="D45" t="s">
        <v>187</v>
      </c>
      <c r="E45" t="s">
        <v>196</v>
      </c>
      <c r="F45" t="s">
        <v>168</v>
      </c>
      <c r="G45" t="s">
        <v>175</v>
      </c>
      <c r="H45">
        <v>750</v>
      </c>
    </row>
    <row r="46" spans="1:8" x14ac:dyDescent="0.35">
      <c r="A46" t="s">
        <v>208</v>
      </c>
      <c r="B46">
        <v>2013</v>
      </c>
      <c r="C46" t="s">
        <v>180</v>
      </c>
      <c r="D46" t="s">
        <v>166</v>
      </c>
      <c r="E46" t="s">
        <v>196</v>
      </c>
      <c r="F46" t="s">
        <v>182</v>
      </c>
      <c r="G46" t="s">
        <v>163</v>
      </c>
      <c r="H46">
        <v>738</v>
      </c>
    </row>
    <row r="47" spans="1:8" x14ac:dyDescent="0.35">
      <c r="A47" t="s">
        <v>204</v>
      </c>
      <c r="B47">
        <v>2013</v>
      </c>
      <c r="C47" t="s">
        <v>159</v>
      </c>
      <c r="D47" t="s">
        <v>166</v>
      </c>
      <c r="E47" t="s">
        <v>196</v>
      </c>
      <c r="F47" t="s">
        <v>162</v>
      </c>
      <c r="G47" t="s">
        <v>178</v>
      </c>
      <c r="H47">
        <v>592</v>
      </c>
    </row>
    <row r="48" spans="1:8" x14ac:dyDescent="0.35">
      <c r="A48" t="s">
        <v>208</v>
      </c>
      <c r="B48">
        <v>2013</v>
      </c>
      <c r="C48" t="s">
        <v>180</v>
      </c>
      <c r="D48" t="s">
        <v>191</v>
      </c>
      <c r="E48" t="s">
        <v>177</v>
      </c>
      <c r="F48" t="s">
        <v>182</v>
      </c>
      <c r="G48" t="s">
        <v>184</v>
      </c>
      <c r="H48">
        <v>691</v>
      </c>
    </row>
    <row r="49" spans="1:8" x14ac:dyDescent="0.35">
      <c r="A49" t="s">
        <v>186</v>
      </c>
      <c r="B49">
        <v>2013</v>
      </c>
      <c r="C49" t="s">
        <v>180</v>
      </c>
      <c r="D49" t="s">
        <v>160</v>
      </c>
      <c r="E49" t="s">
        <v>189</v>
      </c>
      <c r="F49" t="s">
        <v>168</v>
      </c>
      <c r="G49" t="s">
        <v>178</v>
      </c>
      <c r="H49">
        <v>327</v>
      </c>
    </row>
    <row r="50" spans="1:8" x14ac:dyDescent="0.35">
      <c r="A50" t="s">
        <v>209</v>
      </c>
      <c r="B50">
        <v>2013</v>
      </c>
      <c r="C50" t="s">
        <v>180</v>
      </c>
      <c r="D50" t="s">
        <v>166</v>
      </c>
      <c r="E50" t="s">
        <v>194</v>
      </c>
      <c r="F50" t="s">
        <v>174</v>
      </c>
      <c r="G50" t="s">
        <v>175</v>
      </c>
      <c r="H50">
        <v>996</v>
      </c>
    </row>
    <row r="51" spans="1:8" x14ac:dyDescent="0.35">
      <c r="A51" t="s">
        <v>208</v>
      </c>
      <c r="B51">
        <v>2013</v>
      </c>
      <c r="C51" t="s">
        <v>180</v>
      </c>
      <c r="D51" t="s">
        <v>166</v>
      </c>
      <c r="E51" t="s">
        <v>161</v>
      </c>
      <c r="F51" t="s">
        <v>174</v>
      </c>
      <c r="G51" t="s">
        <v>175</v>
      </c>
      <c r="H51">
        <v>757</v>
      </c>
    </row>
    <row r="52" spans="1:8" x14ac:dyDescent="0.35">
      <c r="A52" t="s">
        <v>210</v>
      </c>
      <c r="B52">
        <v>2013</v>
      </c>
      <c r="C52" t="s">
        <v>180</v>
      </c>
      <c r="D52" t="s">
        <v>170</v>
      </c>
      <c r="E52" t="s">
        <v>161</v>
      </c>
      <c r="F52" t="s">
        <v>182</v>
      </c>
      <c r="G52" t="s">
        <v>184</v>
      </c>
      <c r="H52">
        <v>392</v>
      </c>
    </row>
    <row r="53" spans="1:8" x14ac:dyDescent="0.35">
      <c r="A53" t="s">
        <v>169</v>
      </c>
      <c r="B53">
        <v>2013</v>
      </c>
      <c r="C53" t="s">
        <v>159</v>
      </c>
      <c r="D53" t="s">
        <v>166</v>
      </c>
      <c r="E53" t="s">
        <v>189</v>
      </c>
      <c r="F53" t="s">
        <v>182</v>
      </c>
      <c r="G53" t="s">
        <v>184</v>
      </c>
      <c r="H53">
        <v>475</v>
      </c>
    </row>
    <row r="54" spans="1:8" x14ac:dyDescent="0.35">
      <c r="A54" t="s">
        <v>207</v>
      </c>
      <c r="B54">
        <v>2013</v>
      </c>
      <c r="C54" t="s">
        <v>180</v>
      </c>
      <c r="D54" t="s">
        <v>187</v>
      </c>
      <c r="E54" t="s">
        <v>196</v>
      </c>
      <c r="F54" t="s">
        <v>162</v>
      </c>
      <c r="G54" t="s">
        <v>175</v>
      </c>
      <c r="H54">
        <v>807</v>
      </c>
    </row>
    <row r="55" spans="1:8" x14ac:dyDescent="0.35">
      <c r="A55" t="s">
        <v>211</v>
      </c>
      <c r="B55">
        <v>2013</v>
      </c>
      <c r="C55" t="s">
        <v>180</v>
      </c>
      <c r="D55" t="s">
        <v>160</v>
      </c>
      <c r="E55" t="s">
        <v>189</v>
      </c>
      <c r="F55" t="s">
        <v>162</v>
      </c>
      <c r="G55" t="s">
        <v>172</v>
      </c>
      <c r="H55">
        <v>580</v>
      </c>
    </row>
    <row r="56" spans="1:8" x14ac:dyDescent="0.35">
      <c r="A56" t="s">
        <v>212</v>
      </c>
      <c r="B56">
        <v>2013</v>
      </c>
      <c r="C56" t="s">
        <v>180</v>
      </c>
      <c r="D56" t="s">
        <v>176</v>
      </c>
      <c r="E56" t="s">
        <v>189</v>
      </c>
      <c r="F56" t="s">
        <v>174</v>
      </c>
      <c r="G56" t="s">
        <v>175</v>
      </c>
      <c r="H56">
        <v>429</v>
      </c>
    </row>
    <row r="57" spans="1:8" x14ac:dyDescent="0.35">
      <c r="A57" t="s">
        <v>199</v>
      </c>
      <c r="B57">
        <v>2013</v>
      </c>
      <c r="C57" t="s">
        <v>180</v>
      </c>
      <c r="D57" t="s">
        <v>160</v>
      </c>
      <c r="E57" t="s">
        <v>177</v>
      </c>
      <c r="F57" t="s">
        <v>168</v>
      </c>
      <c r="G57" t="s">
        <v>163</v>
      </c>
      <c r="H57">
        <v>657</v>
      </c>
    </row>
    <row r="58" spans="1:8" x14ac:dyDescent="0.35">
      <c r="A58" t="s">
        <v>213</v>
      </c>
      <c r="B58">
        <v>2013</v>
      </c>
      <c r="C58" t="s">
        <v>159</v>
      </c>
      <c r="D58" t="s">
        <v>160</v>
      </c>
      <c r="E58" t="s">
        <v>167</v>
      </c>
      <c r="F58" t="s">
        <v>174</v>
      </c>
      <c r="G58" t="s">
        <v>184</v>
      </c>
      <c r="H58">
        <v>996</v>
      </c>
    </row>
    <row r="59" spans="1:8" x14ac:dyDescent="0.35">
      <c r="A59" t="s">
        <v>190</v>
      </c>
      <c r="B59">
        <v>2013</v>
      </c>
      <c r="C59" t="s">
        <v>180</v>
      </c>
      <c r="D59" t="s">
        <v>170</v>
      </c>
      <c r="E59" t="s">
        <v>196</v>
      </c>
      <c r="F59" t="s">
        <v>182</v>
      </c>
      <c r="G59" t="s">
        <v>178</v>
      </c>
      <c r="H59">
        <v>544</v>
      </c>
    </row>
    <row r="60" spans="1:8" x14ac:dyDescent="0.35">
      <c r="A60" t="s">
        <v>209</v>
      </c>
      <c r="B60">
        <v>2013</v>
      </c>
      <c r="C60" t="s">
        <v>180</v>
      </c>
      <c r="D60" t="s">
        <v>170</v>
      </c>
      <c r="E60" t="s">
        <v>177</v>
      </c>
      <c r="F60" t="s">
        <v>162</v>
      </c>
      <c r="G60" t="s">
        <v>175</v>
      </c>
      <c r="H60">
        <v>771</v>
      </c>
    </row>
    <row r="61" spans="1:8" x14ac:dyDescent="0.35">
      <c r="A61" t="s">
        <v>214</v>
      </c>
      <c r="B61">
        <v>2013</v>
      </c>
      <c r="C61" t="s">
        <v>159</v>
      </c>
      <c r="D61" t="s">
        <v>160</v>
      </c>
      <c r="E61" t="s">
        <v>196</v>
      </c>
      <c r="F61" t="s">
        <v>162</v>
      </c>
      <c r="G61" t="s">
        <v>163</v>
      </c>
      <c r="H61">
        <v>659</v>
      </c>
    </row>
    <row r="62" spans="1:8" x14ac:dyDescent="0.35">
      <c r="A62" t="s">
        <v>215</v>
      </c>
      <c r="B62">
        <v>2013</v>
      </c>
      <c r="C62" t="s">
        <v>159</v>
      </c>
      <c r="D62" t="s">
        <v>170</v>
      </c>
      <c r="E62" t="s">
        <v>171</v>
      </c>
      <c r="F62" t="s">
        <v>182</v>
      </c>
      <c r="G62" t="s">
        <v>172</v>
      </c>
      <c r="H62">
        <v>109</v>
      </c>
    </row>
    <row r="63" spans="1:8" x14ac:dyDescent="0.35">
      <c r="A63" t="s">
        <v>213</v>
      </c>
      <c r="B63">
        <v>2013</v>
      </c>
      <c r="C63" t="s">
        <v>159</v>
      </c>
      <c r="D63" t="s">
        <v>176</v>
      </c>
      <c r="E63" t="s">
        <v>171</v>
      </c>
      <c r="F63" t="s">
        <v>182</v>
      </c>
      <c r="G63" t="s">
        <v>178</v>
      </c>
      <c r="H63">
        <v>526</v>
      </c>
    </row>
    <row r="64" spans="1:8" x14ac:dyDescent="0.35">
      <c r="A64" t="s">
        <v>216</v>
      </c>
      <c r="B64">
        <v>2013</v>
      </c>
      <c r="C64" t="s">
        <v>159</v>
      </c>
      <c r="D64" t="s">
        <v>181</v>
      </c>
      <c r="E64" t="s">
        <v>194</v>
      </c>
      <c r="F64" t="s">
        <v>168</v>
      </c>
      <c r="G64" t="s">
        <v>178</v>
      </c>
      <c r="H64">
        <v>210</v>
      </c>
    </row>
    <row r="65" spans="1:8" x14ac:dyDescent="0.35">
      <c r="A65" t="s">
        <v>201</v>
      </c>
      <c r="B65">
        <v>2013</v>
      </c>
      <c r="C65" t="s">
        <v>159</v>
      </c>
      <c r="D65" t="s">
        <v>187</v>
      </c>
      <c r="E65" t="s">
        <v>171</v>
      </c>
      <c r="F65" t="s">
        <v>162</v>
      </c>
      <c r="G65" t="s">
        <v>163</v>
      </c>
      <c r="H65">
        <v>856</v>
      </c>
    </row>
    <row r="66" spans="1:8" x14ac:dyDescent="0.35">
      <c r="A66" t="s">
        <v>173</v>
      </c>
      <c r="B66">
        <v>2013</v>
      </c>
      <c r="C66" t="s">
        <v>159</v>
      </c>
      <c r="D66" t="s">
        <v>187</v>
      </c>
      <c r="E66" t="s">
        <v>171</v>
      </c>
      <c r="F66" t="s">
        <v>182</v>
      </c>
      <c r="G66" t="s">
        <v>172</v>
      </c>
      <c r="H66">
        <v>151</v>
      </c>
    </row>
    <row r="67" spans="1:8" x14ac:dyDescent="0.35">
      <c r="A67" t="s">
        <v>199</v>
      </c>
      <c r="B67">
        <v>2013</v>
      </c>
      <c r="C67" t="s">
        <v>180</v>
      </c>
      <c r="D67" t="s">
        <v>181</v>
      </c>
      <c r="E67" t="s">
        <v>161</v>
      </c>
      <c r="F67" t="s">
        <v>182</v>
      </c>
      <c r="G67" t="s">
        <v>178</v>
      </c>
      <c r="H67">
        <v>296</v>
      </c>
    </row>
    <row r="68" spans="1:8" x14ac:dyDescent="0.35">
      <c r="A68" t="s">
        <v>217</v>
      </c>
      <c r="B68">
        <v>2013</v>
      </c>
      <c r="C68" t="s">
        <v>180</v>
      </c>
      <c r="D68" t="s">
        <v>166</v>
      </c>
      <c r="E68" t="s">
        <v>194</v>
      </c>
      <c r="F68" t="s">
        <v>182</v>
      </c>
      <c r="G68" t="s">
        <v>178</v>
      </c>
      <c r="H68">
        <v>730</v>
      </c>
    </row>
    <row r="69" spans="1:8" x14ac:dyDescent="0.35">
      <c r="A69" t="s">
        <v>218</v>
      </c>
      <c r="B69">
        <v>2013</v>
      </c>
      <c r="C69" t="s">
        <v>180</v>
      </c>
      <c r="D69" t="s">
        <v>191</v>
      </c>
      <c r="E69" t="s">
        <v>167</v>
      </c>
      <c r="F69" t="s">
        <v>168</v>
      </c>
      <c r="G69" t="s">
        <v>175</v>
      </c>
      <c r="H69">
        <v>155</v>
      </c>
    </row>
    <row r="70" spans="1:8" x14ac:dyDescent="0.35">
      <c r="A70" t="s">
        <v>219</v>
      </c>
      <c r="B70">
        <v>2013</v>
      </c>
      <c r="C70" t="s">
        <v>180</v>
      </c>
      <c r="D70" t="s">
        <v>170</v>
      </c>
      <c r="E70" t="s">
        <v>196</v>
      </c>
      <c r="F70" t="s">
        <v>168</v>
      </c>
      <c r="G70" t="s">
        <v>178</v>
      </c>
      <c r="H70">
        <v>595</v>
      </c>
    </row>
    <row r="71" spans="1:8" x14ac:dyDescent="0.35">
      <c r="A71" t="s">
        <v>179</v>
      </c>
      <c r="B71">
        <v>2013</v>
      </c>
      <c r="C71" t="s">
        <v>180</v>
      </c>
      <c r="D71" t="s">
        <v>181</v>
      </c>
      <c r="E71" t="s">
        <v>196</v>
      </c>
      <c r="F71" t="s">
        <v>174</v>
      </c>
      <c r="G71" t="s">
        <v>175</v>
      </c>
      <c r="H71">
        <v>238</v>
      </c>
    </row>
    <row r="72" spans="1:8" x14ac:dyDescent="0.35">
      <c r="A72" t="s">
        <v>209</v>
      </c>
      <c r="B72">
        <v>2013</v>
      </c>
      <c r="C72" t="s">
        <v>180</v>
      </c>
      <c r="D72" t="s">
        <v>176</v>
      </c>
      <c r="E72" t="s">
        <v>161</v>
      </c>
      <c r="F72" t="s">
        <v>182</v>
      </c>
      <c r="G72" t="s">
        <v>163</v>
      </c>
      <c r="H72">
        <v>538</v>
      </c>
    </row>
    <row r="73" spans="1:8" x14ac:dyDescent="0.35">
      <c r="A73" t="s">
        <v>220</v>
      </c>
      <c r="B73">
        <v>2013</v>
      </c>
      <c r="C73" t="s">
        <v>180</v>
      </c>
      <c r="D73" t="s">
        <v>181</v>
      </c>
      <c r="E73" t="s">
        <v>196</v>
      </c>
      <c r="F73" t="s">
        <v>174</v>
      </c>
      <c r="G73" t="s">
        <v>163</v>
      </c>
      <c r="H73">
        <v>889</v>
      </c>
    </row>
    <row r="74" spans="1:8" x14ac:dyDescent="0.35">
      <c r="A74" t="s">
        <v>219</v>
      </c>
      <c r="B74">
        <v>2013</v>
      </c>
      <c r="C74" t="s">
        <v>180</v>
      </c>
      <c r="D74" t="s">
        <v>181</v>
      </c>
      <c r="E74" t="s">
        <v>161</v>
      </c>
      <c r="F74" t="s">
        <v>162</v>
      </c>
      <c r="G74" t="s">
        <v>175</v>
      </c>
      <c r="H74">
        <v>134</v>
      </c>
    </row>
    <row r="75" spans="1:8" x14ac:dyDescent="0.35">
      <c r="A75" t="s">
        <v>158</v>
      </c>
      <c r="B75">
        <v>2013</v>
      </c>
      <c r="C75" t="s">
        <v>159</v>
      </c>
      <c r="D75" t="s">
        <v>160</v>
      </c>
      <c r="E75" t="s">
        <v>196</v>
      </c>
      <c r="F75" t="s">
        <v>182</v>
      </c>
      <c r="G75" t="s">
        <v>163</v>
      </c>
      <c r="H75">
        <v>749</v>
      </c>
    </row>
    <row r="76" spans="1:8" x14ac:dyDescent="0.35">
      <c r="A76" t="s">
        <v>221</v>
      </c>
      <c r="B76">
        <v>2013</v>
      </c>
      <c r="C76" t="s">
        <v>159</v>
      </c>
      <c r="D76" t="s">
        <v>181</v>
      </c>
      <c r="E76" t="s">
        <v>196</v>
      </c>
      <c r="F76" t="s">
        <v>174</v>
      </c>
      <c r="G76" t="s">
        <v>178</v>
      </c>
      <c r="H76">
        <v>517</v>
      </c>
    </row>
    <row r="77" spans="1:8" x14ac:dyDescent="0.35">
      <c r="A77" t="s">
        <v>214</v>
      </c>
      <c r="B77">
        <v>2013</v>
      </c>
      <c r="C77" t="s">
        <v>159</v>
      </c>
      <c r="D77" t="s">
        <v>187</v>
      </c>
      <c r="E77" t="s">
        <v>167</v>
      </c>
      <c r="F77" t="s">
        <v>182</v>
      </c>
      <c r="G77" t="s">
        <v>172</v>
      </c>
      <c r="H77">
        <v>761</v>
      </c>
    </row>
    <row r="78" spans="1:8" x14ac:dyDescent="0.35">
      <c r="A78" t="s">
        <v>222</v>
      </c>
      <c r="B78">
        <v>2013</v>
      </c>
      <c r="C78" t="s">
        <v>159</v>
      </c>
      <c r="D78" t="s">
        <v>187</v>
      </c>
      <c r="E78" t="s">
        <v>196</v>
      </c>
      <c r="F78" t="s">
        <v>168</v>
      </c>
      <c r="G78" t="s">
        <v>184</v>
      </c>
      <c r="H78">
        <v>800</v>
      </c>
    </row>
    <row r="79" spans="1:8" x14ac:dyDescent="0.35">
      <c r="A79" t="s">
        <v>213</v>
      </c>
      <c r="B79">
        <v>2013</v>
      </c>
      <c r="C79" t="s">
        <v>159</v>
      </c>
      <c r="D79" t="s">
        <v>166</v>
      </c>
      <c r="E79" t="s">
        <v>194</v>
      </c>
      <c r="F79" t="s">
        <v>174</v>
      </c>
      <c r="G79" t="s">
        <v>184</v>
      </c>
      <c r="H79">
        <v>930</v>
      </c>
    </row>
    <row r="80" spans="1:8" x14ac:dyDescent="0.35">
      <c r="A80" t="s">
        <v>204</v>
      </c>
      <c r="B80">
        <v>2013</v>
      </c>
      <c r="C80" t="s">
        <v>159</v>
      </c>
      <c r="D80" t="s">
        <v>170</v>
      </c>
      <c r="E80" t="s">
        <v>177</v>
      </c>
      <c r="F80" t="s">
        <v>168</v>
      </c>
      <c r="G80" t="s">
        <v>178</v>
      </c>
      <c r="H80">
        <v>506</v>
      </c>
    </row>
    <row r="81" spans="1:8" x14ac:dyDescent="0.35">
      <c r="A81" t="s">
        <v>223</v>
      </c>
      <c r="B81">
        <v>2013</v>
      </c>
      <c r="C81" t="s">
        <v>159</v>
      </c>
      <c r="D81" t="s">
        <v>181</v>
      </c>
      <c r="E81" t="s">
        <v>161</v>
      </c>
      <c r="F81" t="s">
        <v>168</v>
      </c>
      <c r="G81" t="s">
        <v>184</v>
      </c>
      <c r="H81">
        <v>587</v>
      </c>
    </row>
    <row r="82" spans="1:8" x14ac:dyDescent="0.35">
      <c r="A82" t="s">
        <v>203</v>
      </c>
      <c r="B82">
        <v>2013</v>
      </c>
      <c r="C82" t="s">
        <v>159</v>
      </c>
      <c r="D82" t="s">
        <v>187</v>
      </c>
      <c r="E82" t="s">
        <v>161</v>
      </c>
      <c r="F82" t="s">
        <v>174</v>
      </c>
      <c r="G82" t="s">
        <v>172</v>
      </c>
      <c r="H82">
        <v>667</v>
      </c>
    </row>
    <row r="83" spans="1:8" x14ac:dyDescent="0.35">
      <c r="A83" t="s">
        <v>224</v>
      </c>
      <c r="B83">
        <v>2013</v>
      </c>
      <c r="C83" t="s">
        <v>159</v>
      </c>
      <c r="D83" t="s">
        <v>191</v>
      </c>
      <c r="E83" t="s">
        <v>167</v>
      </c>
      <c r="F83" t="s">
        <v>168</v>
      </c>
      <c r="G83" t="s">
        <v>175</v>
      </c>
      <c r="H83">
        <v>299</v>
      </c>
    </row>
    <row r="84" spans="1:8" x14ac:dyDescent="0.35">
      <c r="A84" t="s">
        <v>225</v>
      </c>
      <c r="B84">
        <v>2013</v>
      </c>
      <c r="C84" t="s">
        <v>180</v>
      </c>
      <c r="D84" t="s">
        <v>160</v>
      </c>
      <c r="E84" t="s">
        <v>167</v>
      </c>
      <c r="F84" t="s">
        <v>182</v>
      </c>
      <c r="G84" t="s">
        <v>178</v>
      </c>
      <c r="H84">
        <v>434</v>
      </c>
    </row>
    <row r="85" spans="1:8" x14ac:dyDescent="0.35">
      <c r="A85" t="s">
        <v>222</v>
      </c>
      <c r="B85">
        <v>2013</v>
      </c>
      <c r="C85" t="s">
        <v>159</v>
      </c>
      <c r="D85" t="s">
        <v>187</v>
      </c>
      <c r="E85" t="s">
        <v>171</v>
      </c>
      <c r="F85" t="s">
        <v>162</v>
      </c>
      <c r="G85" t="s">
        <v>184</v>
      </c>
      <c r="H85">
        <v>399</v>
      </c>
    </row>
    <row r="86" spans="1:8" x14ac:dyDescent="0.35">
      <c r="A86" t="s">
        <v>222</v>
      </c>
      <c r="B86">
        <v>2013</v>
      </c>
      <c r="C86" t="s">
        <v>159</v>
      </c>
      <c r="D86" t="s">
        <v>181</v>
      </c>
      <c r="E86" t="s">
        <v>194</v>
      </c>
      <c r="F86" t="s">
        <v>182</v>
      </c>
      <c r="G86" t="s">
        <v>163</v>
      </c>
      <c r="H86">
        <v>802</v>
      </c>
    </row>
    <row r="87" spans="1:8" x14ac:dyDescent="0.35">
      <c r="A87" t="s">
        <v>225</v>
      </c>
      <c r="B87">
        <v>2013</v>
      </c>
      <c r="C87" t="s">
        <v>180</v>
      </c>
      <c r="D87" t="s">
        <v>176</v>
      </c>
      <c r="E87" t="s">
        <v>194</v>
      </c>
      <c r="F87" t="s">
        <v>162</v>
      </c>
      <c r="G87" t="s">
        <v>178</v>
      </c>
      <c r="H87">
        <v>595</v>
      </c>
    </row>
    <row r="88" spans="1:8" x14ac:dyDescent="0.35">
      <c r="A88" t="s">
        <v>226</v>
      </c>
      <c r="B88">
        <v>2013</v>
      </c>
      <c r="C88" t="s">
        <v>159</v>
      </c>
      <c r="D88" t="s">
        <v>160</v>
      </c>
      <c r="E88" t="s">
        <v>171</v>
      </c>
      <c r="F88" t="s">
        <v>168</v>
      </c>
      <c r="G88" t="s">
        <v>163</v>
      </c>
      <c r="H88">
        <v>376</v>
      </c>
    </row>
    <row r="89" spans="1:8" x14ac:dyDescent="0.35">
      <c r="A89" t="s">
        <v>227</v>
      </c>
      <c r="B89">
        <v>2013</v>
      </c>
      <c r="C89" t="s">
        <v>159</v>
      </c>
      <c r="D89" t="s">
        <v>181</v>
      </c>
      <c r="E89" t="s">
        <v>189</v>
      </c>
      <c r="F89" t="s">
        <v>162</v>
      </c>
      <c r="G89" t="s">
        <v>163</v>
      </c>
      <c r="H89">
        <v>831</v>
      </c>
    </row>
    <row r="90" spans="1:8" x14ac:dyDescent="0.35">
      <c r="A90" t="s">
        <v>225</v>
      </c>
      <c r="B90">
        <v>2013</v>
      </c>
      <c r="C90" t="s">
        <v>180</v>
      </c>
      <c r="D90" t="s">
        <v>176</v>
      </c>
      <c r="E90" t="s">
        <v>194</v>
      </c>
      <c r="F90" t="s">
        <v>182</v>
      </c>
      <c r="G90" t="s">
        <v>184</v>
      </c>
      <c r="H90">
        <v>495</v>
      </c>
    </row>
    <row r="91" spans="1:8" x14ac:dyDescent="0.35">
      <c r="A91" t="s">
        <v>210</v>
      </c>
      <c r="B91">
        <v>2013</v>
      </c>
      <c r="C91" t="s">
        <v>180</v>
      </c>
      <c r="D91" t="s">
        <v>191</v>
      </c>
      <c r="E91" t="s">
        <v>177</v>
      </c>
      <c r="F91" t="s">
        <v>182</v>
      </c>
      <c r="G91" t="s">
        <v>184</v>
      </c>
      <c r="H91">
        <v>247</v>
      </c>
    </row>
    <row r="92" spans="1:8" x14ac:dyDescent="0.35">
      <c r="A92" t="s">
        <v>209</v>
      </c>
      <c r="B92">
        <v>2013</v>
      </c>
      <c r="C92" t="s">
        <v>180</v>
      </c>
      <c r="D92" t="s">
        <v>181</v>
      </c>
      <c r="E92" t="s">
        <v>189</v>
      </c>
      <c r="F92" t="s">
        <v>174</v>
      </c>
      <c r="G92" t="s">
        <v>175</v>
      </c>
      <c r="H92">
        <v>187</v>
      </c>
    </row>
    <row r="93" spans="1:8" x14ac:dyDescent="0.35">
      <c r="A93" t="s">
        <v>220</v>
      </c>
      <c r="B93">
        <v>2013</v>
      </c>
      <c r="C93" t="s">
        <v>180</v>
      </c>
      <c r="D93" t="s">
        <v>176</v>
      </c>
      <c r="E93" t="s">
        <v>171</v>
      </c>
      <c r="F93" t="s">
        <v>162</v>
      </c>
      <c r="G93" t="s">
        <v>178</v>
      </c>
      <c r="H93">
        <v>927</v>
      </c>
    </row>
    <row r="94" spans="1:8" x14ac:dyDescent="0.35">
      <c r="A94" t="s">
        <v>211</v>
      </c>
      <c r="B94">
        <v>2013</v>
      </c>
      <c r="C94" t="s">
        <v>180</v>
      </c>
      <c r="D94" t="s">
        <v>160</v>
      </c>
      <c r="E94" t="s">
        <v>189</v>
      </c>
      <c r="F94" t="s">
        <v>174</v>
      </c>
      <c r="G94" t="s">
        <v>175</v>
      </c>
      <c r="H94">
        <v>440</v>
      </c>
    </row>
    <row r="95" spans="1:8" x14ac:dyDescent="0.35">
      <c r="A95" t="s">
        <v>164</v>
      </c>
      <c r="B95">
        <v>2013</v>
      </c>
      <c r="C95" t="s">
        <v>165</v>
      </c>
      <c r="D95" t="s">
        <v>187</v>
      </c>
      <c r="E95" t="s">
        <v>161</v>
      </c>
      <c r="F95" t="s">
        <v>162</v>
      </c>
      <c r="G95" t="s">
        <v>178</v>
      </c>
      <c r="H95">
        <v>415</v>
      </c>
    </row>
    <row r="96" spans="1:8" x14ac:dyDescent="0.35">
      <c r="A96" t="s">
        <v>206</v>
      </c>
      <c r="B96">
        <v>2013</v>
      </c>
      <c r="C96" t="s">
        <v>180</v>
      </c>
      <c r="D96" t="s">
        <v>191</v>
      </c>
      <c r="E96" t="s">
        <v>161</v>
      </c>
      <c r="F96" t="s">
        <v>182</v>
      </c>
      <c r="G96" t="s">
        <v>175</v>
      </c>
      <c r="H96">
        <v>337</v>
      </c>
    </row>
    <row r="97" spans="1:8" x14ac:dyDescent="0.35">
      <c r="A97" t="s">
        <v>199</v>
      </c>
      <c r="B97">
        <v>2013</v>
      </c>
      <c r="C97" t="s">
        <v>180</v>
      </c>
      <c r="D97" t="s">
        <v>166</v>
      </c>
      <c r="E97" t="s">
        <v>161</v>
      </c>
      <c r="F97" t="s">
        <v>174</v>
      </c>
      <c r="G97" t="s">
        <v>172</v>
      </c>
      <c r="H97">
        <v>338</v>
      </c>
    </row>
    <row r="98" spans="1:8" x14ac:dyDescent="0.35">
      <c r="A98" t="s">
        <v>228</v>
      </c>
      <c r="B98">
        <v>2013</v>
      </c>
      <c r="C98" t="s">
        <v>180</v>
      </c>
      <c r="D98" t="s">
        <v>160</v>
      </c>
      <c r="E98" t="s">
        <v>161</v>
      </c>
      <c r="F98" t="s">
        <v>174</v>
      </c>
      <c r="G98" t="s">
        <v>178</v>
      </c>
      <c r="H98">
        <v>836</v>
      </c>
    </row>
    <row r="99" spans="1:8" x14ac:dyDescent="0.35">
      <c r="A99" t="s">
        <v>202</v>
      </c>
      <c r="B99">
        <v>2013</v>
      </c>
      <c r="C99" t="s">
        <v>159</v>
      </c>
      <c r="D99" t="s">
        <v>170</v>
      </c>
      <c r="E99" t="s">
        <v>161</v>
      </c>
      <c r="F99" t="s">
        <v>162</v>
      </c>
      <c r="G99" t="s">
        <v>184</v>
      </c>
      <c r="H99">
        <v>115</v>
      </c>
    </row>
    <row r="100" spans="1:8" x14ac:dyDescent="0.35">
      <c r="A100" t="s">
        <v>200</v>
      </c>
      <c r="B100">
        <v>2013</v>
      </c>
      <c r="C100" t="s">
        <v>159</v>
      </c>
      <c r="D100" t="s">
        <v>160</v>
      </c>
      <c r="E100" t="s">
        <v>189</v>
      </c>
      <c r="F100" t="s">
        <v>168</v>
      </c>
      <c r="G100" t="s">
        <v>175</v>
      </c>
      <c r="H100">
        <v>517</v>
      </c>
    </row>
    <row r="101" spans="1:8" x14ac:dyDescent="0.35">
      <c r="A101" t="s">
        <v>226</v>
      </c>
      <c r="B101">
        <v>2013</v>
      </c>
      <c r="C101" t="s">
        <v>159</v>
      </c>
      <c r="D101" t="s">
        <v>187</v>
      </c>
      <c r="E101" t="s">
        <v>196</v>
      </c>
      <c r="F101" t="s">
        <v>168</v>
      </c>
      <c r="G101" t="s">
        <v>175</v>
      </c>
      <c r="H101">
        <v>160</v>
      </c>
    </row>
    <row r="102" spans="1:8" x14ac:dyDescent="0.35">
      <c r="A102" t="s">
        <v>215</v>
      </c>
      <c r="B102">
        <v>2013</v>
      </c>
      <c r="C102" t="s">
        <v>159</v>
      </c>
      <c r="D102" t="s">
        <v>187</v>
      </c>
      <c r="E102" t="s">
        <v>189</v>
      </c>
      <c r="F102" t="s">
        <v>162</v>
      </c>
      <c r="G102" t="s">
        <v>175</v>
      </c>
      <c r="H102">
        <v>426</v>
      </c>
    </row>
    <row r="103" spans="1:8" x14ac:dyDescent="0.35">
      <c r="A103" t="s">
        <v>200</v>
      </c>
      <c r="B103">
        <v>2013</v>
      </c>
      <c r="C103" t="s">
        <v>159</v>
      </c>
      <c r="D103" t="s">
        <v>160</v>
      </c>
      <c r="E103" t="s">
        <v>171</v>
      </c>
      <c r="F103" t="s">
        <v>168</v>
      </c>
      <c r="G103" t="s">
        <v>175</v>
      </c>
      <c r="H103">
        <v>441</v>
      </c>
    </row>
    <row r="104" spans="1:8" x14ac:dyDescent="0.35">
      <c r="A104" t="s">
        <v>225</v>
      </c>
      <c r="B104">
        <v>2013</v>
      </c>
      <c r="C104" t="s">
        <v>180</v>
      </c>
      <c r="D104" t="s">
        <v>187</v>
      </c>
      <c r="E104" t="s">
        <v>177</v>
      </c>
      <c r="F104" t="s">
        <v>182</v>
      </c>
      <c r="G104" t="s">
        <v>175</v>
      </c>
      <c r="H104">
        <v>375</v>
      </c>
    </row>
    <row r="105" spans="1:8" x14ac:dyDescent="0.35">
      <c r="A105" t="s">
        <v>213</v>
      </c>
      <c r="B105">
        <v>2013</v>
      </c>
      <c r="C105" t="s">
        <v>159</v>
      </c>
      <c r="D105" t="s">
        <v>170</v>
      </c>
      <c r="E105" t="s">
        <v>194</v>
      </c>
      <c r="F105" t="s">
        <v>182</v>
      </c>
      <c r="G105" t="s">
        <v>172</v>
      </c>
      <c r="H105">
        <v>951</v>
      </c>
    </row>
    <row r="106" spans="1:8" x14ac:dyDescent="0.35">
      <c r="A106" t="s">
        <v>229</v>
      </c>
      <c r="B106">
        <v>2013</v>
      </c>
      <c r="C106" t="s">
        <v>180</v>
      </c>
      <c r="D106" t="s">
        <v>187</v>
      </c>
      <c r="E106" t="s">
        <v>177</v>
      </c>
      <c r="F106" t="s">
        <v>162</v>
      </c>
      <c r="G106" t="s">
        <v>175</v>
      </c>
      <c r="H106">
        <v>382</v>
      </c>
    </row>
    <row r="107" spans="1:8" x14ac:dyDescent="0.35">
      <c r="A107" t="s">
        <v>208</v>
      </c>
      <c r="B107">
        <v>2013</v>
      </c>
      <c r="C107" t="s">
        <v>180</v>
      </c>
      <c r="D107" t="s">
        <v>166</v>
      </c>
      <c r="E107" t="s">
        <v>167</v>
      </c>
      <c r="F107" t="s">
        <v>168</v>
      </c>
      <c r="G107" t="s">
        <v>172</v>
      </c>
      <c r="H107">
        <v>241</v>
      </c>
    </row>
    <row r="108" spans="1:8" x14ac:dyDescent="0.35">
      <c r="A108" t="s">
        <v>229</v>
      </c>
      <c r="B108">
        <v>2013</v>
      </c>
      <c r="C108" t="s">
        <v>180</v>
      </c>
      <c r="D108" t="s">
        <v>176</v>
      </c>
      <c r="E108" t="s">
        <v>161</v>
      </c>
      <c r="F108" t="s">
        <v>182</v>
      </c>
      <c r="G108" t="s">
        <v>175</v>
      </c>
      <c r="H108">
        <v>374</v>
      </c>
    </row>
    <row r="109" spans="1:8" x14ac:dyDescent="0.35">
      <c r="A109" t="s">
        <v>217</v>
      </c>
      <c r="B109">
        <v>2013</v>
      </c>
      <c r="C109" t="s">
        <v>180</v>
      </c>
      <c r="D109" t="s">
        <v>191</v>
      </c>
      <c r="E109" t="s">
        <v>196</v>
      </c>
      <c r="F109" t="s">
        <v>162</v>
      </c>
      <c r="G109" t="s">
        <v>163</v>
      </c>
      <c r="H109">
        <v>351</v>
      </c>
    </row>
    <row r="110" spans="1:8" x14ac:dyDescent="0.35">
      <c r="A110" t="s">
        <v>230</v>
      </c>
      <c r="B110">
        <v>2013</v>
      </c>
      <c r="C110" t="s">
        <v>180</v>
      </c>
      <c r="D110" t="s">
        <v>170</v>
      </c>
      <c r="E110" t="s">
        <v>177</v>
      </c>
      <c r="F110" t="s">
        <v>182</v>
      </c>
      <c r="G110" t="s">
        <v>172</v>
      </c>
      <c r="H110">
        <v>846</v>
      </c>
    </row>
    <row r="111" spans="1:8" x14ac:dyDescent="0.35">
      <c r="A111" t="s">
        <v>230</v>
      </c>
      <c r="B111">
        <v>2013</v>
      </c>
      <c r="C111" t="s">
        <v>180</v>
      </c>
      <c r="D111" t="s">
        <v>191</v>
      </c>
      <c r="E111" t="s">
        <v>177</v>
      </c>
      <c r="F111" t="s">
        <v>162</v>
      </c>
      <c r="G111" t="s">
        <v>163</v>
      </c>
      <c r="H111">
        <v>843</v>
      </c>
    </row>
    <row r="112" spans="1:8" x14ac:dyDescent="0.35">
      <c r="A112" t="s">
        <v>199</v>
      </c>
      <c r="B112">
        <v>2013</v>
      </c>
      <c r="C112" t="s">
        <v>180</v>
      </c>
      <c r="D112" t="s">
        <v>176</v>
      </c>
      <c r="E112" t="s">
        <v>177</v>
      </c>
      <c r="F112" t="s">
        <v>168</v>
      </c>
      <c r="G112" t="s">
        <v>184</v>
      </c>
      <c r="H112">
        <v>501</v>
      </c>
    </row>
    <row r="113" spans="1:8" x14ac:dyDescent="0.35">
      <c r="A113" t="s">
        <v>203</v>
      </c>
      <c r="B113">
        <v>2013</v>
      </c>
      <c r="C113" t="s">
        <v>159</v>
      </c>
      <c r="D113" t="s">
        <v>166</v>
      </c>
      <c r="E113" t="s">
        <v>171</v>
      </c>
      <c r="F113" t="s">
        <v>174</v>
      </c>
      <c r="G113" t="s">
        <v>178</v>
      </c>
      <c r="H113">
        <v>243</v>
      </c>
    </row>
    <row r="114" spans="1:8" x14ac:dyDescent="0.35">
      <c r="A114" t="s">
        <v>231</v>
      </c>
      <c r="B114">
        <v>2013</v>
      </c>
      <c r="C114" t="s">
        <v>180</v>
      </c>
      <c r="D114" t="s">
        <v>170</v>
      </c>
      <c r="E114" t="s">
        <v>167</v>
      </c>
      <c r="F114" t="s">
        <v>182</v>
      </c>
      <c r="G114" t="s">
        <v>178</v>
      </c>
      <c r="H114">
        <v>952</v>
      </c>
    </row>
    <row r="115" spans="1:8" x14ac:dyDescent="0.35">
      <c r="A115" t="s">
        <v>205</v>
      </c>
      <c r="B115">
        <v>2013</v>
      </c>
      <c r="C115" t="s">
        <v>180</v>
      </c>
      <c r="D115" t="s">
        <v>191</v>
      </c>
      <c r="E115" t="s">
        <v>171</v>
      </c>
      <c r="F115" t="s">
        <v>168</v>
      </c>
      <c r="G115" t="s">
        <v>175</v>
      </c>
      <c r="H115">
        <v>234</v>
      </c>
    </row>
    <row r="116" spans="1:8" x14ac:dyDescent="0.35">
      <c r="A116" t="s">
        <v>222</v>
      </c>
      <c r="B116">
        <v>2013</v>
      </c>
      <c r="C116" t="s">
        <v>159</v>
      </c>
      <c r="D116" t="s">
        <v>160</v>
      </c>
      <c r="E116" t="s">
        <v>161</v>
      </c>
      <c r="F116" t="s">
        <v>168</v>
      </c>
      <c r="G116" t="s">
        <v>172</v>
      </c>
      <c r="H116">
        <v>146</v>
      </c>
    </row>
    <row r="117" spans="1:8" x14ac:dyDescent="0.35">
      <c r="A117" t="s">
        <v>212</v>
      </c>
      <c r="B117">
        <v>2013</v>
      </c>
      <c r="C117" t="s">
        <v>180</v>
      </c>
      <c r="D117" t="s">
        <v>191</v>
      </c>
      <c r="E117" t="s">
        <v>167</v>
      </c>
      <c r="F117" t="s">
        <v>182</v>
      </c>
      <c r="G117" t="s">
        <v>172</v>
      </c>
      <c r="H117">
        <v>963</v>
      </c>
    </row>
    <row r="118" spans="1:8" x14ac:dyDescent="0.35">
      <c r="A118" t="s">
        <v>213</v>
      </c>
      <c r="B118">
        <v>2013</v>
      </c>
      <c r="C118" t="s">
        <v>159</v>
      </c>
      <c r="D118" t="s">
        <v>166</v>
      </c>
      <c r="E118" t="s">
        <v>189</v>
      </c>
      <c r="F118" t="s">
        <v>168</v>
      </c>
      <c r="G118" t="s">
        <v>163</v>
      </c>
      <c r="H118">
        <v>155</v>
      </c>
    </row>
    <row r="119" spans="1:8" x14ac:dyDescent="0.35">
      <c r="A119" t="s">
        <v>232</v>
      </c>
      <c r="B119">
        <v>2013</v>
      </c>
      <c r="C119" t="s">
        <v>180</v>
      </c>
      <c r="D119" t="s">
        <v>160</v>
      </c>
      <c r="E119" t="s">
        <v>189</v>
      </c>
      <c r="F119" t="s">
        <v>182</v>
      </c>
      <c r="G119" t="s">
        <v>184</v>
      </c>
      <c r="H119">
        <v>527</v>
      </c>
    </row>
    <row r="120" spans="1:8" x14ac:dyDescent="0.35">
      <c r="A120" t="s">
        <v>198</v>
      </c>
      <c r="B120">
        <v>2013</v>
      </c>
      <c r="C120" t="s">
        <v>159</v>
      </c>
      <c r="D120" t="s">
        <v>166</v>
      </c>
      <c r="E120" t="s">
        <v>167</v>
      </c>
      <c r="F120" t="s">
        <v>174</v>
      </c>
      <c r="G120" t="s">
        <v>172</v>
      </c>
      <c r="H120">
        <v>968</v>
      </c>
    </row>
    <row r="121" spans="1:8" x14ac:dyDescent="0.35">
      <c r="A121" t="s">
        <v>225</v>
      </c>
      <c r="B121">
        <v>2013</v>
      </c>
      <c r="C121" t="s">
        <v>180</v>
      </c>
      <c r="D121" t="s">
        <v>181</v>
      </c>
      <c r="E121" t="s">
        <v>167</v>
      </c>
      <c r="F121" t="s">
        <v>162</v>
      </c>
      <c r="G121" t="s">
        <v>178</v>
      </c>
      <c r="H121">
        <v>787</v>
      </c>
    </row>
    <row r="122" spans="1:8" x14ac:dyDescent="0.35">
      <c r="A122" t="s">
        <v>197</v>
      </c>
      <c r="B122">
        <v>2013</v>
      </c>
      <c r="C122" t="s">
        <v>159</v>
      </c>
      <c r="D122" t="s">
        <v>166</v>
      </c>
      <c r="E122" t="s">
        <v>161</v>
      </c>
      <c r="F122" t="s">
        <v>168</v>
      </c>
      <c r="G122" t="s">
        <v>163</v>
      </c>
      <c r="H122">
        <v>459</v>
      </c>
    </row>
    <row r="123" spans="1:8" x14ac:dyDescent="0.35">
      <c r="A123" t="s">
        <v>207</v>
      </c>
      <c r="B123">
        <v>2013</v>
      </c>
      <c r="C123" t="s">
        <v>180</v>
      </c>
      <c r="D123" t="s">
        <v>191</v>
      </c>
      <c r="E123" t="s">
        <v>171</v>
      </c>
      <c r="F123" t="s">
        <v>162</v>
      </c>
      <c r="G123" t="s">
        <v>163</v>
      </c>
      <c r="H123">
        <v>418</v>
      </c>
    </row>
    <row r="124" spans="1:8" x14ac:dyDescent="0.35">
      <c r="A124" t="s">
        <v>233</v>
      </c>
      <c r="B124">
        <v>2013</v>
      </c>
      <c r="C124" t="s">
        <v>159</v>
      </c>
      <c r="D124" t="s">
        <v>181</v>
      </c>
      <c r="E124" t="s">
        <v>167</v>
      </c>
      <c r="F124" t="s">
        <v>182</v>
      </c>
      <c r="G124" t="s">
        <v>163</v>
      </c>
      <c r="H124">
        <v>801</v>
      </c>
    </row>
    <row r="125" spans="1:8" x14ac:dyDescent="0.35">
      <c r="A125" t="s">
        <v>186</v>
      </c>
      <c r="B125">
        <v>2013</v>
      </c>
      <c r="C125" t="s">
        <v>180</v>
      </c>
      <c r="D125" t="s">
        <v>176</v>
      </c>
      <c r="E125" t="s">
        <v>167</v>
      </c>
      <c r="F125" t="s">
        <v>162</v>
      </c>
      <c r="G125" t="s">
        <v>178</v>
      </c>
      <c r="H125">
        <v>726</v>
      </c>
    </row>
    <row r="126" spans="1:8" x14ac:dyDescent="0.35">
      <c r="A126" t="s">
        <v>199</v>
      </c>
      <c r="B126">
        <v>2013</v>
      </c>
      <c r="C126" t="s">
        <v>180</v>
      </c>
      <c r="D126" t="s">
        <v>187</v>
      </c>
      <c r="E126" t="s">
        <v>171</v>
      </c>
      <c r="F126" t="s">
        <v>182</v>
      </c>
      <c r="G126" t="s">
        <v>163</v>
      </c>
      <c r="H126">
        <v>955</v>
      </c>
    </row>
    <row r="127" spans="1:8" x14ac:dyDescent="0.35">
      <c r="A127" t="s">
        <v>222</v>
      </c>
      <c r="B127">
        <v>2013</v>
      </c>
      <c r="C127" t="s">
        <v>159</v>
      </c>
      <c r="D127" t="s">
        <v>187</v>
      </c>
      <c r="E127" t="s">
        <v>189</v>
      </c>
      <c r="F127" t="s">
        <v>168</v>
      </c>
      <c r="G127" t="s">
        <v>178</v>
      </c>
      <c r="H127">
        <v>292</v>
      </c>
    </row>
    <row r="128" spans="1:8" x14ac:dyDescent="0.35">
      <c r="A128" t="s">
        <v>186</v>
      </c>
      <c r="B128">
        <v>2013</v>
      </c>
      <c r="C128" t="s">
        <v>180</v>
      </c>
      <c r="D128" t="s">
        <v>181</v>
      </c>
      <c r="E128" t="s">
        <v>161</v>
      </c>
      <c r="F128" t="s">
        <v>182</v>
      </c>
      <c r="G128" t="s">
        <v>175</v>
      </c>
      <c r="H128">
        <v>263</v>
      </c>
    </row>
    <row r="129" spans="1:8" x14ac:dyDescent="0.35">
      <c r="A129" t="s">
        <v>234</v>
      </c>
      <c r="B129">
        <v>2013</v>
      </c>
      <c r="C129" t="s">
        <v>180</v>
      </c>
      <c r="D129" t="s">
        <v>181</v>
      </c>
      <c r="E129" t="s">
        <v>194</v>
      </c>
      <c r="F129" t="s">
        <v>162</v>
      </c>
      <c r="G129" t="s">
        <v>178</v>
      </c>
      <c r="H129">
        <v>956</v>
      </c>
    </row>
    <row r="130" spans="1:8" x14ac:dyDescent="0.35">
      <c r="A130" t="s">
        <v>214</v>
      </c>
      <c r="B130">
        <v>2013</v>
      </c>
      <c r="C130" t="s">
        <v>159</v>
      </c>
      <c r="D130" t="s">
        <v>170</v>
      </c>
      <c r="E130" t="s">
        <v>189</v>
      </c>
      <c r="F130" t="s">
        <v>162</v>
      </c>
      <c r="G130" t="s">
        <v>163</v>
      </c>
      <c r="H130">
        <v>395</v>
      </c>
    </row>
    <row r="131" spans="1:8" x14ac:dyDescent="0.35">
      <c r="A131" t="s">
        <v>235</v>
      </c>
      <c r="B131">
        <v>2013</v>
      </c>
      <c r="C131" t="s">
        <v>159</v>
      </c>
      <c r="D131" t="s">
        <v>160</v>
      </c>
      <c r="E131" t="s">
        <v>171</v>
      </c>
      <c r="F131" t="s">
        <v>162</v>
      </c>
      <c r="G131" t="s">
        <v>172</v>
      </c>
      <c r="H131">
        <v>489</v>
      </c>
    </row>
    <row r="132" spans="1:8" x14ac:dyDescent="0.35">
      <c r="A132" t="s">
        <v>218</v>
      </c>
      <c r="B132">
        <v>2013</v>
      </c>
      <c r="C132" t="s">
        <v>180</v>
      </c>
      <c r="D132" t="s">
        <v>176</v>
      </c>
      <c r="E132" t="s">
        <v>161</v>
      </c>
      <c r="F132" t="s">
        <v>168</v>
      </c>
      <c r="G132" t="s">
        <v>184</v>
      </c>
      <c r="H132">
        <v>561</v>
      </c>
    </row>
    <row r="133" spans="1:8" x14ac:dyDescent="0.35">
      <c r="A133" t="s">
        <v>202</v>
      </c>
      <c r="B133">
        <v>2013</v>
      </c>
      <c r="C133" t="s">
        <v>159</v>
      </c>
      <c r="D133" t="s">
        <v>191</v>
      </c>
      <c r="E133" t="s">
        <v>171</v>
      </c>
      <c r="F133" t="s">
        <v>182</v>
      </c>
      <c r="G133" t="s">
        <v>184</v>
      </c>
      <c r="H133">
        <v>935</v>
      </c>
    </row>
    <row r="134" spans="1:8" x14ac:dyDescent="0.35">
      <c r="A134" t="s">
        <v>197</v>
      </c>
      <c r="B134">
        <v>2013</v>
      </c>
      <c r="C134" t="s">
        <v>159</v>
      </c>
      <c r="D134" t="s">
        <v>191</v>
      </c>
      <c r="E134" t="s">
        <v>194</v>
      </c>
      <c r="F134" t="s">
        <v>182</v>
      </c>
      <c r="G134" t="s">
        <v>172</v>
      </c>
      <c r="H134">
        <v>485</v>
      </c>
    </row>
    <row r="135" spans="1:8" x14ac:dyDescent="0.35">
      <c r="A135" t="s">
        <v>211</v>
      </c>
      <c r="B135">
        <v>2013</v>
      </c>
      <c r="C135" t="s">
        <v>180</v>
      </c>
      <c r="D135" t="s">
        <v>160</v>
      </c>
      <c r="E135" t="s">
        <v>196</v>
      </c>
      <c r="F135" t="s">
        <v>174</v>
      </c>
      <c r="G135" t="s">
        <v>163</v>
      </c>
      <c r="H135">
        <v>349</v>
      </c>
    </row>
    <row r="136" spans="1:8" x14ac:dyDescent="0.35">
      <c r="A136" t="s">
        <v>230</v>
      </c>
      <c r="B136">
        <v>2013</v>
      </c>
      <c r="C136" t="s">
        <v>180</v>
      </c>
      <c r="D136" t="s">
        <v>176</v>
      </c>
      <c r="E136" t="s">
        <v>171</v>
      </c>
      <c r="F136" t="s">
        <v>182</v>
      </c>
      <c r="G136" t="s">
        <v>163</v>
      </c>
      <c r="H136">
        <v>524</v>
      </c>
    </row>
    <row r="137" spans="1:8" x14ac:dyDescent="0.35">
      <c r="A137" t="s">
        <v>203</v>
      </c>
      <c r="B137">
        <v>2013</v>
      </c>
      <c r="C137" t="s">
        <v>159</v>
      </c>
      <c r="D137" t="s">
        <v>176</v>
      </c>
      <c r="E137" t="s">
        <v>171</v>
      </c>
      <c r="F137" t="s">
        <v>168</v>
      </c>
      <c r="G137" t="s">
        <v>184</v>
      </c>
      <c r="H137">
        <v>304</v>
      </c>
    </row>
    <row r="138" spans="1:8" x14ac:dyDescent="0.35">
      <c r="A138" t="s">
        <v>205</v>
      </c>
      <c r="B138">
        <v>2013</v>
      </c>
      <c r="C138" t="s">
        <v>180</v>
      </c>
      <c r="D138" t="s">
        <v>191</v>
      </c>
      <c r="E138" t="s">
        <v>194</v>
      </c>
      <c r="F138" t="s">
        <v>162</v>
      </c>
      <c r="G138" t="s">
        <v>178</v>
      </c>
      <c r="H138">
        <v>615</v>
      </c>
    </row>
    <row r="139" spans="1:8" x14ac:dyDescent="0.35">
      <c r="A139" t="s">
        <v>200</v>
      </c>
      <c r="B139">
        <v>2013</v>
      </c>
      <c r="C139" t="s">
        <v>159</v>
      </c>
      <c r="D139" t="s">
        <v>187</v>
      </c>
      <c r="E139" t="s">
        <v>167</v>
      </c>
      <c r="F139" t="s">
        <v>162</v>
      </c>
      <c r="G139" t="s">
        <v>178</v>
      </c>
      <c r="H139">
        <v>948</v>
      </c>
    </row>
    <row r="140" spans="1:8" x14ac:dyDescent="0.35">
      <c r="A140" t="s">
        <v>228</v>
      </c>
      <c r="B140">
        <v>2013</v>
      </c>
      <c r="C140" t="s">
        <v>180</v>
      </c>
      <c r="D140" t="s">
        <v>170</v>
      </c>
      <c r="E140" t="s">
        <v>194</v>
      </c>
      <c r="F140" t="s">
        <v>174</v>
      </c>
      <c r="G140" t="s">
        <v>163</v>
      </c>
      <c r="H140">
        <v>744</v>
      </c>
    </row>
    <row r="141" spans="1:8" x14ac:dyDescent="0.35">
      <c r="A141" t="s">
        <v>207</v>
      </c>
      <c r="B141">
        <v>2013</v>
      </c>
      <c r="C141" t="s">
        <v>180</v>
      </c>
      <c r="D141" t="s">
        <v>170</v>
      </c>
      <c r="E141" t="s">
        <v>171</v>
      </c>
      <c r="F141" t="s">
        <v>162</v>
      </c>
      <c r="G141" t="s">
        <v>178</v>
      </c>
      <c r="H141">
        <v>400</v>
      </c>
    </row>
    <row r="142" spans="1:8" x14ac:dyDescent="0.35">
      <c r="A142" t="s">
        <v>236</v>
      </c>
      <c r="B142">
        <v>2013</v>
      </c>
      <c r="C142" t="s">
        <v>180</v>
      </c>
      <c r="D142" t="s">
        <v>166</v>
      </c>
      <c r="E142" t="s">
        <v>171</v>
      </c>
      <c r="F142" t="s">
        <v>162</v>
      </c>
      <c r="G142" t="s">
        <v>184</v>
      </c>
      <c r="H142">
        <v>976</v>
      </c>
    </row>
    <row r="143" spans="1:8" x14ac:dyDescent="0.35">
      <c r="A143" t="s">
        <v>219</v>
      </c>
      <c r="B143">
        <v>2013</v>
      </c>
      <c r="C143" t="s">
        <v>180</v>
      </c>
      <c r="D143" t="s">
        <v>187</v>
      </c>
      <c r="E143" t="s">
        <v>167</v>
      </c>
      <c r="F143" t="s">
        <v>182</v>
      </c>
      <c r="G143" t="s">
        <v>178</v>
      </c>
      <c r="H143">
        <v>996</v>
      </c>
    </row>
    <row r="144" spans="1:8" x14ac:dyDescent="0.35">
      <c r="A144" t="s">
        <v>169</v>
      </c>
      <c r="B144">
        <v>2013</v>
      </c>
      <c r="C144" t="s">
        <v>159</v>
      </c>
      <c r="D144" t="s">
        <v>176</v>
      </c>
      <c r="E144" t="s">
        <v>189</v>
      </c>
      <c r="F144" t="s">
        <v>162</v>
      </c>
      <c r="G144" t="s">
        <v>184</v>
      </c>
      <c r="H144">
        <v>693</v>
      </c>
    </row>
    <row r="145" spans="1:8" x14ac:dyDescent="0.35">
      <c r="A145" t="s">
        <v>212</v>
      </c>
      <c r="B145">
        <v>2013</v>
      </c>
      <c r="C145" t="s">
        <v>180</v>
      </c>
      <c r="D145" t="s">
        <v>191</v>
      </c>
      <c r="E145" t="s">
        <v>177</v>
      </c>
      <c r="F145" t="s">
        <v>168</v>
      </c>
      <c r="G145" t="s">
        <v>178</v>
      </c>
      <c r="H145">
        <v>892</v>
      </c>
    </row>
    <row r="146" spans="1:8" x14ac:dyDescent="0.35">
      <c r="A146" t="s">
        <v>200</v>
      </c>
      <c r="B146">
        <v>2013</v>
      </c>
      <c r="C146" t="s">
        <v>159</v>
      </c>
      <c r="D146" t="s">
        <v>176</v>
      </c>
      <c r="E146" t="s">
        <v>196</v>
      </c>
      <c r="F146" t="s">
        <v>162</v>
      </c>
      <c r="G146" t="s">
        <v>184</v>
      </c>
      <c r="H146">
        <v>362</v>
      </c>
    </row>
    <row r="147" spans="1:8" x14ac:dyDescent="0.35">
      <c r="A147" t="s">
        <v>229</v>
      </c>
      <c r="B147">
        <v>2013</v>
      </c>
      <c r="C147" t="s">
        <v>180</v>
      </c>
      <c r="D147" t="s">
        <v>191</v>
      </c>
      <c r="E147" t="s">
        <v>161</v>
      </c>
      <c r="F147" t="s">
        <v>162</v>
      </c>
      <c r="G147" t="s">
        <v>172</v>
      </c>
      <c r="H147">
        <v>514</v>
      </c>
    </row>
    <row r="148" spans="1:8" x14ac:dyDescent="0.35">
      <c r="A148" t="s">
        <v>235</v>
      </c>
      <c r="B148">
        <v>2013</v>
      </c>
      <c r="C148" t="s">
        <v>159</v>
      </c>
      <c r="D148" t="s">
        <v>191</v>
      </c>
      <c r="E148" t="s">
        <v>189</v>
      </c>
      <c r="F148" t="s">
        <v>174</v>
      </c>
      <c r="G148" t="s">
        <v>172</v>
      </c>
      <c r="H148">
        <v>521</v>
      </c>
    </row>
    <row r="149" spans="1:8" x14ac:dyDescent="0.35">
      <c r="A149" t="s">
        <v>237</v>
      </c>
      <c r="B149">
        <v>2013</v>
      </c>
      <c r="C149" t="s">
        <v>180</v>
      </c>
      <c r="D149" t="s">
        <v>166</v>
      </c>
      <c r="E149" t="s">
        <v>167</v>
      </c>
      <c r="F149" t="s">
        <v>174</v>
      </c>
      <c r="G149" t="s">
        <v>172</v>
      </c>
      <c r="H149">
        <v>647</v>
      </c>
    </row>
    <row r="150" spans="1:8" x14ac:dyDescent="0.35">
      <c r="A150" t="s">
        <v>206</v>
      </c>
      <c r="B150">
        <v>2013</v>
      </c>
      <c r="C150" t="s">
        <v>180</v>
      </c>
      <c r="D150" t="s">
        <v>181</v>
      </c>
      <c r="E150" t="s">
        <v>194</v>
      </c>
      <c r="F150" t="s">
        <v>174</v>
      </c>
      <c r="G150" t="s">
        <v>172</v>
      </c>
      <c r="H150">
        <v>527</v>
      </c>
    </row>
    <row r="151" spans="1:8" x14ac:dyDescent="0.35">
      <c r="A151" t="s">
        <v>208</v>
      </c>
      <c r="B151">
        <v>2013</v>
      </c>
      <c r="C151" t="s">
        <v>180</v>
      </c>
      <c r="D151" t="s">
        <v>176</v>
      </c>
      <c r="E151" t="s">
        <v>189</v>
      </c>
      <c r="F151" t="s">
        <v>182</v>
      </c>
      <c r="G151" t="s">
        <v>172</v>
      </c>
      <c r="H151">
        <v>345</v>
      </c>
    </row>
    <row r="152" spans="1:8" x14ac:dyDescent="0.35">
      <c r="A152" t="s">
        <v>211</v>
      </c>
      <c r="B152">
        <v>2013</v>
      </c>
      <c r="C152" t="s">
        <v>180</v>
      </c>
      <c r="D152" t="s">
        <v>181</v>
      </c>
      <c r="E152" t="s">
        <v>167</v>
      </c>
      <c r="F152" t="s">
        <v>168</v>
      </c>
      <c r="G152" t="s">
        <v>175</v>
      </c>
      <c r="H152">
        <v>613</v>
      </c>
    </row>
    <row r="153" spans="1:8" x14ac:dyDescent="0.35">
      <c r="A153" t="s">
        <v>221</v>
      </c>
      <c r="B153">
        <v>2013</v>
      </c>
      <c r="C153" t="s">
        <v>159</v>
      </c>
      <c r="D153" t="s">
        <v>176</v>
      </c>
      <c r="E153" t="s">
        <v>171</v>
      </c>
      <c r="F153" t="s">
        <v>162</v>
      </c>
      <c r="G153" t="s">
        <v>172</v>
      </c>
      <c r="H153">
        <v>989</v>
      </c>
    </row>
    <row r="154" spans="1:8" x14ac:dyDescent="0.35">
      <c r="A154" t="s">
        <v>238</v>
      </c>
      <c r="B154">
        <v>2013</v>
      </c>
      <c r="C154" t="s">
        <v>159</v>
      </c>
      <c r="D154" t="s">
        <v>181</v>
      </c>
      <c r="E154" t="s">
        <v>196</v>
      </c>
      <c r="F154" t="s">
        <v>162</v>
      </c>
      <c r="G154" t="s">
        <v>163</v>
      </c>
      <c r="H154">
        <v>267</v>
      </c>
    </row>
    <row r="155" spans="1:8" x14ac:dyDescent="0.35">
      <c r="A155" t="s">
        <v>227</v>
      </c>
      <c r="B155">
        <v>2013</v>
      </c>
      <c r="C155" t="s">
        <v>159</v>
      </c>
      <c r="D155" t="s">
        <v>176</v>
      </c>
      <c r="E155" t="s">
        <v>171</v>
      </c>
      <c r="F155" t="s">
        <v>162</v>
      </c>
      <c r="G155" t="s">
        <v>163</v>
      </c>
      <c r="H155">
        <v>632</v>
      </c>
    </row>
    <row r="156" spans="1:8" x14ac:dyDescent="0.35">
      <c r="A156" t="s">
        <v>158</v>
      </c>
      <c r="B156">
        <v>2013</v>
      </c>
      <c r="C156" t="s">
        <v>159</v>
      </c>
      <c r="D156" t="s">
        <v>176</v>
      </c>
      <c r="E156" t="s">
        <v>189</v>
      </c>
      <c r="F156" t="s">
        <v>162</v>
      </c>
      <c r="G156" t="s">
        <v>178</v>
      </c>
      <c r="H156">
        <v>484</v>
      </c>
    </row>
    <row r="157" spans="1:8" x14ac:dyDescent="0.35">
      <c r="A157" t="s">
        <v>233</v>
      </c>
      <c r="B157">
        <v>2013</v>
      </c>
      <c r="C157" t="s">
        <v>159</v>
      </c>
      <c r="D157" t="s">
        <v>191</v>
      </c>
      <c r="E157" t="s">
        <v>196</v>
      </c>
      <c r="F157" t="s">
        <v>162</v>
      </c>
      <c r="G157" t="s">
        <v>175</v>
      </c>
      <c r="H157">
        <v>490</v>
      </c>
    </row>
    <row r="158" spans="1:8" x14ac:dyDescent="0.35">
      <c r="A158" t="s">
        <v>198</v>
      </c>
      <c r="B158">
        <v>2013</v>
      </c>
      <c r="C158" t="s">
        <v>159</v>
      </c>
      <c r="D158" t="s">
        <v>176</v>
      </c>
      <c r="E158" t="s">
        <v>196</v>
      </c>
      <c r="F158" t="s">
        <v>174</v>
      </c>
      <c r="G158" t="s">
        <v>163</v>
      </c>
      <c r="H158">
        <v>102</v>
      </c>
    </row>
    <row r="159" spans="1:8" x14ac:dyDescent="0.35">
      <c r="A159" t="s">
        <v>193</v>
      </c>
      <c r="B159">
        <v>2013</v>
      </c>
      <c r="C159" t="s">
        <v>180</v>
      </c>
      <c r="D159" t="s">
        <v>191</v>
      </c>
      <c r="E159" t="s">
        <v>177</v>
      </c>
      <c r="F159" t="s">
        <v>168</v>
      </c>
      <c r="G159" t="s">
        <v>163</v>
      </c>
      <c r="H159">
        <v>898</v>
      </c>
    </row>
    <row r="160" spans="1:8" x14ac:dyDescent="0.35">
      <c r="A160" t="s">
        <v>205</v>
      </c>
      <c r="B160">
        <v>2013</v>
      </c>
      <c r="C160" t="s">
        <v>180</v>
      </c>
      <c r="D160" t="s">
        <v>191</v>
      </c>
      <c r="E160" t="s">
        <v>167</v>
      </c>
      <c r="F160" t="s">
        <v>182</v>
      </c>
      <c r="G160" t="s">
        <v>184</v>
      </c>
      <c r="H160">
        <v>767</v>
      </c>
    </row>
    <row r="161" spans="1:8" x14ac:dyDescent="0.35">
      <c r="A161" t="s">
        <v>195</v>
      </c>
      <c r="B161">
        <v>2013</v>
      </c>
      <c r="C161" t="s">
        <v>180</v>
      </c>
      <c r="D161" t="s">
        <v>191</v>
      </c>
      <c r="E161" t="s">
        <v>194</v>
      </c>
      <c r="F161" t="s">
        <v>162</v>
      </c>
      <c r="G161" t="s">
        <v>172</v>
      </c>
      <c r="H161">
        <v>104</v>
      </c>
    </row>
    <row r="162" spans="1:8" x14ac:dyDescent="0.35">
      <c r="A162" t="s">
        <v>209</v>
      </c>
      <c r="B162">
        <v>2013</v>
      </c>
      <c r="C162" t="s">
        <v>180</v>
      </c>
      <c r="D162" t="s">
        <v>170</v>
      </c>
      <c r="E162" t="s">
        <v>161</v>
      </c>
      <c r="F162" t="s">
        <v>168</v>
      </c>
      <c r="G162" t="s">
        <v>172</v>
      </c>
      <c r="H162">
        <v>966</v>
      </c>
    </row>
    <row r="163" spans="1:8" x14ac:dyDescent="0.35">
      <c r="A163" t="s">
        <v>212</v>
      </c>
      <c r="B163">
        <v>2013</v>
      </c>
      <c r="C163" t="s">
        <v>180</v>
      </c>
      <c r="D163" t="s">
        <v>187</v>
      </c>
      <c r="E163" t="s">
        <v>194</v>
      </c>
      <c r="F163" t="s">
        <v>174</v>
      </c>
      <c r="G163" t="s">
        <v>175</v>
      </c>
      <c r="H163">
        <v>114</v>
      </c>
    </row>
    <row r="164" spans="1:8" x14ac:dyDescent="0.35">
      <c r="A164" t="s">
        <v>173</v>
      </c>
      <c r="B164">
        <v>2013</v>
      </c>
      <c r="C164" t="s">
        <v>159</v>
      </c>
      <c r="D164" t="s">
        <v>187</v>
      </c>
      <c r="E164" t="s">
        <v>189</v>
      </c>
      <c r="F164" t="s">
        <v>182</v>
      </c>
      <c r="G164" t="s">
        <v>172</v>
      </c>
      <c r="H164">
        <v>425</v>
      </c>
    </row>
    <row r="165" spans="1:8" x14ac:dyDescent="0.35">
      <c r="A165" t="s">
        <v>227</v>
      </c>
      <c r="B165">
        <v>2013</v>
      </c>
      <c r="C165" t="s">
        <v>159</v>
      </c>
      <c r="D165" t="s">
        <v>176</v>
      </c>
      <c r="E165" t="s">
        <v>189</v>
      </c>
      <c r="F165" t="s">
        <v>162</v>
      </c>
      <c r="G165" t="s">
        <v>172</v>
      </c>
      <c r="H165">
        <v>101</v>
      </c>
    </row>
    <row r="166" spans="1:8" x14ac:dyDescent="0.35">
      <c r="A166" t="s">
        <v>203</v>
      </c>
      <c r="B166">
        <v>2013</v>
      </c>
      <c r="C166" t="s">
        <v>159</v>
      </c>
      <c r="D166" t="s">
        <v>187</v>
      </c>
      <c r="E166" t="s">
        <v>177</v>
      </c>
      <c r="F166" t="s">
        <v>174</v>
      </c>
      <c r="G166" t="s">
        <v>172</v>
      </c>
      <c r="H166">
        <v>121</v>
      </c>
    </row>
    <row r="167" spans="1:8" x14ac:dyDescent="0.35">
      <c r="A167" t="s">
        <v>239</v>
      </c>
      <c r="B167">
        <v>2013</v>
      </c>
      <c r="C167" t="s">
        <v>159</v>
      </c>
      <c r="D167" t="s">
        <v>170</v>
      </c>
      <c r="E167" t="s">
        <v>167</v>
      </c>
      <c r="F167" t="s">
        <v>182</v>
      </c>
      <c r="G167" t="s">
        <v>175</v>
      </c>
      <c r="H167">
        <v>140</v>
      </c>
    </row>
    <row r="168" spans="1:8" x14ac:dyDescent="0.35">
      <c r="A168" t="s">
        <v>202</v>
      </c>
      <c r="B168">
        <v>2013</v>
      </c>
      <c r="C168" t="s">
        <v>159</v>
      </c>
      <c r="D168" t="s">
        <v>170</v>
      </c>
      <c r="E168" t="s">
        <v>177</v>
      </c>
      <c r="F168" t="s">
        <v>168</v>
      </c>
      <c r="G168" t="s">
        <v>175</v>
      </c>
      <c r="H168">
        <v>969</v>
      </c>
    </row>
    <row r="169" spans="1:8" x14ac:dyDescent="0.35">
      <c r="A169" t="s">
        <v>229</v>
      </c>
      <c r="B169">
        <v>2013</v>
      </c>
      <c r="C169" t="s">
        <v>180</v>
      </c>
      <c r="D169" t="s">
        <v>191</v>
      </c>
      <c r="E169" t="s">
        <v>189</v>
      </c>
      <c r="F169" t="s">
        <v>168</v>
      </c>
      <c r="G169" t="s">
        <v>175</v>
      </c>
      <c r="H169">
        <v>602</v>
      </c>
    </row>
    <row r="170" spans="1:8" x14ac:dyDescent="0.35">
      <c r="A170" t="s">
        <v>193</v>
      </c>
      <c r="B170">
        <v>2013</v>
      </c>
      <c r="C170" t="s">
        <v>180</v>
      </c>
      <c r="D170" t="s">
        <v>170</v>
      </c>
      <c r="E170" t="s">
        <v>171</v>
      </c>
      <c r="F170" t="s">
        <v>182</v>
      </c>
      <c r="G170" t="s">
        <v>172</v>
      </c>
      <c r="H170">
        <v>909</v>
      </c>
    </row>
    <row r="171" spans="1:8" x14ac:dyDescent="0.35">
      <c r="A171" t="s">
        <v>233</v>
      </c>
      <c r="B171">
        <v>2013</v>
      </c>
      <c r="C171" t="s">
        <v>159</v>
      </c>
      <c r="D171" t="s">
        <v>181</v>
      </c>
      <c r="E171" t="s">
        <v>194</v>
      </c>
      <c r="F171" t="s">
        <v>182</v>
      </c>
      <c r="G171" t="s">
        <v>163</v>
      </c>
      <c r="H171">
        <v>472</v>
      </c>
    </row>
    <row r="172" spans="1:8" x14ac:dyDescent="0.35">
      <c r="A172" t="s">
        <v>207</v>
      </c>
      <c r="B172">
        <v>2013</v>
      </c>
      <c r="C172" t="s">
        <v>180</v>
      </c>
      <c r="D172" t="s">
        <v>166</v>
      </c>
      <c r="E172" t="s">
        <v>171</v>
      </c>
      <c r="F172" t="s">
        <v>162</v>
      </c>
      <c r="G172" t="s">
        <v>178</v>
      </c>
      <c r="H172">
        <v>414</v>
      </c>
    </row>
    <row r="173" spans="1:8" x14ac:dyDescent="0.35">
      <c r="A173" t="s">
        <v>204</v>
      </c>
      <c r="B173">
        <v>2013</v>
      </c>
      <c r="C173" t="s">
        <v>159</v>
      </c>
      <c r="D173" t="s">
        <v>176</v>
      </c>
      <c r="E173" t="s">
        <v>194</v>
      </c>
      <c r="F173" t="s">
        <v>182</v>
      </c>
      <c r="G173" t="s">
        <v>175</v>
      </c>
      <c r="H173">
        <v>315</v>
      </c>
    </row>
    <row r="174" spans="1:8" x14ac:dyDescent="0.35">
      <c r="A174" t="s">
        <v>169</v>
      </c>
      <c r="B174">
        <v>2013</v>
      </c>
      <c r="C174" t="s">
        <v>159</v>
      </c>
      <c r="D174" t="s">
        <v>170</v>
      </c>
      <c r="E174" t="s">
        <v>167</v>
      </c>
      <c r="F174" t="s">
        <v>174</v>
      </c>
      <c r="G174" t="s">
        <v>184</v>
      </c>
      <c r="H174">
        <v>517</v>
      </c>
    </row>
    <row r="175" spans="1:8" x14ac:dyDescent="0.35">
      <c r="A175" t="s">
        <v>223</v>
      </c>
      <c r="B175">
        <v>2013</v>
      </c>
      <c r="C175" t="s">
        <v>159</v>
      </c>
      <c r="D175" t="s">
        <v>176</v>
      </c>
      <c r="E175" t="s">
        <v>167</v>
      </c>
      <c r="F175" t="s">
        <v>162</v>
      </c>
      <c r="G175" t="s">
        <v>172</v>
      </c>
      <c r="H175">
        <v>959</v>
      </c>
    </row>
    <row r="176" spans="1:8" x14ac:dyDescent="0.35">
      <c r="A176" t="s">
        <v>236</v>
      </c>
      <c r="B176">
        <v>2013</v>
      </c>
      <c r="C176" t="s">
        <v>180</v>
      </c>
      <c r="D176" t="s">
        <v>166</v>
      </c>
      <c r="E176" t="s">
        <v>196</v>
      </c>
      <c r="F176" t="s">
        <v>174</v>
      </c>
      <c r="G176" t="s">
        <v>175</v>
      </c>
      <c r="H176">
        <v>636</v>
      </c>
    </row>
    <row r="177" spans="1:8" x14ac:dyDescent="0.35">
      <c r="A177" t="s">
        <v>219</v>
      </c>
      <c r="B177">
        <v>2013</v>
      </c>
      <c r="C177" t="s">
        <v>180</v>
      </c>
      <c r="D177" t="s">
        <v>160</v>
      </c>
      <c r="E177" t="s">
        <v>171</v>
      </c>
      <c r="F177" t="s">
        <v>168</v>
      </c>
      <c r="G177" t="s">
        <v>172</v>
      </c>
      <c r="H177">
        <v>775</v>
      </c>
    </row>
    <row r="178" spans="1:8" x14ac:dyDescent="0.35">
      <c r="A178" t="s">
        <v>223</v>
      </c>
      <c r="B178">
        <v>2013</v>
      </c>
      <c r="C178" t="s">
        <v>159</v>
      </c>
      <c r="D178" t="s">
        <v>176</v>
      </c>
      <c r="E178" t="s">
        <v>189</v>
      </c>
      <c r="F178" t="s">
        <v>168</v>
      </c>
      <c r="G178" t="s">
        <v>178</v>
      </c>
      <c r="H178">
        <v>146</v>
      </c>
    </row>
    <row r="179" spans="1:8" x14ac:dyDescent="0.35">
      <c r="A179" t="s">
        <v>222</v>
      </c>
      <c r="B179">
        <v>2013</v>
      </c>
      <c r="C179" t="s">
        <v>159</v>
      </c>
      <c r="D179" t="s">
        <v>176</v>
      </c>
      <c r="E179" t="s">
        <v>189</v>
      </c>
      <c r="F179" t="s">
        <v>168</v>
      </c>
      <c r="G179" t="s">
        <v>163</v>
      </c>
      <c r="H179">
        <v>254</v>
      </c>
    </row>
    <row r="180" spans="1:8" x14ac:dyDescent="0.35">
      <c r="A180" t="s">
        <v>230</v>
      </c>
      <c r="B180">
        <v>2013</v>
      </c>
      <c r="C180" t="s">
        <v>180</v>
      </c>
      <c r="D180" t="s">
        <v>187</v>
      </c>
      <c r="E180" t="s">
        <v>171</v>
      </c>
      <c r="F180" t="s">
        <v>162</v>
      </c>
      <c r="G180" t="s">
        <v>163</v>
      </c>
      <c r="H180">
        <v>234</v>
      </c>
    </row>
    <row r="181" spans="1:8" x14ac:dyDescent="0.35">
      <c r="A181" t="s">
        <v>185</v>
      </c>
      <c r="B181">
        <v>2013</v>
      </c>
      <c r="C181" t="s">
        <v>180</v>
      </c>
      <c r="D181" t="s">
        <v>181</v>
      </c>
      <c r="E181" t="s">
        <v>177</v>
      </c>
      <c r="F181" t="s">
        <v>182</v>
      </c>
      <c r="G181" t="s">
        <v>172</v>
      </c>
      <c r="H181">
        <v>748</v>
      </c>
    </row>
    <row r="182" spans="1:8" x14ac:dyDescent="0.35">
      <c r="A182" t="s">
        <v>203</v>
      </c>
      <c r="B182">
        <v>2013</v>
      </c>
      <c r="C182" t="s">
        <v>159</v>
      </c>
      <c r="D182" t="s">
        <v>191</v>
      </c>
      <c r="E182" t="s">
        <v>177</v>
      </c>
      <c r="F182" t="s">
        <v>174</v>
      </c>
      <c r="G182" t="s">
        <v>163</v>
      </c>
      <c r="H182">
        <v>599</v>
      </c>
    </row>
    <row r="183" spans="1:8" x14ac:dyDescent="0.35">
      <c r="A183" t="s">
        <v>185</v>
      </c>
      <c r="B183">
        <v>2013</v>
      </c>
      <c r="C183" t="s">
        <v>180</v>
      </c>
      <c r="D183" t="s">
        <v>187</v>
      </c>
      <c r="E183" t="s">
        <v>194</v>
      </c>
      <c r="F183" t="s">
        <v>182</v>
      </c>
      <c r="G183" t="s">
        <v>163</v>
      </c>
      <c r="H183">
        <v>513</v>
      </c>
    </row>
    <row r="184" spans="1:8" x14ac:dyDescent="0.35">
      <c r="A184" t="s">
        <v>158</v>
      </c>
      <c r="B184">
        <v>2013</v>
      </c>
      <c r="C184" t="s">
        <v>159</v>
      </c>
      <c r="D184" t="s">
        <v>181</v>
      </c>
      <c r="E184" t="s">
        <v>167</v>
      </c>
      <c r="F184" t="s">
        <v>182</v>
      </c>
      <c r="G184" t="s">
        <v>178</v>
      </c>
      <c r="H184">
        <v>689</v>
      </c>
    </row>
    <row r="185" spans="1:8" x14ac:dyDescent="0.35">
      <c r="A185" t="s">
        <v>240</v>
      </c>
      <c r="B185">
        <v>2013</v>
      </c>
      <c r="C185" t="s">
        <v>159</v>
      </c>
      <c r="D185" t="s">
        <v>187</v>
      </c>
      <c r="E185" t="s">
        <v>161</v>
      </c>
      <c r="F185" t="s">
        <v>168</v>
      </c>
      <c r="G185" t="s">
        <v>175</v>
      </c>
      <c r="H185">
        <v>957</v>
      </c>
    </row>
    <row r="186" spans="1:8" x14ac:dyDescent="0.35">
      <c r="A186" t="s">
        <v>199</v>
      </c>
      <c r="B186">
        <v>2013</v>
      </c>
      <c r="C186" t="s">
        <v>180</v>
      </c>
      <c r="D186" t="s">
        <v>181</v>
      </c>
      <c r="E186" t="s">
        <v>177</v>
      </c>
      <c r="F186" t="s">
        <v>182</v>
      </c>
      <c r="G186" t="s">
        <v>184</v>
      </c>
      <c r="H186">
        <v>882</v>
      </c>
    </row>
    <row r="187" spans="1:8" x14ac:dyDescent="0.35">
      <c r="A187" t="s">
        <v>216</v>
      </c>
      <c r="B187">
        <v>2013</v>
      </c>
      <c r="C187" t="s">
        <v>159</v>
      </c>
      <c r="D187" t="s">
        <v>176</v>
      </c>
      <c r="E187" t="s">
        <v>194</v>
      </c>
      <c r="F187" t="s">
        <v>182</v>
      </c>
      <c r="G187" t="s">
        <v>175</v>
      </c>
      <c r="H187">
        <v>726</v>
      </c>
    </row>
    <row r="188" spans="1:8" x14ac:dyDescent="0.35">
      <c r="A188" t="s">
        <v>213</v>
      </c>
      <c r="B188">
        <v>2013</v>
      </c>
      <c r="C188" t="s">
        <v>159</v>
      </c>
      <c r="D188" t="s">
        <v>166</v>
      </c>
      <c r="E188" t="s">
        <v>171</v>
      </c>
      <c r="F188" t="s">
        <v>162</v>
      </c>
      <c r="G188" t="s">
        <v>175</v>
      </c>
      <c r="H188">
        <v>528</v>
      </c>
    </row>
    <row r="189" spans="1:8" x14ac:dyDescent="0.35">
      <c r="A189" t="s">
        <v>202</v>
      </c>
      <c r="B189">
        <v>2013</v>
      </c>
      <c r="C189" t="s">
        <v>159</v>
      </c>
      <c r="D189" t="s">
        <v>160</v>
      </c>
      <c r="E189" t="s">
        <v>177</v>
      </c>
      <c r="F189" t="s">
        <v>168</v>
      </c>
      <c r="G189" t="s">
        <v>184</v>
      </c>
      <c r="H189">
        <v>466</v>
      </c>
    </row>
    <row r="190" spans="1:8" x14ac:dyDescent="0.35">
      <c r="A190" t="s">
        <v>233</v>
      </c>
      <c r="B190">
        <v>2013</v>
      </c>
      <c r="C190" t="s">
        <v>159</v>
      </c>
      <c r="D190" t="s">
        <v>187</v>
      </c>
      <c r="E190" t="s">
        <v>177</v>
      </c>
      <c r="F190" t="s">
        <v>174</v>
      </c>
      <c r="G190" t="s">
        <v>163</v>
      </c>
      <c r="H190">
        <v>639</v>
      </c>
    </row>
    <row r="191" spans="1:8" x14ac:dyDescent="0.35">
      <c r="A191" t="s">
        <v>229</v>
      </c>
      <c r="B191">
        <v>2013</v>
      </c>
      <c r="C191" t="s">
        <v>180</v>
      </c>
      <c r="D191" t="s">
        <v>181</v>
      </c>
      <c r="E191" t="s">
        <v>196</v>
      </c>
      <c r="F191" t="s">
        <v>174</v>
      </c>
      <c r="G191" t="s">
        <v>163</v>
      </c>
      <c r="H191">
        <v>704</v>
      </c>
    </row>
    <row r="192" spans="1:8" x14ac:dyDescent="0.35">
      <c r="A192" t="s">
        <v>198</v>
      </c>
      <c r="B192">
        <v>2013</v>
      </c>
      <c r="C192" t="s">
        <v>159</v>
      </c>
      <c r="D192" t="s">
        <v>176</v>
      </c>
      <c r="E192" t="s">
        <v>177</v>
      </c>
      <c r="F192" t="s">
        <v>182</v>
      </c>
      <c r="G192" t="s">
        <v>172</v>
      </c>
      <c r="H192">
        <v>396</v>
      </c>
    </row>
    <row r="193" spans="1:8" x14ac:dyDescent="0.35">
      <c r="A193" t="s">
        <v>213</v>
      </c>
      <c r="B193">
        <v>2013</v>
      </c>
      <c r="C193" t="s">
        <v>159</v>
      </c>
      <c r="D193" t="s">
        <v>166</v>
      </c>
      <c r="E193" t="s">
        <v>177</v>
      </c>
      <c r="F193" t="s">
        <v>174</v>
      </c>
      <c r="G193" t="s">
        <v>184</v>
      </c>
      <c r="H193">
        <v>896</v>
      </c>
    </row>
    <row r="194" spans="1:8" x14ac:dyDescent="0.35">
      <c r="A194" t="s">
        <v>232</v>
      </c>
      <c r="B194">
        <v>2013</v>
      </c>
      <c r="C194" t="s">
        <v>180</v>
      </c>
      <c r="D194" t="s">
        <v>191</v>
      </c>
      <c r="E194" t="s">
        <v>196</v>
      </c>
      <c r="F194" t="s">
        <v>182</v>
      </c>
      <c r="G194" t="s">
        <v>175</v>
      </c>
      <c r="H194">
        <v>458</v>
      </c>
    </row>
    <row r="195" spans="1:8" x14ac:dyDescent="0.35">
      <c r="A195" t="s">
        <v>206</v>
      </c>
      <c r="B195">
        <v>2013</v>
      </c>
      <c r="C195" t="s">
        <v>180</v>
      </c>
      <c r="D195" t="s">
        <v>170</v>
      </c>
      <c r="E195" t="s">
        <v>167</v>
      </c>
      <c r="F195" t="s">
        <v>162</v>
      </c>
      <c r="G195" t="s">
        <v>163</v>
      </c>
      <c r="H195">
        <v>890</v>
      </c>
    </row>
    <row r="196" spans="1:8" x14ac:dyDescent="0.35">
      <c r="A196" t="s">
        <v>197</v>
      </c>
      <c r="B196">
        <v>2013</v>
      </c>
      <c r="C196" t="s">
        <v>159</v>
      </c>
      <c r="D196" t="s">
        <v>160</v>
      </c>
      <c r="E196" t="s">
        <v>171</v>
      </c>
      <c r="F196" t="s">
        <v>168</v>
      </c>
      <c r="G196" t="s">
        <v>184</v>
      </c>
      <c r="H196">
        <v>840</v>
      </c>
    </row>
    <row r="197" spans="1:8" x14ac:dyDescent="0.35">
      <c r="A197" t="s">
        <v>226</v>
      </c>
      <c r="B197">
        <v>2013</v>
      </c>
      <c r="C197" t="s">
        <v>159</v>
      </c>
      <c r="D197" t="s">
        <v>166</v>
      </c>
      <c r="E197" t="s">
        <v>189</v>
      </c>
      <c r="F197" t="s">
        <v>162</v>
      </c>
      <c r="G197" t="s">
        <v>175</v>
      </c>
      <c r="H197">
        <v>341</v>
      </c>
    </row>
    <row r="198" spans="1:8" x14ac:dyDescent="0.35">
      <c r="A198" t="s">
        <v>241</v>
      </c>
      <c r="B198">
        <v>2013</v>
      </c>
      <c r="C198" t="s">
        <v>159</v>
      </c>
      <c r="D198" t="s">
        <v>160</v>
      </c>
      <c r="E198" t="s">
        <v>177</v>
      </c>
      <c r="F198" t="s">
        <v>162</v>
      </c>
      <c r="G198" t="s">
        <v>163</v>
      </c>
      <c r="H198">
        <v>307</v>
      </c>
    </row>
    <row r="199" spans="1:8" x14ac:dyDescent="0.35">
      <c r="A199" t="s">
        <v>235</v>
      </c>
      <c r="B199">
        <v>2013</v>
      </c>
      <c r="C199" t="s">
        <v>159</v>
      </c>
      <c r="D199" t="s">
        <v>187</v>
      </c>
      <c r="E199" t="s">
        <v>161</v>
      </c>
      <c r="F199" t="s">
        <v>168</v>
      </c>
      <c r="G199" t="s">
        <v>184</v>
      </c>
      <c r="H199">
        <v>330</v>
      </c>
    </row>
    <row r="200" spans="1:8" x14ac:dyDescent="0.35">
      <c r="A200" t="s">
        <v>193</v>
      </c>
      <c r="B200">
        <v>2013</v>
      </c>
      <c r="C200" t="s">
        <v>180</v>
      </c>
      <c r="D200" t="s">
        <v>170</v>
      </c>
      <c r="E200" t="s">
        <v>196</v>
      </c>
      <c r="F200" t="s">
        <v>162</v>
      </c>
      <c r="G200" t="s">
        <v>175</v>
      </c>
      <c r="H200">
        <v>401</v>
      </c>
    </row>
    <row r="201" spans="1:8" x14ac:dyDescent="0.35">
      <c r="A201" t="s">
        <v>242</v>
      </c>
      <c r="B201">
        <v>2013</v>
      </c>
      <c r="C201" t="s">
        <v>159</v>
      </c>
      <c r="D201" t="s">
        <v>191</v>
      </c>
      <c r="E201" t="s">
        <v>189</v>
      </c>
      <c r="F201" t="s">
        <v>162</v>
      </c>
      <c r="G201" t="s">
        <v>184</v>
      </c>
      <c r="H201">
        <v>517</v>
      </c>
    </row>
    <row r="202" spans="1:8" x14ac:dyDescent="0.35">
      <c r="A202" t="s">
        <v>214</v>
      </c>
      <c r="B202">
        <v>2013</v>
      </c>
      <c r="C202" t="s">
        <v>159</v>
      </c>
      <c r="D202" t="s">
        <v>166</v>
      </c>
      <c r="E202" t="s">
        <v>161</v>
      </c>
      <c r="F202" t="s">
        <v>182</v>
      </c>
      <c r="G202" t="s">
        <v>178</v>
      </c>
      <c r="H202">
        <v>884</v>
      </c>
    </row>
    <row r="203" spans="1:8" x14ac:dyDescent="0.35">
      <c r="A203" t="s">
        <v>186</v>
      </c>
      <c r="B203">
        <v>2013</v>
      </c>
      <c r="C203" t="s">
        <v>180</v>
      </c>
      <c r="D203" t="s">
        <v>170</v>
      </c>
      <c r="E203" t="s">
        <v>161</v>
      </c>
      <c r="F203" t="s">
        <v>182</v>
      </c>
      <c r="G203" t="s">
        <v>184</v>
      </c>
      <c r="H203">
        <v>855</v>
      </c>
    </row>
    <row r="204" spans="1:8" x14ac:dyDescent="0.35">
      <c r="A204" t="s">
        <v>193</v>
      </c>
      <c r="B204">
        <v>2013</v>
      </c>
      <c r="C204" t="s">
        <v>180</v>
      </c>
      <c r="D204" t="s">
        <v>191</v>
      </c>
      <c r="E204" t="s">
        <v>177</v>
      </c>
      <c r="F204" t="s">
        <v>182</v>
      </c>
      <c r="G204" t="s">
        <v>175</v>
      </c>
      <c r="H204">
        <v>930</v>
      </c>
    </row>
    <row r="205" spans="1:8" x14ac:dyDescent="0.35">
      <c r="A205" t="s">
        <v>179</v>
      </c>
      <c r="B205">
        <v>2013</v>
      </c>
      <c r="C205" t="s">
        <v>180</v>
      </c>
      <c r="D205" t="s">
        <v>160</v>
      </c>
      <c r="E205" t="s">
        <v>167</v>
      </c>
      <c r="F205" t="s">
        <v>174</v>
      </c>
      <c r="G205" t="s">
        <v>163</v>
      </c>
      <c r="H205">
        <v>174</v>
      </c>
    </row>
    <row r="206" spans="1:8" x14ac:dyDescent="0.35">
      <c r="A206" t="s">
        <v>164</v>
      </c>
      <c r="B206">
        <v>2013</v>
      </c>
      <c r="C206" t="s">
        <v>165</v>
      </c>
      <c r="D206" t="s">
        <v>170</v>
      </c>
      <c r="E206" t="s">
        <v>196</v>
      </c>
      <c r="F206" t="s">
        <v>174</v>
      </c>
      <c r="G206" t="s">
        <v>184</v>
      </c>
      <c r="H206">
        <v>376</v>
      </c>
    </row>
    <row r="207" spans="1:8" x14ac:dyDescent="0.35">
      <c r="A207" t="s">
        <v>222</v>
      </c>
      <c r="B207">
        <v>2013</v>
      </c>
      <c r="C207" t="s">
        <v>159</v>
      </c>
      <c r="D207" t="s">
        <v>176</v>
      </c>
      <c r="E207" t="s">
        <v>167</v>
      </c>
      <c r="F207" t="s">
        <v>162</v>
      </c>
      <c r="G207" t="s">
        <v>184</v>
      </c>
      <c r="H207">
        <v>302</v>
      </c>
    </row>
    <row r="208" spans="1:8" x14ac:dyDescent="0.35">
      <c r="A208" t="s">
        <v>237</v>
      </c>
      <c r="B208">
        <v>2013</v>
      </c>
      <c r="C208" t="s">
        <v>180</v>
      </c>
      <c r="D208" t="s">
        <v>166</v>
      </c>
      <c r="E208" t="s">
        <v>177</v>
      </c>
      <c r="F208" t="s">
        <v>168</v>
      </c>
      <c r="G208" t="s">
        <v>175</v>
      </c>
      <c r="H208">
        <v>510</v>
      </c>
    </row>
    <row r="209" spans="1:8" x14ac:dyDescent="0.35">
      <c r="A209" t="s">
        <v>198</v>
      </c>
      <c r="B209">
        <v>2013</v>
      </c>
      <c r="C209" t="s">
        <v>159</v>
      </c>
      <c r="D209" t="s">
        <v>166</v>
      </c>
      <c r="E209" t="s">
        <v>196</v>
      </c>
      <c r="F209" t="s">
        <v>174</v>
      </c>
      <c r="G209" t="s">
        <v>175</v>
      </c>
      <c r="H209">
        <v>997</v>
      </c>
    </row>
    <row r="210" spans="1:8" x14ac:dyDescent="0.35">
      <c r="A210" t="s">
        <v>215</v>
      </c>
      <c r="B210">
        <v>2013</v>
      </c>
      <c r="C210" t="s">
        <v>159</v>
      </c>
      <c r="D210" t="s">
        <v>160</v>
      </c>
      <c r="E210" t="s">
        <v>196</v>
      </c>
      <c r="F210" t="s">
        <v>162</v>
      </c>
      <c r="G210" t="s">
        <v>184</v>
      </c>
      <c r="H210">
        <v>192</v>
      </c>
    </row>
    <row r="211" spans="1:8" x14ac:dyDescent="0.35">
      <c r="A211" t="s">
        <v>235</v>
      </c>
      <c r="B211">
        <v>2013</v>
      </c>
      <c r="C211" t="s">
        <v>159</v>
      </c>
      <c r="D211" t="s">
        <v>160</v>
      </c>
      <c r="E211" t="s">
        <v>177</v>
      </c>
      <c r="F211" t="s">
        <v>162</v>
      </c>
      <c r="G211" t="s">
        <v>172</v>
      </c>
      <c r="H211">
        <v>845</v>
      </c>
    </row>
    <row r="212" spans="1:8" x14ac:dyDescent="0.35">
      <c r="A212" t="s">
        <v>222</v>
      </c>
      <c r="B212">
        <v>2013</v>
      </c>
      <c r="C212" t="s">
        <v>159</v>
      </c>
      <c r="D212" t="s">
        <v>187</v>
      </c>
      <c r="E212" t="s">
        <v>171</v>
      </c>
      <c r="F212" t="s">
        <v>162</v>
      </c>
      <c r="G212" t="s">
        <v>172</v>
      </c>
      <c r="H212">
        <v>217</v>
      </c>
    </row>
    <row r="213" spans="1:8" x14ac:dyDescent="0.35">
      <c r="A213" t="s">
        <v>213</v>
      </c>
      <c r="B213">
        <v>2013</v>
      </c>
      <c r="C213" t="s">
        <v>159</v>
      </c>
      <c r="D213" t="s">
        <v>181</v>
      </c>
      <c r="E213" t="s">
        <v>196</v>
      </c>
      <c r="F213" t="s">
        <v>168</v>
      </c>
      <c r="G213" t="s">
        <v>163</v>
      </c>
      <c r="H213">
        <v>792</v>
      </c>
    </row>
    <row r="214" spans="1:8" x14ac:dyDescent="0.35">
      <c r="A214" t="s">
        <v>193</v>
      </c>
      <c r="B214">
        <v>2013</v>
      </c>
      <c r="C214" t="s">
        <v>180</v>
      </c>
      <c r="D214" t="s">
        <v>176</v>
      </c>
      <c r="E214" t="s">
        <v>177</v>
      </c>
      <c r="F214" t="s">
        <v>162</v>
      </c>
      <c r="G214" t="s">
        <v>172</v>
      </c>
      <c r="H214">
        <v>589</v>
      </c>
    </row>
    <row r="215" spans="1:8" x14ac:dyDescent="0.35">
      <c r="A215" t="s">
        <v>221</v>
      </c>
      <c r="B215">
        <v>2013</v>
      </c>
      <c r="C215" t="s">
        <v>159</v>
      </c>
      <c r="D215" t="s">
        <v>166</v>
      </c>
      <c r="E215" t="s">
        <v>171</v>
      </c>
      <c r="F215" t="s">
        <v>162</v>
      </c>
      <c r="G215" t="s">
        <v>163</v>
      </c>
      <c r="H215">
        <v>349</v>
      </c>
    </row>
    <row r="216" spans="1:8" x14ac:dyDescent="0.35">
      <c r="A216" t="s">
        <v>243</v>
      </c>
      <c r="B216">
        <v>2020</v>
      </c>
      <c r="C216" t="s">
        <v>244</v>
      </c>
      <c r="D216" t="s">
        <v>176</v>
      </c>
      <c r="E216" t="s">
        <v>161</v>
      </c>
      <c r="F216" t="s">
        <v>162</v>
      </c>
      <c r="G216" t="s">
        <v>163</v>
      </c>
      <c r="H216">
        <v>476</v>
      </c>
    </row>
    <row r="217" spans="1:8" x14ac:dyDescent="0.35">
      <c r="A217" t="s">
        <v>245</v>
      </c>
      <c r="B217">
        <v>2019</v>
      </c>
      <c r="C217" t="s">
        <v>180</v>
      </c>
      <c r="D217" t="s">
        <v>176</v>
      </c>
      <c r="E217" t="s">
        <v>194</v>
      </c>
      <c r="F217" t="s">
        <v>174</v>
      </c>
      <c r="G217" t="s">
        <v>163</v>
      </c>
      <c r="H217">
        <v>107</v>
      </c>
    </row>
    <row r="218" spans="1:8" x14ac:dyDescent="0.35">
      <c r="A218" t="s">
        <v>246</v>
      </c>
      <c r="B218">
        <v>2021</v>
      </c>
      <c r="C218" t="s">
        <v>247</v>
      </c>
      <c r="D218" t="s">
        <v>181</v>
      </c>
      <c r="E218" t="s">
        <v>161</v>
      </c>
      <c r="F218" t="s">
        <v>168</v>
      </c>
      <c r="G218" t="s">
        <v>178</v>
      </c>
      <c r="H218">
        <v>695</v>
      </c>
    </row>
    <row r="219" spans="1:8" x14ac:dyDescent="0.35">
      <c r="A219" t="s">
        <v>248</v>
      </c>
      <c r="B219">
        <v>2018</v>
      </c>
      <c r="C219" t="s">
        <v>244</v>
      </c>
      <c r="D219" t="s">
        <v>160</v>
      </c>
      <c r="E219" t="s">
        <v>171</v>
      </c>
      <c r="F219" t="s">
        <v>174</v>
      </c>
      <c r="G219" t="s">
        <v>175</v>
      </c>
      <c r="H219">
        <v>754</v>
      </c>
    </row>
    <row r="220" spans="1:8" x14ac:dyDescent="0.35">
      <c r="A220" t="s">
        <v>249</v>
      </c>
      <c r="B220">
        <v>2016</v>
      </c>
      <c r="C220" t="s">
        <v>244</v>
      </c>
      <c r="D220" t="s">
        <v>176</v>
      </c>
      <c r="E220" t="s">
        <v>194</v>
      </c>
      <c r="F220" t="s">
        <v>162</v>
      </c>
      <c r="G220" t="s">
        <v>172</v>
      </c>
      <c r="H220">
        <v>381</v>
      </c>
    </row>
    <row r="221" spans="1:8" x14ac:dyDescent="0.35">
      <c r="A221" t="s">
        <v>250</v>
      </c>
      <c r="B221">
        <v>2016</v>
      </c>
      <c r="C221" t="s">
        <v>251</v>
      </c>
      <c r="D221" t="s">
        <v>170</v>
      </c>
      <c r="E221" t="s">
        <v>167</v>
      </c>
      <c r="F221" t="s">
        <v>168</v>
      </c>
      <c r="G221" t="s">
        <v>172</v>
      </c>
      <c r="H221">
        <v>618</v>
      </c>
    </row>
    <row r="222" spans="1:8" x14ac:dyDescent="0.35">
      <c r="A222" t="s">
        <v>252</v>
      </c>
      <c r="B222">
        <v>2016</v>
      </c>
      <c r="C222" t="s">
        <v>251</v>
      </c>
      <c r="D222" t="s">
        <v>170</v>
      </c>
      <c r="E222" t="s">
        <v>167</v>
      </c>
      <c r="F222" t="s">
        <v>168</v>
      </c>
      <c r="G222" t="s">
        <v>172</v>
      </c>
      <c r="H222">
        <v>773</v>
      </c>
    </row>
    <row r="223" spans="1:8" x14ac:dyDescent="0.35">
      <c r="A223" t="s">
        <v>253</v>
      </c>
      <c r="B223">
        <v>2016</v>
      </c>
      <c r="C223" t="s">
        <v>254</v>
      </c>
      <c r="D223" t="s">
        <v>160</v>
      </c>
      <c r="E223" t="s">
        <v>196</v>
      </c>
      <c r="F223" t="s">
        <v>182</v>
      </c>
      <c r="G223" t="s">
        <v>163</v>
      </c>
      <c r="H223">
        <v>595</v>
      </c>
    </row>
    <row r="224" spans="1:8" x14ac:dyDescent="0.35">
      <c r="A224" t="s">
        <v>255</v>
      </c>
      <c r="B224">
        <v>2018</v>
      </c>
      <c r="C224" t="s">
        <v>247</v>
      </c>
      <c r="D224" t="s">
        <v>166</v>
      </c>
      <c r="E224" t="s">
        <v>161</v>
      </c>
      <c r="F224" t="s">
        <v>168</v>
      </c>
      <c r="G224" t="s">
        <v>178</v>
      </c>
      <c r="H224">
        <v>287</v>
      </c>
    </row>
    <row r="225" spans="1:8" x14ac:dyDescent="0.35">
      <c r="A225" t="s">
        <v>256</v>
      </c>
      <c r="B225">
        <v>2015</v>
      </c>
      <c r="C225" t="s">
        <v>257</v>
      </c>
      <c r="D225" t="s">
        <v>176</v>
      </c>
      <c r="E225" t="s">
        <v>189</v>
      </c>
      <c r="F225" t="s">
        <v>168</v>
      </c>
      <c r="G225" t="s">
        <v>172</v>
      </c>
      <c r="H225">
        <v>723</v>
      </c>
    </row>
    <row r="226" spans="1:8" x14ac:dyDescent="0.35">
      <c r="A226" t="s">
        <v>258</v>
      </c>
      <c r="B226">
        <v>2022</v>
      </c>
      <c r="C226" t="s">
        <v>259</v>
      </c>
      <c r="D226" t="s">
        <v>176</v>
      </c>
      <c r="E226" t="s">
        <v>177</v>
      </c>
      <c r="F226" t="s">
        <v>182</v>
      </c>
      <c r="G226" t="s">
        <v>178</v>
      </c>
      <c r="H226">
        <v>525</v>
      </c>
    </row>
    <row r="227" spans="1:8" x14ac:dyDescent="0.35">
      <c r="A227" t="s">
        <v>260</v>
      </c>
      <c r="B227">
        <v>2017</v>
      </c>
      <c r="C227" t="s">
        <v>251</v>
      </c>
      <c r="D227" t="s">
        <v>191</v>
      </c>
      <c r="E227" t="s">
        <v>167</v>
      </c>
      <c r="F227" t="s">
        <v>182</v>
      </c>
      <c r="G227" t="s">
        <v>163</v>
      </c>
      <c r="H227">
        <v>449</v>
      </c>
    </row>
    <row r="228" spans="1:8" x14ac:dyDescent="0.35">
      <c r="A228" t="s">
        <v>261</v>
      </c>
      <c r="B228">
        <v>2014</v>
      </c>
      <c r="C228" t="s">
        <v>262</v>
      </c>
      <c r="D228" t="s">
        <v>191</v>
      </c>
      <c r="E228" t="s">
        <v>167</v>
      </c>
      <c r="F228" t="s">
        <v>168</v>
      </c>
      <c r="G228" t="s">
        <v>178</v>
      </c>
      <c r="H228">
        <v>225</v>
      </c>
    </row>
    <row r="229" spans="1:8" x14ac:dyDescent="0.35">
      <c r="A229" t="s">
        <v>263</v>
      </c>
      <c r="B229">
        <v>2021</v>
      </c>
      <c r="C229" t="s">
        <v>251</v>
      </c>
      <c r="D229" t="s">
        <v>170</v>
      </c>
      <c r="E229" t="s">
        <v>189</v>
      </c>
      <c r="F229" t="s">
        <v>182</v>
      </c>
      <c r="G229" t="s">
        <v>175</v>
      </c>
      <c r="H229">
        <v>817</v>
      </c>
    </row>
    <row r="230" spans="1:8" x14ac:dyDescent="0.35">
      <c r="A230" t="s">
        <v>264</v>
      </c>
      <c r="B230">
        <v>2014</v>
      </c>
      <c r="C230" t="s">
        <v>265</v>
      </c>
      <c r="D230" t="s">
        <v>191</v>
      </c>
      <c r="E230" t="s">
        <v>171</v>
      </c>
      <c r="F230" t="s">
        <v>168</v>
      </c>
      <c r="G230" t="s">
        <v>172</v>
      </c>
      <c r="H230">
        <v>556</v>
      </c>
    </row>
    <row r="231" spans="1:8" x14ac:dyDescent="0.35">
      <c r="A231" t="s">
        <v>266</v>
      </c>
      <c r="B231">
        <v>2023</v>
      </c>
      <c r="C231" t="s">
        <v>262</v>
      </c>
      <c r="D231" t="s">
        <v>181</v>
      </c>
      <c r="E231" t="s">
        <v>177</v>
      </c>
      <c r="F231" t="s">
        <v>162</v>
      </c>
      <c r="G231" t="s">
        <v>178</v>
      </c>
      <c r="H231">
        <v>726</v>
      </c>
    </row>
    <row r="232" spans="1:8" x14ac:dyDescent="0.35">
      <c r="A232" t="s">
        <v>267</v>
      </c>
      <c r="B232">
        <v>2021</v>
      </c>
      <c r="C232" t="s">
        <v>268</v>
      </c>
      <c r="D232" t="s">
        <v>181</v>
      </c>
      <c r="E232" t="s">
        <v>161</v>
      </c>
      <c r="F232" t="s">
        <v>182</v>
      </c>
      <c r="G232" t="s">
        <v>178</v>
      </c>
      <c r="H232">
        <v>204</v>
      </c>
    </row>
    <row r="233" spans="1:8" x14ac:dyDescent="0.35">
      <c r="A233" t="s">
        <v>269</v>
      </c>
      <c r="B233">
        <v>2018</v>
      </c>
      <c r="C233" t="s">
        <v>265</v>
      </c>
      <c r="D233" t="s">
        <v>181</v>
      </c>
      <c r="E233" t="s">
        <v>194</v>
      </c>
      <c r="F233" t="s">
        <v>182</v>
      </c>
      <c r="G233" t="s">
        <v>172</v>
      </c>
      <c r="H233">
        <v>749</v>
      </c>
    </row>
    <row r="234" spans="1:8" x14ac:dyDescent="0.35">
      <c r="A234" t="s">
        <v>270</v>
      </c>
      <c r="B234">
        <v>2020</v>
      </c>
      <c r="C234" t="s">
        <v>265</v>
      </c>
      <c r="D234" t="s">
        <v>191</v>
      </c>
      <c r="E234" t="s">
        <v>196</v>
      </c>
      <c r="F234" t="s">
        <v>168</v>
      </c>
      <c r="G234" t="s">
        <v>184</v>
      </c>
      <c r="H234">
        <v>825</v>
      </c>
    </row>
    <row r="235" spans="1:8" x14ac:dyDescent="0.35">
      <c r="A235" t="s">
        <v>271</v>
      </c>
      <c r="B235">
        <v>2021</v>
      </c>
      <c r="C235" t="s">
        <v>254</v>
      </c>
      <c r="D235" t="s">
        <v>176</v>
      </c>
      <c r="E235" t="s">
        <v>171</v>
      </c>
      <c r="F235" t="s">
        <v>162</v>
      </c>
      <c r="G235" t="s">
        <v>184</v>
      </c>
      <c r="H235">
        <v>298</v>
      </c>
    </row>
    <row r="236" spans="1:8" x14ac:dyDescent="0.35">
      <c r="A236" t="s">
        <v>272</v>
      </c>
      <c r="B236">
        <v>2018</v>
      </c>
      <c r="C236" t="s">
        <v>251</v>
      </c>
      <c r="D236" t="s">
        <v>187</v>
      </c>
      <c r="E236" t="s">
        <v>196</v>
      </c>
      <c r="F236" t="s">
        <v>174</v>
      </c>
      <c r="G236" t="s">
        <v>163</v>
      </c>
      <c r="H236">
        <v>153</v>
      </c>
    </row>
    <row r="237" spans="1:8" x14ac:dyDescent="0.35">
      <c r="A237" t="s">
        <v>273</v>
      </c>
      <c r="B237">
        <v>2022</v>
      </c>
      <c r="C237" t="s">
        <v>180</v>
      </c>
      <c r="D237" t="s">
        <v>187</v>
      </c>
      <c r="E237" t="s">
        <v>189</v>
      </c>
      <c r="F237" t="s">
        <v>168</v>
      </c>
      <c r="G237" t="s">
        <v>163</v>
      </c>
      <c r="H237">
        <v>718</v>
      </c>
    </row>
    <row r="238" spans="1:8" x14ac:dyDescent="0.35">
      <c r="A238" t="s">
        <v>274</v>
      </c>
      <c r="B238">
        <v>2020</v>
      </c>
      <c r="C238" t="s">
        <v>262</v>
      </c>
      <c r="D238" t="s">
        <v>176</v>
      </c>
      <c r="E238" t="s">
        <v>161</v>
      </c>
      <c r="F238" t="s">
        <v>162</v>
      </c>
      <c r="G238" t="s">
        <v>184</v>
      </c>
      <c r="H238">
        <v>749</v>
      </c>
    </row>
    <row r="239" spans="1:8" x14ac:dyDescent="0.35">
      <c r="A239" t="s">
        <v>275</v>
      </c>
      <c r="B239">
        <v>2014</v>
      </c>
      <c r="C239" t="s">
        <v>254</v>
      </c>
      <c r="D239" t="s">
        <v>160</v>
      </c>
      <c r="E239" t="s">
        <v>161</v>
      </c>
      <c r="F239" t="s">
        <v>182</v>
      </c>
      <c r="G239" t="s">
        <v>175</v>
      </c>
      <c r="H239">
        <v>675</v>
      </c>
    </row>
    <row r="240" spans="1:8" x14ac:dyDescent="0.35">
      <c r="A240" t="s">
        <v>276</v>
      </c>
      <c r="B240">
        <v>2014</v>
      </c>
      <c r="C240" t="s">
        <v>257</v>
      </c>
      <c r="D240" t="s">
        <v>191</v>
      </c>
      <c r="E240" t="s">
        <v>171</v>
      </c>
      <c r="F240" t="s">
        <v>168</v>
      </c>
      <c r="G240" t="s">
        <v>172</v>
      </c>
      <c r="H240">
        <v>221</v>
      </c>
    </row>
    <row r="241" spans="1:8" x14ac:dyDescent="0.35">
      <c r="A241" t="s">
        <v>277</v>
      </c>
      <c r="B241">
        <v>2017</v>
      </c>
      <c r="C241" t="s">
        <v>159</v>
      </c>
      <c r="D241" t="s">
        <v>170</v>
      </c>
      <c r="E241" t="s">
        <v>196</v>
      </c>
      <c r="F241" t="s">
        <v>168</v>
      </c>
      <c r="G241" t="s">
        <v>184</v>
      </c>
      <c r="H241">
        <v>680</v>
      </c>
    </row>
    <row r="242" spans="1:8" x14ac:dyDescent="0.35">
      <c r="A242" t="s">
        <v>278</v>
      </c>
      <c r="B242">
        <v>2018</v>
      </c>
      <c r="C242" t="s">
        <v>244</v>
      </c>
      <c r="D242" t="s">
        <v>170</v>
      </c>
      <c r="E242" t="s">
        <v>196</v>
      </c>
      <c r="F242" t="s">
        <v>168</v>
      </c>
      <c r="G242" t="s">
        <v>184</v>
      </c>
      <c r="H242">
        <v>451</v>
      </c>
    </row>
    <row r="243" spans="1:8" x14ac:dyDescent="0.35">
      <c r="A243" t="s">
        <v>279</v>
      </c>
      <c r="B243">
        <v>2016</v>
      </c>
      <c r="C243" t="s">
        <v>257</v>
      </c>
      <c r="D243" t="s">
        <v>191</v>
      </c>
      <c r="E243" t="s">
        <v>161</v>
      </c>
      <c r="F243" t="s">
        <v>182</v>
      </c>
      <c r="G243" t="s">
        <v>163</v>
      </c>
      <c r="H243">
        <v>643</v>
      </c>
    </row>
    <row r="244" spans="1:8" x14ac:dyDescent="0.35">
      <c r="A244" t="s">
        <v>280</v>
      </c>
      <c r="B244">
        <v>2015</v>
      </c>
      <c r="C244" t="s">
        <v>247</v>
      </c>
      <c r="D244" t="s">
        <v>181</v>
      </c>
      <c r="E244" t="s">
        <v>189</v>
      </c>
      <c r="F244" t="s">
        <v>182</v>
      </c>
      <c r="G244" t="s">
        <v>163</v>
      </c>
      <c r="H244">
        <v>320</v>
      </c>
    </row>
    <row r="245" spans="1:8" x14ac:dyDescent="0.35">
      <c r="A245" t="s">
        <v>281</v>
      </c>
      <c r="B245">
        <v>2022</v>
      </c>
      <c r="C245" t="s">
        <v>268</v>
      </c>
      <c r="D245" t="s">
        <v>160</v>
      </c>
      <c r="E245" t="s">
        <v>177</v>
      </c>
      <c r="F245" t="s">
        <v>174</v>
      </c>
      <c r="G245" t="s">
        <v>178</v>
      </c>
      <c r="H245">
        <v>393</v>
      </c>
    </row>
    <row r="246" spans="1:8" x14ac:dyDescent="0.35">
      <c r="A246" t="s">
        <v>282</v>
      </c>
      <c r="B246">
        <v>2017</v>
      </c>
      <c r="C246" t="s">
        <v>265</v>
      </c>
      <c r="D246" t="s">
        <v>176</v>
      </c>
      <c r="E246" t="s">
        <v>161</v>
      </c>
      <c r="F246" t="s">
        <v>182</v>
      </c>
      <c r="G246" t="s">
        <v>184</v>
      </c>
      <c r="H246">
        <v>269</v>
      </c>
    </row>
    <row r="247" spans="1:8" x14ac:dyDescent="0.35">
      <c r="A247" t="s">
        <v>252</v>
      </c>
      <c r="B247">
        <v>2016</v>
      </c>
      <c r="C247" t="s">
        <v>251</v>
      </c>
      <c r="D247" t="s">
        <v>176</v>
      </c>
      <c r="E247" t="s">
        <v>194</v>
      </c>
      <c r="F247" t="s">
        <v>168</v>
      </c>
      <c r="G247" t="s">
        <v>163</v>
      </c>
      <c r="H247">
        <v>300</v>
      </c>
    </row>
    <row r="248" spans="1:8" x14ac:dyDescent="0.35">
      <c r="A248" t="s">
        <v>283</v>
      </c>
      <c r="B248">
        <v>2020</v>
      </c>
      <c r="C248" t="s">
        <v>259</v>
      </c>
      <c r="D248" t="s">
        <v>166</v>
      </c>
      <c r="E248" t="s">
        <v>161</v>
      </c>
      <c r="F248" t="s">
        <v>162</v>
      </c>
      <c r="G248" t="s">
        <v>184</v>
      </c>
      <c r="H248">
        <v>239</v>
      </c>
    </row>
    <row r="249" spans="1:8" x14ac:dyDescent="0.35">
      <c r="A249" t="s">
        <v>284</v>
      </c>
      <c r="B249">
        <v>2021</v>
      </c>
      <c r="C249" t="s">
        <v>257</v>
      </c>
      <c r="D249" t="s">
        <v>176</v>
      </c>
      <c r="E249" t="s">
        <v>167</v>
      </c>
      <c r="F249" t="s">
        <v>174</v>
      </c>
      <c r="G249" t="s">
        <v>175</v>
      </c>
      <c r="H249">
        <v>938</v>
      </c>
    </row>
    <row r="250" spans="1:8" x14ac:dyDescent="0.35">
      <c r="A250" t="s">
        <v>285</v>
      </c>
      <c r="B250">
        <v>2017</v>
      </c>
      <c r="C250" t="s">
        <v>244</v>
      </c>
      <c r="D250" t="s">
        <v>191</v>
      </c>
      <c r="E250" t="s">
        <v>194</v>
      </c>
      <c r="F250" t="s">
        <v>182</v>
      </c>
      <c r="G250" t="s">
        <v>175</v>
      </c>
      <c r="H250">
        <v>936</v>
      </c>
    </row>
    <row r="251" spans="1:8" x14ac:dyDescent="0.35">
      <c r="A251" t="s">
        <v>286</v>
      </c>
      <c r="B251">
        <v>2016</v>
      </c>
      <c r="C251" t="s">
        <v>247</v>
      </c>
      <c r="D251" t="s">
        <v>160</v>
      </c>
      <c r="E251" t="s">
        <v>196</v>
      </c>
      <c r="F251" t="s">
        <v>174</v>
      </c>
      <c r="G251" t="s">
        <v>175</v>
      </c>
      <c r="H251">
        <v>516</v>
      </c>
    </row>
    <row r="252" spans="1:8" x14ac:dyDescent="0.35">
      <c r="A252" t="s">
        <v>287</v>
      </c>
      <c r="B252">
        <v>2018</v>
      </c>
      <c r="C252" t="s">
        <v>159</v>
      </c>
      <c r="D252" t="s">
        <v>181</v>
      </c>
      <c r="E252" t="s">
        <v>167</v>
      </c>
      <c r="F252" t="s">
        <v>168</v>
      </c>
      <c r="G252" t="s">
        <v>175</v>
      </c>
      <c r="H252">
        <v>849</v>
      </c>
    </row>
    <row r="253" spans="1:8" x14ac:dyDescent="0.35">
      <c r="A253" t="s">
        <v>288</v>
      </c>
      <c r="B253">
        <v>2014</v>
      </c>
      <c r="C253" t="s">
        <v>180</v>
      </c>
      <c r="D253" t="s">
        <v>166</v>
      </c>
      <c r="E253" t="s">
        <v>177</v>
      </c>
      <c r="F253" t="s">
        <v>182</v>
      </c>
      <c r="G253" t="s">
        <v>172</v>
      </c>
      <c r="H253">
        <v>490</v>
      </c>
    </row>
    <row r="254" spans="1:8" x14ac:dyDescent="0.35">
      <c r="A254" t="s">
        <v>289</v>
      </c>
      <c r="B254">
        <v>2019</v>
      </c>
      <c r="C254" t="s">
        <v>159</v>
      </c>
      <c r="D254" t="s">
        <v>160</v>
      </c>
      <c r="E254" t="s">
        <v>161</v>
      </c>
      <c r="F254" t="s">
        <v>182</v>
      </c>
      <c r="G254" t="s">
        <v>184</v>
      </c>
      <c r="H254">
        <v>288</v>
      </c>
    </row>
    <row r="255" spans="1:8" x14ac:dyDescent="0.35">
      <c r="A255" t="s">
        <v>290</v>
      </c>
      <c r="B255">
        <v>2020</v>
      </c>
      <c r="C255" t="s">
        <v>159</v>
      </c>
      <c r="D255" t="s">
        <v>170</v>
      </c>
      <c r="E255" t="s">
        <v>194</v>
      </c>
      <c r="F255" t="s">
        <v>182</v>
      </c>
      <c r="G255" t="s">
        <v>175</v>
      </c>
      <c r="H255">
        <v>506</v>
      </c>
    </row>
    <row r="256" spans="1:8" x14ac:dyDescent="0.35">
      <c r="A256" t="s">
        <v>248</v>
      </c>
      <c r="B256">
        <v>2018</v>
      </c>
      <c r="C256" t="s">
        <v>244</v>
      </c>
      <c r="D256" t="s">
        <v>170</v>
      </c>
      <c r="E256" t="s">
        <v>167</v>
      </c>
      <c r="F256" t="s">
        <v>168</v>
      </c>
      <c r="G256" t="s">
        <v>178</v>
      </c>
      <c r="H256">
        <v>421</v>
      </c>
    </row>
    <row r="257" spans="1:8" x14ac:dyDescent="0.35">
      <c r="A257" t="s">
        <v>291</v>
      </c>
      <c r="B257">
        <v>2022</v>
      </c>
      <c r="C257" t="s">
        <v>159</v>
      </c>
      <c r="D257" t="s">
        <v>170</v>
      </c>
      <c r="E257" t="s">
        <v>196</v>
      </c>
      <c r="F257" t="s">
        <v>162</v>
      </c>
      <c r="G257" t="s">
        <v>172</v>
      </c>
      <c r="H257">
        <v>735</v>
      </c>
    </row>
    <row r="258" spans="1:8" x14ac:dyDescent="0.35">
      <c r="A258" t="s">
        <v>271</v>
      </c>
      <c r="B258">
        <v>2021</v>
      </c>
      <c r="C258" t="s">
        <v>254</v>
      </c>
      <c r="D258" t="s">
        <v>170</v>
      </c>
      <c r="E258" t="s">
        <v>161</v>
      </c>
      <c r="F258" t="s">
        <v>174</v>
      </c>
      <c r="G258" t="s">
        <v>172</v>
      </c>
      <c r="H258">
        <v>741</v>
      </c>
    </row>
    <row r="259" spans="1:8" x14ac:dyDescent="0.35">
      <c r="A259" t="s">
        <v>292</v>
      </c>
      <c r="B259">
        <v>2018</v>
      </c>
      <c r="C259" t="s">
        <v>159</v>
      </c>
      <c r="D259" t="s">
        <v>176</v>
      </c>
      <c r="E259" t="s">
        <v>171</v>
      </c>
      <c r="F259" t="s">
        <v>182</v>
      </c>
      <c r="G259" t="s">
        <v>184</v>
      </c>
      <c r="H259">
        <v>918</v>
      </c>
    </row>
    <row r="260" spans="1:8" x14ac:dyDescent="0.35">
      <c r="A260" t="s">
        <v>293</v>
      </c>
      <c r="B260">
        <v>2015</v>
      </c>
      <c r="C260" t="s">
        <v>251</v>
      </c>
      <c r="D260" t="s">
        <v>187</v>
      </c>
      <c r="E260" t="s">
        <v>189</v>
      </c>
      <c r="F260" t="s">
        <v>182</v>
      </c>
      <c r="G260" t="s">
        <v>178</v>
      </c>
      <c r="H260">
        <v>472</v>
      </c>
    </row>
    <row r="261" spans="1:8" x14ac:dyDescent="0.35">
      <c r="A261" t="s">
        <v>294</v>
      </c>
      <c r="B261">
        <v>2016</v>
      </c>
      <c r="C261" t="s">
        <v>268</v>
      </c>
      <c r="D261" t="s">
        <v>181</v>
      </c>
      <c r="E261" t="s">
        <v>171</v>
      </c>
      <c r="F261" t="s">
        <v>182</v>
      </c>
      <c r="G261" t="s">
        <v>184</v>
      </c>
      <c r="H261">
        <v>747</v>
      </c>
    </row>
    <row r="262" spans="1:8" x14ac:dyDescent="0.35">
      <c r="A262" t="s">
        <v>295</v>
      </c>
      <c r="B262">
        <v>2014</v>
      </c>
      <c r="C262" t="s">
        <v>244</v>
      </c>
      <c r="D262" t="s">
        <v>181</v>
      </c>
      <c r="E262" t="s">
        <v>189</v>
      </c>
      <c r="F262" t="s">
        <v>168</v>
      </c>
      <c r="G262" t="s">
        <v>172</v>
      </c>
      <c r="H262">
        <v>443</v>
      </c>
    </row>
    <row r="263" spans="1:8" x14ac:dyDescent="0.35">
      <c r="A263" t="s">
        <v>296</v>
      </c>
      <c r="B263">
        <v>2022</v>
      </c>
      <c r="C263" t="s">
        <v>251</v>
      </c>
      <c r="D263" t="s">
        <v>176</v>
      </c>
      <c r="E263" t="s">
        <v>196</v>
      </c>
      <c r="F263" t="s">
        <v>182</v>
      </c>
      <c r="G263" t="s">
        <v>175</v>
      </c>
      <c r="H263">
        <v>288</v>
      </c>
    </row>
    <row r="264" spans="1:8" x14ac:dyDescent="0.35">
      <c r="A264" t="s">
        <v>297</v>
      </c>
      <c r="B264">
        <v>2017</v>
      </c>
      <c r="C264" t="s">
        <v>159</v>
      </c>
      <c r="D264" t="s">
        <v>166</v>
      </c>
      <c r="E264" t="s">
        <v>189</v>
      </c>
      <c r="F264" t="s">
        <v>174</v>
      </c>
      <c r="G264" t="s">
        <v>175</v>
      </c>
      <c r="H264">
        <v>760</v>
      </c>
    </row>
    <row r="265" spans="1:8" x14ac:dyDescent="0.35">
      <c r="A265" t="s">
        <v>298</v>
      </c>
      <c r="B265">
        <v>2016</v>
      </c>
      <c r="C265" t="s">
        <v>262</v>
      </c>
      <c r="D265" t="s">
        <v>176</v>
      </c>
      <c r="E265" t="s">
        <v>167</v>
      </c>
      <c r="F265" t="s">
        <v>182</v>
      </c>
      <c r="G265" t="s">
        <v>184</v>
      </c>
      <c r="H265">
        <v>723</v>
      </c>
    </row>
    <row r="266" spans="1:8" x14ac:dyDescent="0.35">
      <c r="A266" t="s">
        <v>299</v>
      </c>
      <c r="B266">
        <v>2021</v>
      </c>
      <c r="C266" t="s">
        <v>159</v>
      </c>
      <c r="D266" t="s">
        <v>170</v>
      </c>
      <c r="E266" t="s">
        <v>196</v>
      </c>
      <c r="F266" t="s">
        <v>162</v>
      </c>
      <c r="G266" t="s">
        <v>172</v>
      </c>
      <c r="H266">
        <v>515</v>
      </c>
    </row>
    <row r="267" spans="1:8" x14ac:dyDescent="0.35">
      <c r="A267" t="s">
        <v>300</v>
      </c>
      <c r="B267">
        <v>2023</v>
      </c>
      <c r="C267" t="s">
        <v>262</v>
      </c>
      <c r="D267" t="s">
        <v>166</v>
      </c>
      <c r="E267" t="s">
        <v>177</v>
      </c>
      <c r="F267" t="s">
        <v>182</v>
      </c>
      <c r="G267" t="s">
        <v>178</v>
      </c>
      <c r="H267">
        <v>583</v>
      </c>
    </row>
    <row r="268" spans="1:8" x14ac:dyDescent="0.35">
      <c r="A268" t="s">
        <v>301</v>
      </c>
      <c r="B268">
        <v>2015</v>
      </c>
      <c r="C268" t="s">
        <v>180</v>
      </c>
      <c r="D268" t="s">
        <v>170</v>
      </c>
      <c r="E268" t="s">
        <v>196</v>
      </c>
      <c r="F268" t="s">
        <v>168</v>
      </c>
      <c r="G268" t="s">
        <v>172</v>
      </c>
      <c r="H268">
        <v>328</v>
      </c>
    </row>
    <row r="269" spans="1:8" x14ac:dyDescent="0.35">
      <c r="A269" t="s">
        <v>302</v>
      </c>
      <c r="B269">
        <v>2020</v>
      </c>
      <c r="C269" t="s">
        <v>251</v>
      </c>
      <c r="D269" t="s">
        <v>170</v>
      </c>
      <c r="E269" t="s">
        <v>161</v>
      </c>
      <c r="F269" t="s">
        <v>182</v>
      </c>
      <c r="G269" t="s">
        <v>163</v>
      </c>
      <c r="H269">
        <v>582</v>
      </c>
    </row>
    <row r="270" spans="1:8" x14ac:dyDescent="0.35">
      <c r="A270" t="s">
        <v>303</v>
      </c>
      <c r="B270">
        <v>2020</v>
      </c>
      <c r="C270" t="s">
        <v>180</v>
      </c>
      <c r="D270" t="s">
        <v>187</v>
      </c>
      <c r="E270" t="s">
        <v>194</v>
      </c>
      <c r="F270" t="s">
        <v>174</v>
      </c>
      <c r="G270" t="s">
        <v>175</v>
      </c>
      <c r="H270">
        <v>828</v>
      </c>
    </row>
    <row r="271" spans="1:8" x14ac:dyDescent="0.35">
      <c r="A271" t="s">
        <v>304</v>
      </c>
      <c r="B271">
        <v>2023</v>
      </c>
      <c r="C271" t="s">
        <v>247</v>
      </c>
      <c r="D271" t="s">
        <v>170</v>
      </c>
      <c r="E271" t="s">
        <v>171</v>
      </c>
      <c r="F271" t="s">
        <v>182</v>
      </c>
      <c r="G271" t="s">
        <v>172</v>
      </c>
      <c r="H271">
        <v>560</v>
      </c>
    </row>
    <row r="272" spans="1:8" x14ac:dyDescent="0.35">
      <c r="A272" t="s">
        <v>305</v>
      </c>
      <c r="B272">
        <v>2023</v>
      </c>
      <c r="C272" t="s">
        <v>257</v>
      </c>
      <c r="D272" t="s">
        <v>166</v>
      </c>
      <c r="E272" t="s">
        <v>161</v>
      </c>
      <c r="F272" t="s">
        <v>174</v>
      </c>
      <c r="G272" t="s">
        <v>178</v>
      </c>
      <c r="H272">
        <v>731</v>
      </c>
    </row>
    <row r="273" spans="1:8" x14ac:dyDescent="0.35">
      <c r="A273" t="s">
        <v>255</v>
      </c>
      <c r="B273">
        <v>2018</v>
      </c>
      <c r="C273" t="s">
        <v>247</v>
      </c>
      <c r="D273" t="s">
        <v>160</v>
      </c>
      <c r="E273" t="s">
        <v>177</v>
      </c>
      <c r="F273" t="s">
        <v>162</v>
      </c>
      <c r="G273" t="s">
        <v>178</v>
      </c>
      <c r="H273">
        <v>824</v>
      </c>
    </row>
    <row r="274" spans="1:8" x14ac:dyDescent="0.35">
      <c r="A274" t="s">
        <v>306</v>
      </c>
      <c r="B274">
        <v>2020</v>
      </c>
      <c r="C274" t="s">
        <v>244</v>
      </c>
      <c r="D274" t="s">
        <v>170</v>
      </c>
      <c r="E274" t="s">
        <v>196</v>
      </c>
      <c r="F274" t="s">
        <v>174</v>
      </c>
      <c r="G274" t="s">
        <v>163</v>
      </c>
      <c r="H274">
        <v>219</v>
      </c>
    </row>
    <row r="275" spans="1:8" x14ac:dyDescent="0.35">
      <c r="A275" t="s">
        <v>307</v>
      </c>
      <c r="B275">
        <v>2020</v>
      </c>
      <c r="C275" t="s">
        <v>254</v>
      </c>
      <c r="D275" t="s">
        <v>181</v>
      </c>
      <c r="E275" t="s">
        <v>189</v>
      </c>
      <c r="F275" t="s">
        <v>168</v>
      </c>
      <c r="G275" t="s">
        <v>172</v>
      </c>
      <c r="H275">
        <v>112</v>
      </c>
    </row>
    <row r="276" spans="1:8" x14ac:dyDescent="0.35">
      <c r="A276" t="s">
        <v>308</v>
      </c>
      <c r="B276">
        <v>2023</v>
      </c>
      <c r="C276" t="s">
        <v>180</v>
      </c>
      <c r="D276" t="s">
        <v>181</v>
      </c>
      <c r="E276" t="s">
        <v>167</v>
      </c>
      <c r="F276" t="s">
        <v>182</v>
      </c>
      <c r="G276" t="s">
        <v>163</v>
      </c>
      <c r="H276">
        <v>165</v>
      </c>
    </row>
    <row r="277" spans="1:8" x14ac:dyDescent="0.35">
      <c r="A277" t="s">
        <v>309</v>
      </c>
      <c r="B277">
        <v>2023</v>
      </c>
      <c r="C277" t="s">
        <v>254</v>
      </c>
      <c r="D277" t="s">
        <v>166</v>
      </c>
      <c r="E277" t="s">
        <v>196</v>
      </c>
      <c r="F277" t="s">
        <v>162</v>
      </c>
      <c r="G277" t="s">
        <v>178</v>
      </c>
      <c r="H277">
        <v>638</v>
      </c>
    </row>
    <row r="278" spans="1:8" x14ac:dyDescent="0.35">
      <c r="A278" t="s">
        <v>310</v>
      </c>
      <c r="B278">
        <v>2018</v>
      </c>
      <c r="C278" t="s">
        <v>257</v>
      </c>
      <c r="D278" t="s">
        <v>170</v>
      </c>
      <c r="E278" t="s">
        <v>177</v>
      </c>
      <c r="F278" t="s">
        <v>174</v>
      </c>
      <c r="G278" t="s">
        <v>172</v>
      </c>
      <c r="H278">
        <v>953</v>
      </c>
    </row>
    <row r="279" spans="1:8" x14ac:dyDescent="0.35">
      <c r="A279" t="s">
        <v>311</v>
      </c>
      <c r="B279">
        <v>2020</v>
      </c>
      <c r="C279" t="s">
        <v>180</v>
      </c>
      <c r="D279" t="s">
        <v>187</v>
      </c>
      <c r="E279" t="s">
        <v>177</v>
      </c>
      <c r="F279" t="s">
        <v>174</v>
      </c>
      <c r="G279" t="s">
        <v>178</v>
      </c>
      <c r="H279">
        <v>506</v>
      </c>
    </row>
    <row r="280" spans="1:8" x14ac:dyDescent="0.35">
      <c r="A280" t="s">
        <v>312</v>
      </c>
      <c r="B280">
        <v>2016</v>
      </c>
      <c r="C280" t="s">
        <v>247</v>
      </c>
      <c r="D280" t="s">
        <v>191</v>
      </c>
      <c r="E280" t="s">
        <v>196</v>
      </c>
      <c r="F280" t="s">
        <v>162</v>
      </c>
      <c r="G280" t="s">
        <v>163</v>
      </c>
      <c r="H280">
        <v>934</v>
      </c>
    </row>
    <row r="281" spans="1:8" x14ac:dyDescent="0.35">
      <c r="A281" t="s">
        <v>313</v>
      </c>
      <c r="B281">
        <v>2019</v>
      </c>
      <c r="C281" t="s">
        <v>265</v>
      </c>
      <c r="D281" t="s">
        <v>170</v>
      </c>
      <c r="E281" t="s">
        <v>196</v>
      </c>
      <c r="F281" t="s">
        <v>168</v>
      </c>
      <c r="G281" t="s">
        <v>178</v>
      </c>
      <c r="H281">
        <v>562</v>
      </c>
    </row>
    <row r="282" spans="1:8" x14ac:dyDescent="0.35">
      <c r="A282" t="s">
        <v>314</v>
      </c>
      <c r="B282">
        <v>2022</v>
      </c>
      <c r="C282" t="s">
        <v>244</v>
      </c>
      <c r="D282" t="s">
        <v>187</v>
      </c>
      <c r="E282" t="s">
        <v>171</v>
      </c>
      <c r="F282" t="s">
        <v>168</v>
      </c>
      <c r="G282" t="s">
        <v>178</v>
      </c>
      <c r="H282">
        <v>208</v>
      </c>
    </row>
    <row r="283" spans="1:8" x14ac:dyDescent="0.35">
      <c r="A283" t="s">
        <v>315</v>
      </c>
      <c r="B283">
        <v>2022</v>
      </c>
      <c r="C283" t="s">
        <v>268</v>
      </c>
      <c r="D283" t="s">
        <v>191</v>
      </c>
      <c r="E283" t="s">
        <v>167</v>
      </c>
      <c r="F283" t="s">
        <v>168</v>
      </c>
      <c r="G283" t="s">
        <v>172</v>
      </c>
      <c r="H283">
        <v>507</v>
      </c>
    </row>
    <row r="284" spans="1:8" x14ac:dyDescent="0.35">
      <c r="A284" t="s">
        <v>316</v>
      </c>
      <c r="B284">
        <v>2019</v>
      </c>
      <c r="C284" t="s">
        <v>254</v>
      </c>
      <c r="D284" t="s">
        <v>170</v>
      </c>
      <c r="E284" t="s">
        <v>194</v>
      </c>
      <c r="F284" t="s">
        <v>174</v>
      </c>
      <c r="G284" t="s">
        <v>175</v>
      </c>
      <c r="H284">
        <v>771</v>
      </c>
    </row>
    <row r="285" spans="1:8" x14ac:dyDescent="0.35">
      <c r="A285" t="s">
        <v>317</v>
      </c>
      <c r="B285">
        <v>2015</v>
      </c>
      <c r="C285" t="s">
        <v>244</v>
      </c>
      <c r="D285" t="s">
        <v>191</v>
      </c>
      <c r="E285" t="s">
        <v>161</v>
      </c>
      <c r="F285" t="s">
        <v>162</v>
      </c>
      <c r="G285" t="s">
        <v>172</v>
      </c>
      <c r="H285">
        <v>700</v>
      </c>
    </row>
    <row r="286" spans="1:8" x14ac:dyDescent="0.35">
      <c r="A286" t="s">
        <v>318</v>
      </c>
      <c r="B286">
        <v>2020</v>
      </c>
      <c r="C286" t="s">
        <v>257</v>
      </c>
      <c r="D286" t="s">
        <v>166</v>
      </c>
      <c r="E286" t="s">
        <v>167</v>
      </c>
      <c r="F286" t="s">
        <v>174</v>
      </c>
      <c r="G286" t="s">
        <v>184</v>
      </c>
      <c r="H286">
        <v>395</v>
      </c>
    </row>
    <row r="287" spans="1:8" x14ac:dyDescent="0.35">
      <c r="A287" t="s">
        <v>319</v>
      </c>
      <c r="B287">
        <v>2017</v>
      </c>
      <c r="C287" t="s">
        <v>159</v>
      </c>
      <c r="D287" t="s">
        <v>187</v>
      </c>
      <c r="E287" t="s">
        <v>196</v>
      </c>
      <c r="F287" t="s">
        <v>168</v>
      </c>
      <c r="G287" t="s">
        <v>178</v>
      </c>
      <c r="H287">
        <v>672</v>
      </c>
    </row>
    <row r="288" spans="1:8" x14ac:dyDescent="0.35">
      <c r="A288" t="s">
        <v>320</v>
      </c>
      <c r="B288">
        <v>2022</v>
      </c>
      <c r="C288" t="s">
        <v>257</v>
      </c>
      <c r="D288" t="s">
        <v>191</v>
      </c>
      <c r="E288" t="s">
        <v>196</v>
      </c>
      <c r="F288" t="s">
        <v>182</v>
      </c>
      <c r="G288" t="s">
        <v>175</v>
      </c>
      <c r="H288">
        <v>419</v>
      </c>
    </row>
    <row r="289" spans="1:8" x14ac:dyDescent="0.35">
      <c r="A289" t="s">
        <v>321</v>
      </c>
      <c r="B289">
        <v>2017</v>
      </c>
      <c r="C289" t="s">
        <v>251</v>
      </c>
      <c r="D289" t="s">
        <v>176</v>
      </c>
      <c r="E289" t="s">
        <v>189</v>
      </c>
      <c r="F289" t="s">
        <v>174</v>
      </c>
      <c r="G289" t="s">
        <v>163</v>
      </c>
      <c r="H289">
        <v>782</v>
      </c>
    </row>
    <row r="290" spans="1:8" x14ac:dyDescent="0.35">
      <c r="A290" t="s">
        <v>322</v>
      </c>
      <c r="B290">
        <v>2021</v>
      </c>
      <c r="C290" t="s">
        <v>165</v>
      </c>
      <c r="D290" t="s">
        <v>160</v>
      </c>
      <c r="E290" t="s">
        <v>196</v>
      </c>
      <c r="F290" t="s">
        <v>182</v>
      </c>
      <c r="G290" t="s">
        <v>163</v>
      </c>
      <c r="H290">
        <v>221</v>
      </c>
    </row>
    <row r="291" spans="1:8" x14ac:dyDescent="0.35">
      <c r="A291" t="s">
        <v>323</v>
      </c>
      <c r="B291">
        <v>2023</v>
      </c>
      <c r="C291" t="s">
        <v>247</v>
      </c>
      <c r="D291" t="s">
        <v>170</v>
      </c>
      <c r="E291" t="s">
        <v>171</v>
      </c>
      <c r="F291" t="s">
        <v>162</v>
      </c>
      <c r="G291" t="s">
        <v>178</v>
      </c>
      <c r="H291">
        <v>247</v>
      </c>
    </row>
    <row r="292" spans="1:8" x14ac:dyDescent="0.35">
      <c r="A292" t="s">
        <v>324</v>
      </c>
      <c r="B292">
        <v>2015</v>
      </c>
      <c r="C292" t="s">
        <v>244</v>
      </c>
      <c r="D292" t="s">
        <v>166</v>
      </c>
      <c r="E292" t="s">
        <v>171</v>
      </c>
      <c r="F292" t="s">
        <v>168</v>
      </c>
      <c r="G292" t="s">
        <v>175</v>
      </c>
      <c r="H292">
        <v>982</v>
      </c>
    </row>
    <row r="293" spans="1:8" x14ac:dyDescent="0.35">
      <c r="A293" t="s">
        <v>325</v>
      </c>
      <c r="B293">
        <v>2023</v>
      </c>
      <c r="C293" t="s">
        <v>257</v>
      </c>
      <c r="D293" t="s">
        <v>166</v>
      </c>
      <c r="E293" t="s">
        <v>171</v>
      </c>
      <c r="F293" t="s">
        <v>182</v>
      </c>
      <c r="G293" t="s">
        <v>172</v>
      </c>
      <c r="H293">
        <v>682</v>
      </c>
    </row>
    <row r="294" spans="1:8" x14ac:dyDescent="0.35">
      <c r="A294" t="s">
        <v>326</v>
      </c>
      <c r="B294">
        <v>2014</v>
      </c>
      <c r="C294" t="s">
        <v>180</v>
      </c>
      <c r="D294" t="s">
        <v>160</v>
      </c>
      <c r="E294" t="s">
        <v>171</v>
      </c>
      <c r="F294" t="s">
        <v>162</v>
      </c>
      <c r="G294" t="s">
        <v>184</v>
      </c>
      <c r="H294">
        <v>972</v>
      </c>
    </row>
    <row r="295" spans="1:8" x14ac:dyDescent="0.35">
      <c r="A295" t="s">
        <v>327</v>
      </c>
      <c r="B295">
        <v>2016</v>
      </c>
      <c r="C295" t="s">
        <v>254</v>
      </c>
      <c r="D295" t="s">
        <v>176</v>
      </c>
      <c r="E295" t="s">
        <v>167</v>
      </c>
      <c r="F295" t="s">
        <v>174</v>
      </c>
      <c r="G295" t="s">
        <v>172</v>
      </c>
      <c r="H295">
        <v>349</v>
      </c>
    </row>
    <row r="296" spans="1:8" x14ac:dyDescent="0.35">
      <c r="A296" t="s">
        <v>328</v>
      </c>
      <c r="B296">
        <v>2022</v>
      </c>
      <c r="C296" t="s">
        <v>251</v>
      </c>
      <c r="D296" t="s">
        <v>187</v>
      </c>
      <c r="E296" t="s">
        <v>167</v>
      </c>
      <c r="F296" t="s">
        <v>162</v>
      </c>
      <c r="G296" t="s">
        <v>163</v>
      </c>
      <c r="H296">
        <v>988</v>
      </c>
    </row>
    <row r="297" spans="1:8" x14ac:dyDescent="0.35">
      <c r="A297" t="s">
        <v>329</v>
      </c>
      <c r="B297">
        <v>2023</v>
      </c>
      <c r="C297" t="s">
        <v>180</v>
      </c>
      <c r="D297" t="s">
        <v>191</v>
      </c>
      <c r="E297" t="s">
        <v>189</v>
      </c>
      <c r="F297" t="s">
        <v>182</v>
      </c>
      <c r="G297" t="s">
        <v>163</v>
      </c>
      <c r="H297">
        <v>605</v>
      </c>
    </row>
    <row r="298" spans="1:8" x14ac:dyDescent="0.35">
      <c r="A298" t="s">
        <v>330</v>
      </c>
      <c r="B298">
        <v>2020</v>
      </c>
      <c r="C298" t="s">
        <v>265</v>
      </c>
      <c r="D298" t="s">
        <v>191</v>
      </c>
      <c r="E298" t="s">
        <v>189</v>
      </c>
      <c r="F298" t="s">
        <v>168</v>
      </c>
      <c r="G298" t="s">
        <v>184</v>
      </c>
      <c r="H298">
        <v>434</v>
      </c>
    </row>
    <row r="299" spans="1:8" x14ac:dyDescent="0.35">
      <c r="A299" t="s">
        <v>331</v>
      </c>
      <c r="B299">
        <v>2021</v>
      </c>
      <c r="C299" t="s">
        <v>251</v>
      </c>
      <c r="D299" t="s">
        <v>187</v>
      </c>
      <c r="E299" t="s">
        <v>194</v>
      </c>
      <c r="F299" t="s">
        <v>182</v>
      </c>
      <c r="G299" t="s">
        <v>163</v>
      </c>
      <c r="H299">
        <v>159</v>
      </c>
    </row>
    <row r="300" spans="1:8" x14ac:dyDescent="0.35">
      <c r="A300" t="s">
        <v>332</v>
      </c>
      <c r="B300">
        <v>2019</v>
      </c>
      <c r="C300" t="s">
        <v>247</v>
      </c>
      <c r="D300" t="s">
        <v>187</v>
      </c>
      <c r="E300" t="s">
        <v>167</v>
      </c>
      <c r="F300" t="s">
        <v>168</v>
      </c>
      <c r="G300" t="s">
        <v>163</v>
      </c>
      <c r="H300">
        <v>513</v>
      </c>
    </row>
    <row r="301" spans="1:8" x14ac:dyDescent="0.35">
      <c r="A301" t="s">
        <v>333</v>
      </c>
      <c r="B301">
        <v>2018</v>
      </c>
      <c r="C301" t="s">
        <v>247</v>
      </c>
      <c r="D301" t="s">
        <v>181</v>
      </c>
      <c r="E301" t="s">
        <v>167</v>
      </c>
      <c r="F301" t="s">
        <v>174</v>
      </c>
      <c r="G301" t="s">
        <v>184</v>
      </c>
      <c r="H301">
        <v>394</v>
      </c>
    </row>
    <row r="302" spans="1:8" x14ac:dyDescent="0.35">
      <c r="A302" t="s">
        <v>334</v>
      </c>
      <c r="B302">
        <v>2014</v>
      </c>
      <c r="C302" t="s">
        <v>244</v>
      </c>
      <c r="D302" t="s">
        <v>191</v>
      </c>
      <c r="E302" t="s">
        <v>171</v>
      </c>
      <c r="F302" t="s">
        <v>174</v>
      </c>
      <c r="G302" t="s">
        <v>178</v>
      </c>
      <c r="H302">
        <v>677</v>
      </c>
    </row>
    <row r="303" spans="1:8" x14ac:dyDescent="0.35">
      <c r="A303" t="s">
        <v>335</v>
      </c>
      <c r="B303">
        <v>2021</v>
      </c>
      <c r="C303" t="s">
        <v>165</v>
      </c>
      <c r="D303" t="s">
        <v>187</v>
      </c>
      <c r="E303" t="s">
        <v>196</v>
      </c>
      <c r="F303" t="s">
        <v>162</v>
      </c>
      <c r="G303" t="s">
        <v>184</v>
      </c>
      <c r="H303">
        <v>966</v>
      </c>
    </row>
    <row r="304" spans="1:8" x14ac:dyDescent="0.35">
      <c r="A304" t="s">
        <v>336</v>
      </c>
      <c r="B304">
        <v>2022</v>
      </c>
      <c r="C304" t="s">
        <v>244</v>
      </c>
      <c r="D304" t="s">
        <v>176</v>
      </c>
      <c r="E304" t="s">
        <v>196</v>
      </c>
      <c r="F304" t="s">
        <v>168</v>
      </c>
      <c r="G304" t="s">
        <v>184</v>
      </c>
      <c r="H304">
        <v>775</v>
      </c>
    </row>
    <row r="305" spans="1:8" x14ac:dyDescent="0.35">
      <c r="A305" t="s">
        <v>337</v>
      </c>
      <c r="B305">
        <v>2017</v>
      </c>
      <c r="C305" t="s">
        <v>268</v>
      </c>
      <c r="D305" t="s">
        <v>176</v>
      </c>
      <c r="E305" t="s">
        <v>194</v>
      </c>
      <c r="F305" t="s">
        <v>168</v>
      </c>
      <c r="G305" t="s">
        <v>178</v>
      </c>
      <c r="H305">
        <v>928</v>
      </c>
    </row>
    <row r="306" spans="1:8" x14ac:dyDescent="0.35">
      <c r="A306" t="s">
        <v>338</v>
      </c>
      <c r="B306">
        <v>2015</v>
      </c>
      <c r="C306" t="s">
        <v>265</v>
      </c>
      <c r="D306" t="s">
        <v>181</v>
      </c>
      <c r="E306" t="s">
        <v>196</v>
      </c>
      <c r="F306" t="s">
        <v>168</v>
      </c>
      <c r="G306" t="s">
        <v>184</v>
      </c>
      <c r="H306">
        <v>763</v>
      </c>
    </row>
    <row r="307" spans="1:8" x14ac:dyDescent="0.35">
      <c r="A307" t="s">
        <v>339</v>
      </c>
      <c r="B307">
        <v>2022</v>
      </c>
      <c r="C307" t="s">
        <v>165</v>
      </c>
      <c r="D307" t="s">
        <v>187</v>
      </c>
      <c r="E307" t="s">
        <v>167</v>
      </c>
      <c r="F307" t="s">
        <v>182</v>
      </c>
      <c r="G307" t="s">
        <v>175</v>
      </c>
      <c r="H307">
        <v>841</v>
      </c>
    </row>
    <row r="308" spans="1:8" x14ac:dyDescent="0.35">
      <c r="A308" t="s">
        <v>340</v>
      </c>
      <c r="B308">
        <v>2016</v>
      </c>
      <c r="C308" t="s">
        <v>165</v>
      </c>
      <c r="D308" t="s">
        <v>160</v>
      </c>
      <c r="E308" t="s">
        <v>171</v>
      </c>
      <c r="F308" t="s">
        <v>182</v>
      </c>
      <c r="G308" t="s">
        <v>172</v>
      </c>
      <c r="H308">
        <v>619</v>
      </c>
    </row>
    <row r="309" spans="1:8" x14ac:dyDescent="0.35">
      <c r="A309" t="s">
        <v>341</v>
      </c>
      <c r="B309">
        <v>2015</v>
      </c>
      <c r="C309" t="s">
        <v>159</v>
      </c>
      <c r="D309" t="s">
        <v>191</v>
      </c>
      <c r="E309" t="s">
        <v>171</v>
      </c>
      <c r="F309" t="s">
        <v>174</v>
      </c>
      <c r="G309" t="s">
        <v>178</v>
      </c>
      <c r="H309">
        <v>858</v>
      </c>
    </row>
    <row r="310" spans="1:8" x14ac:dyDescent="0.35">
      <c r="A310" t="s">
        <v>342</v>
      </c>
      <c r="B310">
        <v>2019</v>
      </c>
      <c r="C310" t="s">
        <v>265</v>
      </c>
      <c r="D310" t="s">
        <v>166</v>
      </c>
      <c r="E310" t="s">
        <v>189</v>
      </c>
      <c r="F310" t="s">
        <v>182</v>
      </c>
      <c r="G310" t="s">
        <v>184</v>
      </c>
      <c r="H310">
        <v>328</v>
      </c>
    </row>
    <row r="311" spans="1:8" x14ac:dyDescent="0.35">
      <c r="A311" t="s">
        <v>343</v>
      </c>
      <c r="B311">
        <v>2019</v>
      </c>
      <c r="C311" t="s">
        <v>268</v>
      </c>
      <c r="D311" t="s">
        <v>176</v>
      </c>
      <c r="E311" t="s">
        <v>189</v>
      </c>
      <c r="F311" t="s">
        <v>162</v>
      </c>
      <c r="G311" t="s">
        <v>178</v>
      </c>
      <c r="H311">
        <v>524</v>
      </c>
    </row>
    <row r="312" spans="1:8" x14ac:dyDescent="0.35">
      <c r="A312" t="s">
        <v>344</v>
      </c>
      <c r="B312">
        <v>2022</v>
      </c>
      <c r="C312" t="s">
        <v>268</v>
      </c>
      <c r="D312" t="s">
        <v>181</v>
      </c>
      <c r="E312" t="s">
        <v>171</v>
      </c>
      <c r="F312" t="s">
        <v>174</v>
      </c>
      <c r="G312" t="s">
        <v>184</v>
      </c>
      <c r="H312">
        <v>650</v>
      </c>
    </row>
    <row r="313" spans="1:8" x14ac:dyDescent="0.35">
      <c r="A313" t="s">
        <v>345</v>
      </c>
      <c r="B313">
        <v>2018</v>
      </c>
      <c r="C313" t="s">
        <v>257</v>
      </c>
      <c r="D313" t="s">
        <v>170</v>
      </c>
      <c r="E313" t="s">
        <v>171</v>
      </c>
      <c r="F313" t="s">
        <v>174</v>
      </c>
      <c r="G313" t="s">
        <v>178</v>
      </c>
      <c r="H313">
        <v>284</v>
      </c>
    </row>
    <row r="314" spans="1:8" x14ac:dyDescent="0.35">
      <c r="A314" t="s">
        <v>346</v>
      </c>
      <c r="B314">
        <v>2018</v>
      </c>
      <c r="C314" t="s">
        <v>247</v>
      </c>
      <c r="D314" t="s">
        <v>191</v>
      </c>
      <c r="E314" t="s">
        <v>189</v>
      </c>
      <c r="F314" t="s">
        <v>168</v>
      </c>
      <c r="G314" t="s">
        <v>175</v>
      </c>
      <c r="H314">
        <v>208</v>
      </c>
    </row>
    <row r="315" spans="1:8" x14ac:dyDescent="0.35">
      <c r="A315" t="s">
        <v>347</v>
      </c>
      <c r="B315">
        <v>2021</v>
      </c>
      <c r="C315" t="s">
        <v>268</v>
      </c>
      <c r="D315" t="s">
        <v>176</v>
      </c>
      <c r="E315" t="s">
        <v>171</v>
      </c>
      <c r="F315" t="s">
        <v>182</v>
      </c>
      <c r="G315" t="s">
        <v>163</v>
      </c>
      <c r="H315">
        <v>945</v>
      </c>
    </row>
    <row r="316" spans="1:8" x14ac:dyDescent="0.35">
      <c r="A316" t="s">
        <v>348</v>
      </c>
      <c r="B316">
        <v>2021</v>
      </c>
      <c r="C316" t="s">
        <v>180</v>
      </c>
      <c r="D316" t="s">
        <v>191</v>
      </c>
      <c r="E316" t="s">
        <v>167</v>
      </c>
      <c r="F316" t="s">
        <v>162</v>
      </c>
      <c r="G316" t="s">
        <v>184</v>
      </c>
      <c r="H316">
        <v>971</v>
      </c>
    </row>
    <row r="317" spans="1:8" x14ac:dyDescent="0.35">
      <c r="A317" t="s">
        <v>349</v>
      </c>
      <c r="B317">
        <v>2017</v>
      </c>
      <c r="C317" t="s">
        <v>254</v>
      </c>
      <c r="D317" t="s">
        <v>176</v>
      </c>
      <c r="E317" t="s">
        <v>189</v>
      </c>
      <c r="F317" t="s">
        <v>162</v>
      </c>
      <c r="G317" t="s">
        <v>178</v>
      </c>
      <c r="H317">
        <v>303</v>
      </c>
    </row>
    <row r="318" spans="1:8" x14ac:dyDescent="0.35">
      <c r="A318" t="s">
        <v>350</v>
      </c>
      <c r="B318">
        <v>2015</v>
      </c>
      <c r="C318" t="s">
        <v>180</v>
      </c>
      <c r="D318" t="s">
        <v>176</v>
      </c>
      <c r="E318" t="s">
        <v>189</v>
      </c>
      <c r="F318" t="s">
        <v>182</v>
      </c>
      <c r="G318" t="s">
        <v>178</v>
      </c>
      <c r="H318">
        <v>872</v>
      </c>
    </row>
    <row r="319" spans="1:8" x14ac:dyDescent="0.35">
      <c r="A319" t="s">
        <v>271</v>
      </c>
      <c r="B319">
        <v>2021</v>
      </c>
      <c r="C319" t="s">
        <v>254</v>
      </c>
      <c r="D319" t="s">
        <v>191</v>
      </c>
      <c r="E319" t="s">
        <v>196</v>
      </c>
      <c r="F319" t="s">
        <v>182</v>
      </c>
      <c r="G319" t="s">
        <v>172</v>
      </c>
      <c r="H319">
        <v>722</v>
      </c>
    </row>
    <row r="320" spans="1:8" x14ac:dyDescent="0.35">
      <c r="A320" t="s">
        <v>351</v>
      </c>
      <c r="B320">
        <v>2021</v>
      </c>
      <c r="C320" t="s">
        <v>251</v>
      </c>
      <c r="D320" t="s">
        <v>160</v>
      </c>
      <c r="E320" t="s">
        <v>177</v>
      </c>
      <c r="F320" t="s">
        <v>162</v>
      </c>
      <c r="G320" t="s">
        <v>163</v>
      </c>
      <c r="H320">
        <v>304</v>
      </c>
    </row>
    <row r="321" spans="1:8" x14ac:dyDescent="0.35">
      <c r="A321" t="s">
        <v>352</v>
      </c>
      <c r="B321">
        <v>2015</v>
      </c>
      <c r="C321" t="s">
        <v>247</v>
      </c>
      <c r="D321" t="s">
        <v>160</v>
      </c>
      <c r="E321" t="s">
        <v>167</v>
      </c>
      <c r="F321" t="s">
        <v>168</v>
      </c>
      <c r="G321" t="s">
        <v>163</v>
      </c>
      <c r="H321">
        <v>824</v>
      </c>
    </row>
    <row r="322" spans="1:8" x14ac:dyDescent="0.35">
      <c r="A322" t="s">
        <v>353</v>
      </c>
      <c r="B322">
        <v>2015</v>
      </c>
      <c r="C322" t="s">
        <v>180</v>
      </c>
      <c r="D322" t="s">
        <v>160</v>
      </c>
      <c r="E322" t="s">
        <v>177</v>
      </c>
      <c r="F322" t="s">
        <v>174</v>
      </c>
      <c r="G322" t="s">
        <v>184</v>
      </c>
      <c r="H322">
        <v>756</v>
      </c>
    </row>
    <row r="323" spans="1:8" x14ac:dyDescent="0.35">
      <c r="A323" t="s">
        <v>354</v>
      </c>
      <c r="B323">
        <v>2014</v>
      </c>
      <c r="C323" t="s">
        <v>244</v>
      </c>
      <c r="D323" t="s">
        <v>160</v>
      </c>
      <c r="E323" t="s">
        <v>171</v>
      </c>
      <c r="F323" t="s">
        <v>174</v>
      </c>
      <c r="G323" t="s">
        <v>184</v>
      </c>
      <c r="H323">
        <v>849</v>
      </c>
    </row>
    <row r="324" spans="1:8" x14ac:dyDescent="0.35">
      <c r="A324" t="s">
        <v>355</v>
      </c>
      <c r="B324">
        <v>2023</v>
      </c>
      <c r="C324" t="s">
        <v>262</v>
      </c>
      <c r="D324" t="s">
        <v>176</v>
      </c>
      <c r="E324" t="s">
        <v>161</v>
      </c>
      <c r="F324" t="s">
        <v>182</v>
      </c>
      <c r="G324" t="s">
        <v>175</v>
      </c>
      <c r="H324">
        <v>568</v>
      </c>
    </row>
    <row r="325" spans="1:8" x14ac:dyDescent="0.35">
      <c r="A325" t="s">
        <v>356</v>
      </c>
      <c r="B325">
        <v>2015</v>
      </c>
      <c r="C325" t="s">
        <v>165</v>
      </c>
      <c r="D325" t="s">
        <v>181</v>
      </c>
      <c r="E325" t="s">
        <v>171</v>
      </c>
      <c r="F325" t="s">
        <v>174</v>
      </c>
      <c r="G325" t="s">
        <v>163</v>
      </c>
      <c r="H325">
        <v>826</v>
      </c>
    </row>
    <row r="326" spans="1:8" x14ac:dyDescent="0.35">
      <c r="A326" t="s">
        <v>357</v>
      </c>
      <c r="B326">
        <v>2019</v>
      </c>
      <c r="C326" t="s">
        <v>254</v>
      </c>
      <c r="D326" t="s">
        <v>160</v>
      </c>
      <c r="E326" t="s">
        <v>161</v>
      </c>
      <c r="F326" t="s">
        <v>174</v>
      </c>
      <c r="G326" t="s">
        <v>184</v>
      </c>
      <c r="H326">
        <v>596</v>
      </c>
    </row>
    <row r="327" spans="1:8" x14ac:dyDescent="0.35">
      <c r="A327" t="s">
        <v>358</v>
      </c>
      <c r="B327">
        <v>2015</v>
      </c>
      <c r="C327" t="s">
        <v>159</v>
      </c>
      <c r="D327" t="s">
        <v>191</v>
      </c>
      <c r="E327" t="s">
        <v>196</v>
      </c>
      <c r="F327" t="s">
        <v>162</v>
      </c>
      <c r="G327" t="s">
        <v>178</v>
      </c>
      <c r="H327">
        <v>230</v>
      </c>
    </row>
    <row r="328" spans="1:8" x14ac:dyDescent="0.35">
      <c r="A328" t="s">
        <v>359</v>
      </c>
      <c r="B328">
        <v>2018</v>
      </c>
      <c r="C328" t="s">
        <v>265</v>
      </c>
      <c r="D328" t="s">
        <v>176</v>
      </c>
      <c r="E328" t="s">
        <v>189</v>
      </c>
      <c r="F328" t="s">
        <v>182</v>
      </c>
      <c r="G328" t="s">
        <v>172</v>
      </c>
      <c r="H328">
        <v>477</v>
      </c>
    </row>
    <row r="329" spans="1:8" x14ac:dyDescent="0.35">
      <c r="A329" t="s">
        <v>360</v>
      </c>
      <c r="B329">
        <v>2022</v>
      </c>
      <c r="C329" t="s">
        <v>180</v>
      </c>
      <c r="D329" t="s">
        <v>160</v>
      </c>
      <c r="E329" t="s">
        <v>161</v>
      </c>
      <c r="F329" t="s">
        <v>182</v>
      </c>
      <c r="G329" t="s">
        <v>184</v>
      </c>
      <c r="H329">
        <v>333</v>
      </c>
    </row>
    <row r="330" spans="1:8" x14ac:dyDescent="0.35">
      <c r="A330" t="s">
        <v>361</v>
      </c>
      <c r="B330">
        <v>2020</v>
      </c>
      <c r="C330" t="s">
        <v>262</v>
      </c>
      <c r="D330" t="s">
        <v>160</v>
      </c>
      <c r="E330" t="s">
        <v>171</v>
      </c>
      <c r="F330" t="s">
        <v>162</v>
      </c>
      <c r="G330" t="s">
        <v>178</v>
      </c>
      <c r="H330">
        <v>272</v>
      </c>
    </row>
    <row r="331" spans="1:8" x14ac:dyDescent="0.35">
      <c r="A331" t="s">
        <v>362</v>
      </c>
      <c r="B331">
        <v>2016</v>
      </c>
      <c r="C331" t="s">
        <v>159</v>
      </c>
      <c r="D331" t="s">
        <v>170</v>
      </c>
      <c r="E331" t="s">
        <v>177</v>
      </c>
      <c r="F331" t="s">
        <v>182</v>
      </c>
      <c r="G331" t="s">
        <v>184</v>
      </c>
      <c r="H331">
        <v>464</v>
      </c>
    </row>
    <row r="332" spans="1:8" x14ac:dyDescent="0.35">
      <c r="A332" t="s">
        <v>363</v>
      </c>
      <c r="B332">
        <v>2021</v>
      </c>
      <c r="C332" t="s">
        <v>159</v>
      </c>
      <c r="D332" t="s">
        <v>170</v>
      </c>
      <c r="E332" t="s">
        <v>167</v>
      </c>
      <c r="F332" t="s">
        <v>174</v>
      </c>
      <c r="G332" t="s">
        <v>178</v>
      </c>
      <c r="H332">
        <v>237</v>
      </c>
    </row>
    <row r="333" spans="1:8" x14ac:dyDescent="0.35">
      <c r="A333" t="s">
        <v>364</v>
      </c>
      <c r="B333">
        <v>2018</v>
      </c>
      <c r="C333" t="s">
        <v>265</v>
      </c>
      <c r="D333" t="s">
        <v>166</v>
      </c>
      <c r="E333" t="s">
        <v>167</v>
      </c>
      <c r="F333" t="s">
        <v>162</v>
      </c>
      <c r="G333" t="s">
        <v>163</v>
      </c>
      <c r="H333">
        <v>839</v>
      </c>
    </row>
    <row r="334" spans="1:8" x14ac:dyDescent="0.35">
      <c r="A334" t="s">
        <v>365</v>
      </c>
      <c r="B334">
        <v>2014</v>
      </c>
      <c r="C334" t="s">
        <v>268</v>
      </c>
      <c r="D334" t="s">
        <v>166</v>
      </c>
      <c r="E334" t="s">
        <v>196</v>
      </c>
      <c r="F334" t="s">
        <v>182</v>
      </c>
      <c r="G334" t="s">
        <v>175</v>
      </c>
      <c r="H334">
        <v>967</v>
      </c>
    </row>
    <row r="335" spans="1:8" x14ac:dyDescent="0.35">
      <c r="A335" t="s">
        <v>366</v>
      </c>
      <c r="B335">
        <v>2019</v>
      </c>
      <c r="C335" t="s">
        <v>247</v>
      </c>
      <c r="D335" t="s">
        <v>191</v>
      </c>
      <c r="E335" t="s">
        <v>167</v>
      </c>
      <c r="F335" t="s">
        <v>182</v>
      </c>
      <c r="G335" t="s">
        <v>175</v>
      </c>
      <c r="H335">
        <v>793</v>
      </c>
    </row>
    <row r="336" spans="1:8" x14ac:dyDescent="0.35">
      <c r="A336" t="s">
        <v>367</v>
      </c>
      <c r="B336">
        <v>2019</v>
      </c>
      <c r="C336" t="s">
        <v>244</v>
      </c>
      <c r="D336" t="s">
        <v>181</v>
      </c>
      <c r="E336" t="s">
        <v>189</v>
      </c>
      <c r="F336" t="s">
        <v>168</v>
      </c>
      <c r="G336" t="s">
        <v>184</v>
      </c>
      <c r="H336">
        <v>246</v>
      </c>
    </row>
    <row r="337" spans="1:8" x14ac:dyDescent="0.35">
      <c r="A337" t="s">
        <v>368</v>
      </c>
      <c r="B337">
        <v>2020</v>
      </c>
      <c r="C337" t="s">
        <v>244</v>
      </c>
      <c r="D337" t="s">
        <v>160</v>
      </c>
      <c r="E337" t="s">
        <v>194</v>
      </c>
      <c r="F337" t="s">
        <v>168</v>
      </c>
      <c r="G337" t="s">
        <v>172</v>
      </c>
      <c r="H337">
        <v>353</v>
      </c>
    </row>
    <row r="338" spans="1:8" x14ac:dyDescent="0.35">
      <c r="A338" t="s">
        <v>369</v>
      </c>
      <c r="B338">
        <v>2015</v>
      </c>
      <c r="C338" t="s">
        <v>257</v>
      </c>
      <c r="D338" t="s">
        <v>176</v>
      </c>
      <c r="E338" t="s">
        <v>196</v>
      </c>
      <c r="F338" t="s">
        <v>162</v>
      </c>
      <c r="G338" t="s">
        <v>172</v>
      </c>
      <c r="H338">
        <v>365</v>
      </c>
    </row>
    <row r="339" spans="1:8" x14ac:dyDescent="0.35">
      <c r="A339" t="s">
        <v>370</v>
      </c>
      <c r="B339">
        <v>2016</v>
      </c>
      <c r="C339" t="s">
        <v>251</v>
      </c>
      <c r="D339" t="s">
        <v>170</v>
      </c>
      <c r="E339" t="s">
        <v>189</v>
      </c>
      <c r="F339" t="s">
        <v>182</v>
      </c>
      <c r="G339" t="s">
        <v>184</v>
      </c>
      <c r="H339">
        <v>476</v>
      </c>
    </row>
    <row r="340" spans="1:8" x14ac:dyDescent="0.35">
      <c r="A340" t="s">
        <v>371</v>
      </c>
      <c r="B340">
        <v>2017</v>
      </c>
      <c r="C340" t="s">
        <v>180</v>
      </c>
      <c r="D340" t="s">
        <v>176</v>
      </c>
      <c r="E340" t="s">
        <v>196</v>
      </c>
      <c r="F340" t="s">
        <v>162</v>
      </c>
      <c r="G340" t="s">
        <v>178</v>
      </c>
      <c r="H340">
        <v>442</v>
      </c>
    </row>
    <row r="341" spans="1:8" x14ac:dyDescent="0.35">
      <c r="A341" t="s">
        <v>372</v>
      </c>
      <c r="B341">
        <v>2020</v>
      </c>
      <c r="C341" t="s">
        <v>259</v>
      </c>
      <c r="D341" t="s">
        <v>166</v>
      </c>
      <c r="E341" t="s">
        <v>171</v>
      </c>
      <c r="F341" t="s">
        <v>174</v>
      </c>
      <c r="G341" t="s">
        <v>178</v>
      </c>
      <c r="H341">
        <v>890</v>
      </c>
    </row>
    <row r="342" spans="1:8" x14ac:dyDescent="0.35">
      <c r="A342" t="s">
        <v>373</v>
      </c>
      <c r="B342">
        <v>2014</v>
      </c>
      <c r="C342" t="s">
        <v>247</v>
      </c>
      <c r="D342" t="s">
        <v>166</v>
      </c>
      <c r="E342" t="s">
        <v>189</v>
      </c>
      <c r="F342" t="s">
        <v>182</v>
      </c>
      <c r="G342" t="s">
        <v>184</v>
      </c>
      <c r="H342">
        <v>728</v>
      </c>
    </row>
    <row r="343" spans="1:8" x14ac:dyDescent="0.35">
      <c r="A343" t="s">
        <v>374</v>
      </c>
      <c r="B343">
        <v>2014</v>
      </c>
      <c r="C343" t="s">
        <v>180</v>
      </c>
      <c r="D343" t="s">
        <v>160</v>
      </c>
      <c r="E343" t="s">
        <v>177</v>
      </c>
      <c r="F343" t="s">
        <v>182</v>
      </c>
      <c r="G343" t="s">
        <v>163</v>
      </c>
      <c r="H343">
        <v>224</v>
      </c>
    </row>
    <row r="344" spans="1:8" x14ac:dyDescent="0.35">
      <c r="A344" t="s">
        <v>375</v>
      </c>
      <c r="B344">
        <v>2016</v>
      </c>
      <c r="C344" t="s">
        <v>265</v>
      </c>
      <c r="D344" t="s">
        <v>176</v>
      </c>
      <c r="E344" t="s">
        <v>196</v>
      </c>
      <c r="F344" t="s">
        <v>174</v>
      </c>
      <c r="G344" t="s">
        <v>163</v>
      </c>
      <c r="H344">
        <v>836</v>
      </c>
    </row>
    <row r="345" spans="1:8" x14ac:dyDescent="0.35">
      <c r="A345" t="s">
        <v>376</v>
      </c>
      <c r="B345">
        <v>2022</v>
      </c>
      <c r="C345" t="s">
        <v>247</v>
      </c>
      <c r="D345" t="s">
        <v>176</v>
      </c>
      <c r="E345" t="s">
        <v>167</v>
      </c>
      <c r="F345" t="s">
        <v>168</v>
      </c>
      <c r="G345" t="s">
        <v>172</v>
      </c>
      <c r="H345">
        <v>776</v>
      </c>
    </row>
    <row r="346" spans="1:8" x14ac:dyDescent="0.35">
      <c r="A346" t="s">
        <v>377</v>
      </c>
      <c r="B346">
        <v>2017</v>
      </c>
      <c r="C346" t="s">
        <v>247</v>
      </c>
      <c r="D346" t="s">
        <v>170</v>
      </c>
      <c r="E346" t="s">
        <v>189</v>
      </c>
      <c r="F346" t="s">
        <v>168</v>
      </c>
      <c r="G346" t="s">
        <v>172</v>
      </c>
      <c r="H346">
        <v>657</v>
      </c>
    </row>
    <row r="347" spans="1:8" x14ac:dyDescent="0.35">
      <c r="A347" t="s">
        <v>378</v>
      </c>
      <c r="B347">
        <v>2016</v>
      </c>
      <c r="C347" t="s">
        <v>257</v>
      </c>
      <c r="D347" t="s">
        <v>191</v>
      </c>
      <c r="E347" t="s">
        <v>177</v>
      </c>
      <c r="F347" t="s">
        <v>174</v>
      </c>
      <c r="G347" t="s">
        <v>172</v>
      </c>
      <c r="H347">
        <v>185</v>
      </c>
    </row>
    <row r="348" spans="1:8" x14ac:dyDescent="0.35">
      <c r="A348" t="s">
        <v>379</v>
      </c>
      <c r="B348">
        <v>2021</v>
      </c>
      <c r="C348" t="s">
        <v>265</v>
      </c>
      <c r="D348" t="s">
        <v>191</v>
      </c>
      <c r="E348" t="s">
        <v>167</v>
      </c>
      <c r="F348" t="s">
        <v>182</v>
      </c>
      <c r="G348" t="s">
        <v>172</v>
      </c>
      <c r="H348">
        <v>672</v>
      </c>
    </row>
    <row r="349" spans="1:8" x14ac:dyDescent="0.35">
      <c r="A349" t="s">
        <v>380</v>
      </c>
      <c r="B349">
        <v>2023</v>
      </c>
      <c r="C349" t="s">
        <v>159</v>
      </c>
      <c r="D349" t="s">
        <v>181</v>
      </c>
      <c r="E349" t="s">
        <v>189</v>
      </c>
      <c r="F349" t="s">
        <v>182</v>
      </c>
      <c r="G349" t="s">
        <v>178</v>
      </c>
      <c r="H349">
        <v>723</v>
      </c>
    </row>
    <row r="350" spans="1:8" x14ac:dyDescent="0.35">
      <c r="A350" t="s">
        <v>381</v>
      </c>
      <c r="B350">
        <v>2018</v>
      </c>
      <c r="C350" t="s">
        <v>244</v>
      </c>
      <c r="D350" t="s">
        <v>176</v>
      </c>
      <c r="E350" t="s">
        <v>194</v>
      </c>
      <c r="F350" t="s">
        <v>168</v>
      </c>
      <c r="G350" t="s">
        <v>163</v>
      </c>
      <c r="H350">
        <v>186</v>
      </c>
    </row>
    <row r="351" spans="1:8" x14ac:dyDescent="0.35">
      <c r="A351" t="s">
        <v>279</v>
      </c>
      <c r="B351">
        <v>2016</v>
      </c>
      <c r="C351" t="s">
        <v>257</v>
      </c>
      <c r="D351" t="s">
        <v>166</v>
      </c>
      <c r="E351" t="s">
        <v>161</v>
      </c>
      <c r="F351" t="s">
        <v>162</v>
      </c>
      <c r="G351" t="s">
        <v>163</v>
      </c>
      <c r="H351">
        <v>572</v>
      </c>
    </row>
    <row r="352" spans="1:8" x14ac:dyDescent="0.35">
      <c r="A352" t="s">
        <v>382</v>
      </c>
      <c r="B352">
        <v>2015</v>
      </c>
      <c r="C352" t="s">
        <v>254</v>
      </c>
      <c r="D352" t="s">
        <v>181</v>
      </c>
      <c r="E352" t="s">
        <v>189</v>
      </c>
      <c r="F352" t="s">
        <v>182</v>
      </c>
      <c r="G352" t="s">
        <v>172</v>
      </c>
      <c r="H352">
        <v>141</v>
      </c>
    </row>
    <row r="353" spans="1:8" x14ac:dyDescent="0.35">
      <c r="A353" t="s">
        <v>383</v>
      </c>
      <c r="B353">
        <v>2018</v>
      </c>
      <c r="C353" t="s">
        <v>257</v>
      </c>
      <c r="D353" t="s">
        <v>191</v>
      </c>
      <c r="E353" t="s">
        <v>194</v>
      </c>
      <c r="F353" t="s">
        <v>168</v>
      </c>
      <c r="G353" t="s">
        <v>178</v>
      </c>
      <c r="H353">
        <v>388</v>
      </c>
    </row>
    <row r="354" spans="1:8" x14ac:dyDescent="0.35">
      <c r="A354" t="s">
        <v>384</v>
      </c>
      <c r="B354">
        <v>2017</v>
      </c>
      <c r="C354" t="s">
        <v>159</v>
      </c>
      <c r="D354" t="s">
        <v>166</v>
      </c>
      <c r="E354" t="s">
        <v>194</v>
      </c>
      <c r="F354" t="s">
        <v>162</v>
      </c>
      <c r="G354" t="s">
        <v>175</v>
      </c>
      <c r="H354">
        <v>730</v>
      </c>
    </row>
    <row r="355" spans="1:8" x14ac:dyDescent="0.35">
      <c r="A355" t="s">
        <v>385</v>
      </c>
      <c r="B355">
        <v>2016</v>
      </c>
      <c r="C355" t="s">
        <v>244</v>
      </c>
      <c r="D355" t="s">
        <v>191</v>
      </c>
      <c r="E355" t="s">
        <v>194</v>
      </c>
      <c r="F355" t="s">
        <v>162</v>
      </c>
      <c r="G355" t="s">
        <v>178</v>
      </c>
      <c r="H355">
        <v>596</v>
      </c>
    </row>
    <row r="356" spans="1:8" x14ac:dyDescent="0.35">
      <c r="A356" t="s">
        <v>386</v>
      </c>
      <c r="B356">
        <v>2022</v>
      </c>
      <c r="C356" t="s">
        <v>265</v>
      </c>
      <c r="D356" t="s">
        <v>176</v>
      </c>
      <c r="E356" t="s">
        <v>167</v>
      </c>
      <c r="F356" t="s">
        <v>168</v>
      </c>
      <c r="G356" t="s">
        <v>175</v>
      </c>
      <c r="H356">
        <v>743</v>
      </c>
    </row>
    <row r="357" spans="1:8" x14ac:dyDescent="0.35">
      <c r="A357" t="s">
        <v>387</v>
      </c>
      <c r="B357">
        <v>2017</v>
      </c>
      <c r="C357" t="s">
        <v>259</v>
      </c>
      <c r="D357" t="s">
        <v>160</v>
      </c>
      <c r="E357" t="s">
        <v>171</v>
      </c>
      <c r="F357" t="s">
        <v>174</v>
      </c>
      <c r="G357" t="s">
        <v>184</v>
      </c>
      <c r="H357">
        <v>896</v>
      </c>
    </row>
    <row r="358" spans="1:8" x14ac:dyDescent="0.35">
      <c r="A358" t="s">
        <v>388</v>
      </c>
      <c r="B358">
        <v>2023</v>
      </c>
      <c r="C358" t="s">
        <v>159</v>
      </c>
      <c r="D358" t="s">
        <v>160</v>
      </c>
      <c r="E358" t="s">
        <v>177</v>
      </c>
      <c r="F358" t="s">
        <v>182</v>
      </c>
      <c r="G358" t="s">
        <v>175</v>
      </c>
      <c r="H358">
        <v>746</v>
      </c>
    </row>
    <row r="359" spans="1:8" x14ac:dyDescent="0.35">
      <c r="A359" t="s">
        <v>389</v>
      </c>
      <c r="B359">
        <v>2015</v>
      </c>
      <c r="C359" t="s">
        <v>265</v>
      </c>
      <c r="D359" t="s">
        <v>187</v>
      </c>
      <c r="E359" t="s">
        <v>189</v>
      </c>
      <c r="F359" t="s">
        <v>174</v>
      </c>
      <c r="G359" t="s">
        <v>172</v>
      </c>
      <c r="H359">
        <v>915</v>
      </c>
    </row>
    <row r="360" spans="1:8" x14ac:dyDescent="0.35">
      <c r="A360" t="s">
        <v>390</v>
      </c>
      <c r="B360">
        <v>2015</v>
      </c>
      <c r="C360" t="s">
        <v>247</v>
      </c>
      <c r="D360" t="s">
        <v>170</v>
      </c>
      <c r="E360" t="s">
        <v>196</v>
      </c>
      <c r="F360" t="s">
        <v>162</v>
      </c>
      <c r="G360" t="s">
        <v>163</v>
      </c>
      <c r="H360">
        <v>800</v>
      </c>
    </row>
    <row r="361" spans="1:8" x14ac:dyDescent="0.35">
      <c r="A361" t="s">
        <v>391</v>
      </c>
      <c r="B361">
        <v>2017</v>
      </c>
      <c r="C361" t="s">
        <v>165</v>
      </c>
      <c r="D361" t="s">
        <v>160</v>
      </c>
      <c r="E361" t="s">
        <v>171</v>
      </c>
      <c r="F361" t="s">
        <v>182</v>
      </c>
      <c r="G361" t="s">
        <v>163</v>
      </c>
      <c r="H361">
        <v>318</v>
      </c>
    </row>
    <row r="362" spans="1:8" x14ac:dyDescent="0.35">
      <c r="A362" t="s">
        <v>392</v>
      </c>
      <c r="B362">
        <v>2019</v>
      </c>
      <c r="C362" t="s">
        <v>180</v>
      </c>
      <c r="D362" t="s">
        <v>191</v>
      </c>
      <c r="E362" t="s">
        <v>177</v>
      </c>
      <c r="F362" t="s">
        <v>174</v>
      </c>
      <c r="G362" t="s">
        <v>175</v>
      </c>
      <c r="H362">
        <v>701</v>
      </c>
    </row>
    <row r="363" spans="1:8" x14ac:dyDescent="0.35">
      <c r="A363" t="s">
        <v>393</v>
      </c>
      <c r="B363">
        <v>2014</v>
      </c>
      <c r="C363" t="s">
        <v>180</v>
      </c>
      <c r="D363" t="s">
        <v>191</v>
      </c>
      <c r="E363" t="s">
        <v>196</v>
      </c>
      <c r="F363" t="s">
        <v>174</v>
      </c>
      <c r="G363" t="s">
        <v>163</v>
      </c>
      <c r="H363">
        <v>828</v>
      </c>
    </row>
    <row r="364" spans="1:8" x14ac:dyDescent="0.35">
      <c r="A364" t="s">
        <v>394</v>
      </c>
      <c r="B364">
        <v>2019</v>
      </c>
      <c r="C364" t="s">
        <v>262</v>
      </c>
      <c r="D364" t="s">
        <v>176</v>
      </c>
      <c r="E364" t="s">
        <v>196</v>
      </c>
      <c r="F364" t="s">
        <v>182</v>
      </c>
      <c r="G364" t="s">
        <v>172</v>
      </c>
      <c r="H364">
        <v>316</v>
      </c>
    </row>
    <row r="365" spans="1:8" x14ac:dyDescent="0.35">
      <c r="A365" t="s">
        <v>395</v>
      </c>
      <c r="B365">
        <v>2023</v>
      </c>
      <c r="C365" t="s">
        <v>259</v>
      </c>
      <c r="D365" t="s">
        <v>187</v>
      </c>
      <c r="E365" t="s">
        <v>161</v>
      </c>
      <c r="F365" t="s">
        <v>168</v>
      </c>
      <c r="G365" t="s">
        <v>172</v>
      </c>
      <c r="H365">
        <v>234</v>
      </c>
    </row>
    <row r="366" spans="1:8" x14ac:dyDescent="0.35">
      <c r="A366" t="s">
        <v>396</v>
      </c>
      <c r="B366">
        <v>2014</v>
      </c>
      <c r="C366" t="s">
        <v>254</v>
      </c>
      <c r="D366" t="s">
        <v>176</v>
      </c>
      <c r="E366" t="s">
        <v>194</v>
      </c>
      <c r="F366" t="s">
        <v>174</v>
      </c>
      <c r="G366" t="s">
        <v>163</v>
      </c>
      <c r="H366">
        <v>358</v>
      </c>
    </row>
    <row r="367" spans="1:8" x14ac:dyDescent="0.35">
      <c r="A367" t="s">
        <v>397</v>
      </c>
      <c r="B367">
        <v>2021</v>
      </c>
      <c r="C367" t="s">
        <v>251</v>
      </c>
      <c r="D367" t="s">
        <v>191</v>
      </c>
      <c r="E367" t="s">
        <v>171</v>
      </c>
      <c r="F367" t="s">
        <v>162</v>
      </c>
      <c r="G367" t="s">
        <v>163</v>
      </c>
      <c r="H367">
        <v>107</v>
      </c>
    </row>
    <row r="368" spans="1:8" x14ac:dyDescent="0.35">
      <c r="A368" t="s">
        <v>398</v>
      </c>
      <c r="B368">
        <v>2019</v>
      </c>
      <c r="C368" t="s">
        <v>257</v>
      </c>
      <c r="D368" t="s">
        <v>170</v>
      </c>
      <c r="E368" t="s">
        <v>177</v>
      </c>
      <c r="F368" t="s">
        <v>174</v>
      </c>
      <c r="G368" t="s">
        <v>184</v>
      </c>
      <c r="H368">
        <v>693</v>
      </c>
    </row>
    <row r="369" spans="1:8" x14ac:dyDescent="0.35">
      <c r="A369" t="s">
        <v>399</v>
      </c>
      <c r="B369">
        <v>2023</v>
      </c>
      <c r="C369" t="s">
        <v>265</v>
      </c>
      <c r="D369" t="s">
        <v>170</v>
      </c>
      <c r="E369" t="s">
        <v>161</v>
      </c>
      <c r="F369" t="s">
        <v>168</v>
      </c>
      <c r="G369" t="s">
        <v>172</v>
      </c>
      <c r="H369">
        <v>401</v>
      </c>
    </row>
    <row r="370" spans="1:8" x14ac:dyDescent="0.35">
      <c r="A370" t="s">
        <v>400</v>
      </c>
      <c r="B370">
        <v>2020</v>
      </c>
      <c r="C370" t="s">
        <v>268</v>
      </c>
      <c r="D370" t="s">
        <v>166</v>
      </c>
      <c r="E370" t="s">
        <v>189</v>
      </c>
      <c r="F370" t="s">
        <v>168</v>
      </c>
      <c r="G370" t="s">
        <v>184</v>
      </c>
      <c r="H370">
        <v>287</v>
      </c>
    </row>
    <row r="371" spans="1:8" x14ac:dyDescent="0.35">
      <c r="A371" t="s">
        <v>401</v>
      </c>
      <c r="B371">
        <v>2018</v>
      </c>
      <c r="C371" t="s">
        <v>268</v>
      </c>
      <c r="D371" t="s">
        <v>160</v>
      </c>
      <c r="E371" t="s">
        <v>167</v>
      </c>
      <c r="F371" t="s">
        <v>162</v>
      </c>
      <c r="G371" t="s">
        <v>175</v>
      </c>
      <c r="H371">
        <v>372</v>
      </c>
    </row>
    <row r="372" spans="1:8" x14ac:dyDescent="0.35">
      <c r="A372" t="s">
        <v>402</v>
      </c>
      <c r="B372">
        <v>2020</v>
      </c>
      <c r="C372" t="s">
        <v>159</v>
      </c>
      <c r="D372" t="s">
        <v>160</v>
      </c>
      <c r="E372" t="s">
        <v>161</v>
      </c>
      <c r="F372" t="s">
        <v>174</v>
      </c>
      <c r="G372" t="s">
        <v>172</v>
      </c>
      <c r="H372">
        <v>554</v>
      </c>
    </row>
    <row r="373" spans="1:8" x14ac:dyDescent="0.35">
      <c r="A373" t="s">
        <v>403</v>
      </c>
      <c r="B373">
        <v>2014</v>
      </c>
      <c r="C373" t="s">
        <v>265</v>
      </c>
      <c r="D373" t="s">
        <v>170</v>
      </c>
      <c r="E373" t="s">
        <v>161</v>
      </c>
      <c r="F373" t="s">
        <v>168</v>
      </c>
      <c r="G373" t="s">
        <v>175</v>
      </c>
      <c r="H373">
        <v>529</v>
      </c>
    </row>
    <row r="374" spans="1:8" x14ac:dyDescent="0.35">
      <c r="A374" t="s">
        <v>404</v>
      </c>
      <c r="B374">
        <v>2019</v>
      </c>
      <c r="C374" t="s">
        <v>251</v>
      </c>
      <c r="D374" t="s">
        <v>187</v>
      </c>
      <c r="E374" t="s">
        <v>167</v>
      </c>
      <c r="F374" t="s">
        <v>174</v>
      </c>
      <c r="G374" t="s">
        <v>184</v>
      </c>
      <c r="H374">
        <v>108</v>
      </c>
    </row>
    <row r="375" spans="1:8" x14ac:dyDescent="0.35">
      <c r="A375" t="s">
        <v>405</v>
      </c>
      <c r="B375">
        <v>2014</v>
      </c>
      <c r="C375" t="s">
        <v>257</v>
      </c>
      <c r="D375" t="s">
        <v>187</v>
      </c>
      <c r="E375" t="s">
        <v>194</v>
      </c>
      <c r="F375" t="s">
        <v>174</v>
      </c>
      <c r="G375" t="s">
        <v>163</v>
      </c>
      <c r="H375">
        <v>390</v>
      </c>
    </row>
    <row r="376" spans="1:8" x14ac:dyDescent="0.35">
      <c r="A376" t="s">
        <v>406</v>
      </c>
      <c r="B376">
        <v>2014</v>
      </c>
      <c r="C376" t="s">
        <v>254</v>
      </c>
      <c r="D376" t="s">
        <v>181</v>
      </c>
      <c r="E376" t="s">
        <v>194</v>
      </c>
      <c r="F376" t="s">
        <v>182</v>
      </c>
      <c r="G376" t="s">
        <v>175</v>
      </c>
      <c r="H376">
        <v>684</v>
      </c>
    </row>
    <row r="377" spans="1:8" x14ac:dyDescent="0.35">
      <c r="A377" t="s">
        <v>407</v>
      </c>
      <c r="B377">
        <v>2019</v>
      </c>
      <c r="C377" t="s">
        <v>257</v>
      </c>
      <c r="D377" t="s">
        <v>170</v>
      </c>
      <c r="E377" t="s">
        <v>161</v>
      </c>
      <c r="F377" t="s">
        <v>182</v>
      </c>
      <c r="G377" t="s">
        <v>184</v>
      </c>
      <c r="H377">
        <v>847</v>
      </c>
    </row>
    <row r="378" spans="1:8" x14ac:dyDescent="0.35">
      <c r="A378" t="s">
        <v>408</v>
      </c>
      <c r="B378">
        <v>2023</v>
      </c>
      <c r="C378" t="s">
        <v>254</v>
      </c>
      <c r="D378" t="s">
        <v>181</v>
      </c>
      <c r="E378" t="s">
        <v>161</v>
      </c>
      <c r="F378" t="s">
        <v>168</v>
      </c>
      <c r="G378" t="s">
        <v>178</v>
      </c>
      <c r="H378">
        <v>552</v>
      </c>
    </row>
    <row r="379" spans="1:8" x14ac:dyDescent="0.35">
      <c r="A379" t="s">
        <v>409</v>
      </c>
      <c r="B379">
        <v>2021</v>
      </c>
      <c r="C379" t="s">
        <v>262</v>
      </c>
      <c r="D379" t="s">
        <v>170</v>
      </c>
      <c r="E379" t="s">
        <v>167</v>
      </c>
      <c r="F379" t="s">
        <v>168</v>
      </c>
      <c r="G379" t="s">
        <v>178</v>
      </c>
      <c r="H379">
        <v>286</v>
      </c>
    </row>
    <row r="380" spans="1:8" x14ac:dyDescent="0.35">
      <c r="A380" t="s">
        <v>410</v>
      </c>
      <c r="B380">
        <v>2014</v>
      </c>
      <c r="C380" t="s">
        <v>268</v>
      </c>
      <c r="D380" t="s">
        <v>170</v>
      </c>
      <c r="E380" t="s">
        <v>161</v>
      </c>
      <c r="F380" t="s">
        <v>182</v>
      </c>
      <c r="G380" t="s">
        <v>172</v>
      </c>
      <c r="H380">
        <v>676</v>
      </c>
    </row>
    <row r="381" spans="1:8" x14ac:dyDescent="0.35">
      <c r="A381" t="s">
        <v>411</v>
      </c>
      <c r="B381">
        <v>2022</v>
      </c>
      <c r="C381" t="s">
        <v>268</v>
      </c>
      <c r="D381" t="s">
        <v>191</v>
      </c>
      <c r="E381" t="s">
        <v>196</v>
      </c>
      <c r="F381" t="s">
        <v>162</v>
      </c>
      <c r="G381" t="s">
        <v>178</v>
      </c>
      <c r="H381">
        <v>183</v>
      </c>
    </row>
    <row r="382" spans="1:8" x14ac:dyDescent="0.35">
      <c r="A382" t="s">
        <v>412</v>
      </c>
      <c r="B382">
        <v>2021</v>
      </c>
      <c r="C382" t="s">
        <v>257</v>
      </c>
      <c r="D382" t="s">
        <v>160</v>
      </c>
      <c r="E382" t="s">
        <v>161</v>
      </c>
      <c r="F382" t="s">
        <v>174</v>
      </c>
      <c r="G382" t="s">
        <v>184</v>
      </c>
      <c r="H382">
        <v>581</v>
      </c>
    </row>
    <row r="383" spans="1:8" x14ac:dyDescent="0.35">
      <c r="A383" t="s">
        <v>413</v>
      </c>
      <c r="B383">
        <v>2022</v>
      </c>
      <c r="C383" t="s">
        <v>180</v>
      </c>
      <c r="D383" t="s">
        <v>191</v>
      </c>
      <c r="E383" t="s">
        <v>194</v>
      </c>
      <c r="F383" t="s">
        <v>168</v>
      </c>
      <c r="G383" t="s">
        <v>172</v>
      </c>
      <c r="H383">
        <v>295</v>
      </c>
    </row>
    <row r="384" spans="1:8" x14ac:dyDescent="0.35">
      <c r="A384" t="s">
        <v>414</v>
      </c>
      <c r="B384">
        <v>2022</v>
      </c>
      <c r="C384" t="s">
        <v>265</v>
      </c>
      <c r="D384" t="s">
        <v>160</v>
      </c>
      <c r="E384" t="s">
        <v>194</v>
      </c>
      <c r="F384" t="s">
        <v>168</v>
      </c>
      <c r="G384" t="s">
        <v>178</v>
      </c>
      <c r="H384">
        <v>327</v>
      </c>
    </row>
    <row r="385" spans="1:8" x14ac:dyDescent="0.35">
      <c r="A385" t="s">
        <v>415</v>
      </c>
      <c r="B385">
        <v>2020</v>
      </c>
      <c r="C385" t="s">
        <v>265</v>
      </c>
      <c r="D385" t="s">
        <v>176</v>
      </c>
      <c r="E385" t="s">
        <v>194</v>
      </c>
      <c r="F385" t="s">
        <v>182</v>
      </c>
      <c r="G385" t="s">
        <v>184</v>
      </c>
      <c r="H385">
        <v>263</v>
      </c>
    </row>
    <row r="386" spans="1:8" x14ac:dyDescent="0.35">
      <c r="A386" t="s">
        <v>416</v>
      </c>
      <c r="B386">
        <v>2018</v>
      </c>
      <c r="C386" t="s">
        <v>268</v>
      </c>
      <c r="D386" t="s">
        <v>160</v>
      </c>
      <c r="E386" t="s">
        <v>171</v>
      </c>
      <c r="F386" t="s">
        <v>162</v>
      </c>
      <c r="G386" t="s">
        <v>184</v>
      </c>
      <c r="H386">
        <v>494</v>
      </c>
    </row>
    <row r="387" spans="1:8" x14ac:dyDescent="0.35">
      <c r="A387" t="s">
        <v>417</v>
      </c>
      <c r="B387">
        <v>2017</v>
      </c>
      <c r="C387" t="s">
        <v>259</v>
      </c>
      <c r="D387" t="s">
        <v>187</v>
      </c>
      <c r="E387" t="s">
        <v>171</v>
      </c>
      <c r="F387" t="s">
        <v>182</v>
      </c>
      <c r="G387" t="s">
        <v>172</v>
      </c>
      <c r="H387">
        <v>171</v>
      </c>
    </row>
    <row r="388" spans="1:8" x14ac:dyDescent="0.35">
      <c r="A388" t="s">
        <v>418</v>
      </c>
      <c r="B388">
        <v>2014</v>
      </c>
      <c r="C388" t="s">
        <v>180</v>
      </c>
      <c r="D388" t="s">
        <v>166</v>
      </c>
      <c r="E388" t="s">
        <v>167</v>
      </c>
      <c r="F388" t="s">
        <v>182</v>
      </c>
      <c r="G388" t="s">
        <v>175</v>
      </c>
      <c r="H388">
        <v>889</v>
      </c>
    </row>
    <row r="389" spans="1:8" x14ac:dyDescent="0.35">
      <c r="A389" t="s">
        <v>419</v>
      </c>
      <c r="B389">
        <v>2020</v>
      </c>
      <c r="C389" t="s">
        <v>254</v>
      </c>
      <c r="D389" t="s">
        <v>181</v>
      </c>
      <c r="E389" t="s">
        <v>196</v>
      </c>
      <c r="F389" t="s">
        <v>182</v>
      </c>
      <c r="G389" t="s">
        <v>178</v>
      </c>
      <c r="H389">
        <v>409</v>
      </c>
    </row>
    <row r="390" spans="1:8" x14ac:dyDescent="0.35">
      <c r="A390" t="s">
        <v>420</v>
      </c>
      <c r="B390">
        <v>2017</v>
      </c>
      <c r="C390" t="s">
        <v>159</v>
      </c>
      <c r="D390" t="s">
        <v>187</v>
      </c>
      <c r="E390" t="s">
        <v>171</v>
      </c>
      <c r="F390" t="s">
        <v>168</v>
      </c>
      <c r="G390" t="s">
        <v>163</v>
      </c>
      <c r="H390">
        <v>340</v>
      </c>
    </row>
    <row r="391" spans="1:8" x14ac:dyDescent="0.35">
      <c r="A391" t="s">
        <v>421</v>
      </c>
      <c r="B391">
        <v>2019</v>
      </c>
      <c r="C391" t="s">
        <v>165</v>
      </c>
      <c r="D391" t="s">
        <v>187</v>
      </c>
      <c r="E391" t="s">
        <v>177</v>
      </c>
      <c r="F391" t="s">
        <v>162</v>
      </c>
      <c r="G391" t="s">
        <v>163</v>
      </c>
      <c r="H391">
        <v>649</v>
      </c>
    </row>
    <row r="392" spans="1:8" x14ac:dyDescent="0.35">
      <c r="A392" t="s">
        <v>422</v>
      </c>
      <c r="B392">
        <v>2014</v>
      </c>
      <c r="C392" t="s">
        <v>268</v>
      </c>
      <c r="D392" t="s">
        <v>166</v>
      </c>
      <c r="E392" t="s">
        <v>161</v>
      </c>
      <c r="F392" t="s">
        <v>162</v>
      </c>
      <c r="G392" t="s">
        <v>184</v>
      </c>
      <c r="H392">
        <v>216</v>
      </c>
    </row>
    <row r="393" spans="1:8" x14ac:dyDescent="0.35">
      <c r="A393" t="s">
        <v>423</v>
      </c>
      <c r="B393">
        <v>2023</v>
      </c>
      <c r="C393" t="s">
        <v>259</v>
      </c>
      <c r="D393" t="s">
        <v>166</v>
      </c>
      <c r="E393" t="s">
        <v>167</v>
      </c>
      <c r="F393" t="s">
        <v>168</v>
      </c>
      <c r="G393" t="s">
        <v>178</v>
      </c>
      <c r="H393">
        <v>337</v>
      </c>
    </row>
    <row r="394" spans="1:8" x14ac:dyDescent="0.35">
      <c r="A394" t="s">
        <v>424</v>
      </c>
      <c r="B394">
        <v>2018</v>
      </c>
      <c r="C394" t="s">
        <v>254</v>
      </c>
      <c r="D394" t="s">
        <v>181</v>
      </c>
      <c r="E394" t="s">
        <v>171</v>
      </c>
      <c r="F394" t="s">
        <v>168</v>
      </c>
      <c r="G394" t="s">
        <v>172</v>
      </c>
      <c r="H394">
        <v>988</v>
      </c>
    </row>
    <row r="395" spans="1:8" x14ac:dyDescent="0.35">
      <c r="A395" t="s">
        <v>425</v>
      </c>
      <c r="B395">
        <v>2023</v>
      </c>
      <c r="C395" t="s">
        <v>247</v>
      </c>
      <c r="D395" t="s">
        <v>166</v>
      </c>
      <c r="E395" t="s">
        <v>194</v>
      </c>
      <c r="F395" t="s">
        <v>168</v>
      </c>
      <c r="G395" t="s">
        <v>175</v>
      </c>
      <c r="H395">
        <v>803</v>
      </c>
    </row>
    <row r="396" spans="1:8" x14ac:dyDescent="0.35">
      <c r="A396" t="s">
        <v>426</v>
      </c>
      <c r="B396">
        <v>2015</v>
      </c>
      <c r="C396" t="s">
        <v>254</v>
      </c>
      <c r="D396" t="s">
        <v>181</v>
      </c>
      <c r="E396" t="s">
        <v>196</v>
      </c>
      <c r="F396" t="s">
        <v>162</v>
      </c>
      <c r="G396" t="s">
        <v>172</v>
      </c>
      <c r="H396">
        <v>171</v>
      </c>
    </row>
    <row r="397" spans="1:8" x14ac:dyDescent="0.35">
      <c r="A397" t="s">
        <v>427</v>
      </c>
      <c r="B397">
        <v>2018</v>
      </c>
      <c r="C397" t="s">
        <v>165</v>
      </c>
      <c r="D397" t="s">
        <v>166</v>
      </c>
      <c r="E397" t="s">
        <v>189</v>
      </c>
      <c r="F397" t="s">
        <v>162</v>
      </c>
      <c r="G397" t="s">
        <v>175</v>
      </c>
      <c r="H397">
        <v>678</v>
      </c>
    </row>
    <row r="398" spans="1:8" x14ac:dyDescent="0.35">
      <c r="A398" t="s">
        <v>428</v>
      </c>
      <c r="B398">
        <v>2014</v>
      </c>
      <c r="C398" t="s">
        <v>265</v>
      </c>
      <c r="D398" t="s">
        <v>170</v>
      </c>
      <c r="E398" t="s">
        <v>177</v>
      </c>
      <c r="F398" t="s">
        <v>162</v>
      </c>
      <c r="G398" t="s">
        <v>163</v>
      </c>
      <c r="H398">
        <v>226</v>
      </c>
    </row>
    <row r="399" spans="1:8" x14ac:dyDescent="0.35">
      <c r="A399" t="s">
        <v>429</v>
      </c>
      <c r="B399">
        <v>2015</v>
      </c>
      <c r="C399" t="s">
        <v>165</v>
      </c>
      <c r="D399" t="s">
        <v>176</v>
      </c>
      <c r="E399" t="s">
        <v>171</v>
      </c>
      <c r="F399" t="s">
        <v>162</v>
      </c>
      <c r="G399" t="s">
        <v>163</v>
      </c>
      <c r="H399">
        <v>897</v>
      </c>
    </row>
    <row r="400" spans="1:8" x14ac:dyDescent="0.35">
      <c r="A400" t="s">
        <v>430</v>
      </c>
      <c r="B400">
        <v>2022</v>
      </c>
      <c r="C400" t="s">
        <v>247</v>
      </c>
      <c r="D400" t="s">
        <v>191</v>
      </c>
      <c r="E400" t="s">
        <v>196</v>
      </c>
      <c r="F400" t="s">
        <v>162</v>
      </c>
      <c r="G400" t="s">
        <v>175</v>
      </c>
      <c r="H400">
        <v>488</v>
      </c>
    </row>
    <row r="401" spans="1:8" x14ac:dyDescent="0.35">
      <c r="A401" t="s">
        <v>431</v>
      </c>
      <c r="B401">
        <v>2014</v>
      </c>
      <c r="C401" t="s">
        <v>180</v>
      </c>
      <c r="D401" t="s">
        <v>176</v>
      </c>
      <c r="E401" t="s">
        <v>161</v>
      </c>
      <c r="F401" t="s">
        <v>174</v>
      </c>
      <c r="G401" t="s">
        <v>178</v>
      </c>
      <c r="H401">
        <v>642</v>
      </c>
    </row>
    <row r="402" spans="1:8" x14ac:dyDescent="0.35">
      <c r="A402" t="s">
        <v>432</v>
      </c>
      <c r="B402">
        <v>2016</v>
      </c>
      <c r="C402" t="s">
        <v>268</v>
      </c>
      <c r="D402" t="s">
        <v>170</v>
      </c>
      <c r="E402" t="s">
        <v>161</v>
      </c>
      <c r="F402" t="s">
        <v>182</v>
      </c>
      <c r="G402" t="s">
        <v>184</v>
      </c>
      <c r="H402">
        <v>700</v>
      </c>
    </row>
    <row r="403" spans="1:8" x14ac:dyDescent="0.35">
      <c r="A403" t="s">
        <v>433</v>
      </c>
      <c r="B403">
        <v>2023</v>
      </c>
      <c r="C403" t="s">
        <v>262</v>
      </c>
      <c r="D403" t="s">
        <v>160</v>
      </c>
      <c r="E403" t="s">
        <v>196</v>
      </c>
      <c r="F403" t="s">
        <v>182</v>
      </c>
      <c r="G403" t="s">
        <v>178</v>
      </c>
      <c r="H403">
        <v>505</v>
      </c>
    </row>
    <row r="404" spans="1:8" x14ac:dyDescent="0.35">
      <c r="A404" t="s">
        <v>434</v>
      </c>
      <c r="B404">
        <v>2019</v>
      </c>
      <c r="C404" t="s">
        <v>265</v>
      </c>
      <c r="D404" t="s">
        <v>170</v>
      </c>
      <c r="E404" t="s">
        <v>167</v>
      </c>
      <c r="F404" t="s">
        <v>168</v>
      </c>
      <c r="G404" t="s">
        <v>178</v>
      </c>
      <c r="H404">
        <v>926</v>
      </c>
    </row>
    <row r="405" spans="1:8" x14ac:dyDescent="0.35">
      <c r="A405" t="s">
        <v>435</v>
      </c>
      <c r="B405">
        <v>2022</v>
      </c>
      <c r="C405" t="s">
        <v>262</v>
      </c>
      <c r="D405" t="s">
        <v>160</v>
      </c>
      <c r="E405" t="s">
        <v>177</v>
      </c>
      <c r="F405" t="s">
        <v>162</v>
      </c>
      <c r="G405" t="s">
        <v>184</v>
      </c>
      <c r="H405">
        <v>760</v>
      </c>
    </row>
    <row r="406" spans="1:8" x14ac:dyDescent="0.35">
      <c r="A406" t="s">
        <v>350</v>
      </c>
      <c r="B406">
        <v>2015</v>
      </c>
      <c r="C406" t="s">
        <v>180</v>
      </c>
      <c r="D406" t="s">
        <v>181</v>
      </c>
      <c r="E406" t="s">
        <v>194</v>
      </c>
      <c r="F406" t="s">
        <v>168</v>
      </c>
      <c r="G406" t="s">
        <v>172</v>
      </c>
      <c r="H406">
        <v>924</v>
      </c>
    </row>
    <row r="407" spans="1:8" x14ac:dyDescent="0.35">
      <c r="A407" t="s">
        <v>436</v>
      </c>
      <c r="B407">
        <v>2021</v>
      </c>
      <c r="C407" t="s">
        <v>159</v>
      </c>
      <c r="D407" t="s">
        <v>160</v>
      </c>
      <c r="E407" t="s">
        <v>194</v>
      </c>
      <c r="F407" t="s">
        <v>168</v>
      </c>
      <c r="G407" t="s">
        <v>172</v>
      </c>
      <c r="H407">
        <v>691</v>
      </c>
    </row>
    <row r="408" spans="1:8" x14ac:dyDescent="0.35">
      <c r="A408" t="s">
        <v>437</v>
      </c>
      <c r="B408">
        <v>2018</v>
      </c>
      <c r="C408" t="s">
        <v>268</v>
      </c>
      <c r="D408" t="s">
        <v>160</v>
      </c>
      <c r="E408" t="s">
        <v>194</v>
      </c>
      <c r="F408" t="s">
        <v>162</v>
      </c>
      <c r="G408" t="s">
        <v>175</v>
      </c>
      <c r="H408">
        <v>873</v>
      </c>
    </row>
    <row r="409" spans="1:8" x14ac:dyDescent="0.35">
      <c r="A409" t="s">
        <v>438</v>
      </c>
      <c r="B409">
        <v>2014</v>
      </c>
      <c r="C409" t="s">
        <v>180</v>
      </c>
      <c r="D409" t="s">
        <v>160</v>
      </c>
      <c r="E409" t="s">
        <v>161</v>
      </c>
      <c r="F409" t="s">
        <v>182</v>
      </c>
      <c r="G409" t="s">
        <v>184</v>
      </c>
      <c r="H409">
        <v>660</v>
      </c>
    </row>
    <row r="410" spans="1:8" x14ac:dyDescent="0.35">
      <c r="A410" t="s">
        <v>363</v>
      </c>
      <c r="B410">
        <v>2021</v>
      </c>
      <c r="C410" t="s">
        <v>159</v>
      </c>
      <c r="D410" t="s">
        <v>170</v>
      </c>
      <c r="E410" t="s">
        <v>189</v>
      </c>
      <c r="F410" t="s">
        <v>168</v>
      </c>
      <c r="G410" t="s">
        <v>175</v>
      </c>
      <c r="H410">
        <v>260</v>
      </c>
    </row>
    <row r="411" spans="1:8" x14ac:dyDescent="0.35">
      <c r="A411" t="s">
        <v>439</v>
      </c>
      <c r="B411">
        <v>2019</v>
      </c>
      <c r="C411" t="s">
        <v>254</v>
      </c>
      <c r="D411" t="s">
        <v>166</v>
      </c>
      <c r="E411" t="s">
        <v>194</v>
      </c>
      <c r="F411" t="s">
        <v>182</v>
      </c>
      <c r="G411" t="s">
        <v>175</v>
      </c>
      <c r="H411">
        <v>135</v>
      </c>
    </row>
    <row r="412" spans="1:8" x14ac:dyDescent="0.35">
      <c r="A412" t="s">
        <v>440</v>
      </c>
      <c r="B412">
        <v>2022</v>
      </c>
      <c r="C412" t="s">
        <v>247</v>
      </c>
      <c r="D412" t="s">
        <v>170</v>
      </c>
      <c r="E412" t="s">
        <v>194</v>
      </c>
      <c r="F412" t="s">
        <v>168</v>
      </c>
      <c r="G412" t="s">
        <v>172</v>
      </c>
      <c r="H412">
        <v>1000</v>
      </c>
    </row>
    <row r="413" spans="1:8" x14ac:dyDescent="0.35">
      <c r="A413" t="s">
        <v>441</v>
      </c>
      <c r="B413">
        <v>2019</v>
      </c>
      <c r="C413" t="s">
        <v>254</v>
      </c>
      <c r="D413" t="s">
        <v>187</v>
      </c>
      <c r="E413" t="s">
        <v>161</v>
      </c>
      <c r="F413" t="s">
        <v>174</v>
      </c>
      <c r="G413" t="s">
        <v>163</v>
      </c>
      <c r="H413">
        <v>622</v>
      </c>
    </row>
    <row r="414" spans="1:8" x14ac:dyDescent="0.35">
      <c r="A414" t="s">
        <v>250</v>
      </c>
      <c r="B414">
        <v>2016</v>
      </c>
      <c r="C414" t="s">
        <v>251</v>
      </c>
      <c r="D414" t="s">
        <v>176</v>
      </c>
      <c r="E414" t="s">
        <v>171</v>
      </c>
      <c r="F414" t="s">
        <v>174</v>
      </c>
      <c r="G414" t="s">
        <v>163</v>
      </c>
      <c r="H414">
        <v>534</v>
      </c>
    </row>
    <row r="415" spans="1:8" x14ac:dyDescent="0.35">
      <c r="A415" t="s">
        <v>442</v>
      </c>
      <c r="B415">
        <v>2014</v>
      </c>
      <c r="C415" t="s">
        <v>268</v>
      </c>
      <c r="D415" t="s">
        <v>176</v>
      </c>
      <c r="E415" t="s">
        <v>167</v>
      </c>
      <c r="F415" t="s">
        <v>182</v>
      </c>
      <c r="G415" t="s">
        <v>172</v>
      </c>
      <c r="H415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29425-FF6D-454A-BFA4-D54D689715C8}">
  <dimension ref="A1:N28"/>
  <sheetViews>
    <sheetView zoomScale="57" workbookViewId="0">
      <selection activeCell="O31" sqref="O31"/>
    </sheetView>
  </sheetViews>
  <sheetFormatPr defaultRowHeight="14.5" x14ac:dyDescent="0.35"/>
  <cols>
    <col min="1" max="11" width="8.7265625" style="19"/>
    <col min="12" max="12" width="26.1796875" style="19" bestFit="1" customWidth="1"/>
    <col min="13" max="16384" width="8.7265625" style="19"/>
  </cols>
  <sheetData>
    <row r="1" spans="1:12" ht="23.5" x14ac:dyDescent="0.55000000000000004">
      <c r="A1" s="22" t="s">
        <v>8</v>
      </c>
      <c r="B1" s="22" t="s">
        <v>9</v>
      </c>
      <c r="C1" s="22" t="s">
        <v>10</v>
      </c>
      <c r="H1" s="22">
        <v>0</v>
      </c>
      <c r="I1" s="22">
        <v>0</v>
      </c>
      <c r="L1" s="20" t="s">
        <v>66</v>
      </c>
    </row>
    <row r="2" spans="1:12" ht="21" x14ac:dyDescent="0.5">
      <c r="A2" s="22" t="s">
        <v>11</v>
      </c>
      <c r="B2" s="22">
        <v>30000</v>
      </c>
      <c r="C2" s="22">
        <f>VLOOKUP(B2, $H$1:$I$7, 2)</f>
        <v>3000</v>
      </c>
      <c r="H2" s="22">
        <v>30000</v>
      </c>
      <c r="I2" s="22">
        <v>3000</v>
      </c>
      <c r="L2" s="15" t="s">
        <v>65</v>
      </c>
    </row>
    <row r="3" spans="1:12" x14ac:dyDescent="0.35">
      <c r="A3" s="22" t="s">
        <v>12</v>
      </c>
      <c r="B3" s="22">
        <v>40000</v>
      </c>
      <c r="C3" s="22">
        <f t="shared" ref="C3:C11" si="0">VLOOKUP(B3, $H$1:$I$7, 2)</f>
        <v>4000</v>
      </c>
      <c r="H3" s="22">
        <v>40000</v>
      </c>
      <c r="I3" s="22">
        <v>4000</v>
      </c>
    </row>
    <row r="4" spans="1:12" x14ac:dyDescent="0.35">
      <c r="A4" s="22" t="s">
        <v>13</v>
      </c>
      <c r="B4" s="22">
        <v>45000</v>
      </c>
      <c r="C4" s="22">
        <f t="shared" si="0"/>
        <v>4000</v>
      </c>
      <c r="H4" s="22">
        <v>50000</v>
      </c>
      <c r="I4" s="22">
        <v>5000</v>
      </c>
    </row>
    <row r="5" spans="1:12" x14ac:dyDescent="0.35">
      <c r="A5" s="22" t="s">
        <v>14</v>
      </c>
      <c r="B5" s="22">
        <v>48000</v>
      </c>
      <c r="C5" s="22">
        <f t="shared" si="0"/>
        <v>4000</v>
      </c>
      <c r="H5" s="22">
        <v>60000</v>
      </c>
      <c r="I5" s="22">
        <v>6000</v>
      </c>
    </row>
    <row r="6" spans="1:12" x14ac:dyDescent="0.35">
      <c r="A6" s="22" t="s">
        <v>15</v>
      </c>
      <c r="B6" s="22">
        <v>55000</v>
      </c>
      <c r="C6" s="22">
        <f t="shared" si="0"/>
        <v>5000</v>
      </c>
      <c r="H6" s="22">
        <v>70000</v>
      </c>
      <c r="I6" s="22">
        <v>7000</v>
      </c>
    </row>
    <row r="7" spans="1:12" x14ac:dyDescent="0.35">
      <c r="A7" s="22" t="s">
        <v>16</v>
      </c>
      <c r="B7" s="22">
        <v>32000</v>
      </c>
      <c r="C7" s="22">
        <f t="shared" si="0"/>
        <v>3000</v>
      </c>
      <c r="H7" s="22">
        <v>80000</v>
      </c>
      <c r="I7" s="22">
        <v>8000</v>
      </c>
      <c r="L7" s="19" t="s">
        <v>450</v>
      </c>
    </row>
    <row r="8" spans="1:12" x14ac:dyDescent="0.35">
      <c r="A8" s="22" t="s">
        <v>17</v>
      </c>
      <c r="B8" s="22">
        <v>66000</v>
      </c>
      <c r="C8" s="22">
        <f t="shared" si="0"/>
        <v>6000</v>
      </c>
      <c r="L8" s="19" t="s">
        <v>451</v>
      </c>
    </row>
    <row r="9" spans="1:12" x14ac:dyDescent="0.35">
      <c r="A9" s="22" t="s">
        <v>18</v>
      </c>
      <c r="B9" s="22">
        <v>23000</v>
      </c>
      <c r="C9" s="22">
        <f t="shared" si="0"/>
        <v>0</v>
      </c>
      <c r="L9" s="19" t="s">
        <v>452</v>
      </c>
    </row>
    <row r="10" spans="1:12" x14ac:dyDescent="0.35">
      <c r="A10" s="22" t="s">
        <v>19</v>
      </c>
      <c r="B10" s="22">
        <v>43000</v>
      </c>
      <c r="C10" s="22">
        <f t="shared" si="0"/>
        <v>4000</v>
      </c>
      <c r="L10" s="19" t="s">
        <v>453</v>
      </c>
    </row>
    <row r="11" spans="1:12" x14ac:dyDescent="0.35">
      <c r="A11" s="22" t="s">
        <v>20</v>
      </c>
      <c r="B11" s="22">
        <v>37000</v>
      </c>
      <c r="C11" s="22">
        <f t="shared" si="0"/>
        <v>3000</v>
      </c>
      <c r="L11" s="19" t="s">
        <v>454</v>
      </c>
    </row>
    <row r="12" spans="1:12" x14ac:dyDescent="0.35">
      <c r="L12" s="19" t="s">
        <v>455</v>
      </c>
    </row>
    <row r="13" spans="1:12" x14ac:dyDescent="0.35">
      <c r="L13" s="19" t="s">
        <v>456</v>
      </c>
    </row>
    <row r="14" spans="1:12" x14ac:dyDescent="0.35">
      <c r="L14" s="19" t="s">
        <v>457</v>
      </c>
    </row>
    <row r="15" spans="1:12" x14ac:dyDescent="0.35">
      <c r="L15" s="19" t="s">
        <v>458</v>
      </c>
    </row>
    <row r="16" spans="1:12" x14ac:dyDescent="0.35">
      <c r="L16" s="19" t="s">
        <v>459</v>
      </c>
    </row>
    <row r="18" spans="12:14" x14ac:dyDescent="0.35">
      <c r="L18" s="22" t="s">
        <v>8</v>
      </c>
      <c r="M18" s="22" t="s">
        <v>9</v>
      </c>
      <c r="N18" s="22" t="s">
        <v>10</v>
      </c>
    </row>
    <row r="19" spans="12:14" x14ac:dyDescent="0.35">
      <c r="L19" s="22" t="s">
        <v>11</v>
      </c>
      <c r="M19" s="22">
        <v>30000</v>
      </c>
      <c r="N19" s="22"/>
    </row>
    <row r="20" spans="12:14" x14ac:dyDescent="0.35">
      <c r="L20" s="22" t="s">
        <v>12</v>
      </c>
      <c r="M20" s="22">
        <v>40000</v>
      </c>
      <c r="N20" s="22"/>
    </row>
    <row r="21" spans="12:14" x14ac:dyDescent="0.35">
      <c r="L21" s="22" t="s">
        <v>13</v>
      </c>
      <c r="M21" s="22">
        <v>45000</v>
      </c>
      <c r="N21" s="22"/>
    </row>
    <row r="22" spans="12:14" x14ac:dyDescent="0.35">
      <c r="L22" s="22" t="s">
        <v>14</v>
      </c>
      <c r="M22" s="22">
        <v>48000</v>
      </c>
      <c r="N22" s="22"/>
    </row>
    <row r="23" spans="12:14" x14ac:dyDescent="0.35">
      <c r="L23" s="22" t="s">
        <v>15</v>
      </c>
      <c r="M23" s="22">
        <v>55000</v>
      </c>
      <c r="N23" s="22"/>
    </row>
    <row r="24" spans="12:14" x14ac:dyDescent="0.35">
      <c r="L24" s="22" t="s">
        <v>16</v>
      </c>
      <c r="M24" s="22">
        <v>32000</v>
      </c>
      <c r="N24" s="22"/>
    </row>
    <row r="25" spans="12:14" x14ac:dyDescent="0.35">
      <c r="L25" s="22" t="s">
        <v>17</v>
      </c>
      <c r="M25" s="22">
        <v>66000</v>
      </c>
      <c r="N25" s="22"/>
    </row>
    <row r="26" spans="12:14" x14ac:dyDescent="0.35">
      <c r="L26" s="22" t="s">
        <v>18</v>
      </c>
      <c r="M26" s="22">
        <v>23000</v>
      </c>
      <c r="N26" s="22"/>
    </row>
    <row r="27" spans="12:14" x14ac:dyDescent="0.35">
      <c r="L27" s="22" t="s">
        <v>19</v>
      </c>
      <c r="M27" s="22">
        <v>43000</v>
      </c>
      <c r="N27" s="22"/>
    </row>
    <row r="28" spans="12:14" x14ac:dyDescent="0.35">
      <c r="L28" s="22" t="s">
        <v>20</v>
      </c>
      <c r="M28" s="22">
        <v>37000</v>
      </c>
      <c r="N2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1C1F-2F44-4E66-9904-5B0234677BDF}">
  <dimension ref="A1:L24"/>
  <sheetViews>
    <sheetView workbookViewId="0">
      <selection sqref="A1:A1048576"/>
    </sheetView>
  </sheetViews>
  <sheetFormatPr defaultRowHeight="14.5" x14ac:dyDescent="0.35"/>
  <cols>
    <col min="1" max="1" width="10.7265625" style="19" bestFit="1" customWidth="1"/>
    <col min="2" max="2" width="12.36328125" style="19" bestFit="1" customWidth="1"/>
    <col min="3" max="3" width="8.7265625" style="19"/>
    <col min="4" max="4" width="11.90625" style="19" customWidth="1"/>
    <col min="5" max="10" width="8.7265625" style="19"/>
    <col min="11" max="11" width="26.1796875" style="19" bestFit="1" customWidth="1"/>
    <col min="12" max="12" width="12.7265625" style="19" bestFit="1" customWidth="1"/>
    <col min="13" max="16384" width="8.7265625" style="19"/>
  </cols>
  <sheetData>
    <row r="1" spans="1:12" ht="23.5" x14ac:dyDescent="0.55000000000000004">
      <c r="A1" s="16" t="s">
        <v>21</v>
      </c>
      <c r="B1" s="17" t="s">
        <v>22</v>
      </c>
      <c r="C1" s="17" t="s">
        <v>23</v>
      </c>
      <c r="D1" s="18" t="s">
        <v>24</v>
      </c>
      <c r="H1" s="22" t="s">
        <v>25</v>
      </c>
      <c r="I1" s="22" t="s">
        <v>23</v>
      </c>
      <c r="K1" s="20" t="s">
        <v>66</v>
      </c>
    </row>
    <row r="2" spans="1:12" ht="21" x14ac:dyDescent="0.5">
      <c r="A2" s="21">
        <v>1101</v>
      </c>
      <c r="B2" s="22">
        <v>340</v>
      </c>
      <c r="C2" s="22">
        <f>LOOKUP(B2, $H$2:$H$4,I2:I4)</f>
        <v>6</v>
      </c>
      <c r="D2" s="23">
        <f>B2*C2</f>
        <v>2040</v>
      </c>
      <c r="H2" s="22">
        <v>0</v>
      </c>
      <c r="I2" s="22">
        <v>3</v>
      </c>
      <c r="K2" s="15" t="s">
        <v>65</v>
      </c>
    </row>
    <row r="3" spans="1:12" x14ac:dyDescent="0.35">
      <c r="A3" s="21">
        <v>1102</v>
      </c>
      <c r="B3" s="22">
        <v>180</v>
      </c>
      <c r="C3" s="22">
        <f>LOOKUP(B3, $H$2:$H$4,I2:I4)</f>
        <v>3</v>
      </c>
      <c r="D3" s="23">
        <f t="shared" ref="D3:D11" si="0">B3*C3</f>
        <v>540</v>
      </c>
      <c r="H3" s="22">
        <v>200</v>
      </c>
      <c r="I3" s="22">
        <v>6</v>
      </c>
    </row>
    <row r="4" spans="1:12" x14ac:dyDescent="0.35">
      <c r="A4" s="21">
        <v>1103</v>
      </c>
      <c r="B4" s="22">
        <v>400</v>
      </c>
      <c r="C4" s="22">
        <f>LOOKUP(B4, $H$2:$H$4,I2:I4)</f>
        <v>6</v>
      </c>
      <c r="D4" s="23">
        <f t="shared" si="0"/>
        <v>2400</v>
      </c>
      <c r="H4" s="22">
        <v>500</v>
      </c>
      <c r="I4" s="22">
        <v>8</v>
      </c>
    </row>
    <row r="5" spans="1:12" x14ac:dyDescent="0.35">
      <c r="A5" s="21">
        <v>1104</v>
      </c>
      <c r="B5" s="22">
        <v>600</v>
      </c>
      <c r="C5" s="22">
        <f>LOOKUP(B5, $H$2:$H$4,I2:I4)</f>
        <v>8</v>
      </c>
      <c r="D5" s="23">
        <f t="shared" si="0"/>
        <v>4800</v>
      </c>
    </row>
    <row r="6" spans="1:12" x14ac:dyDescent="0.35">
      <c r="A6" s="21">
        <v>1105</v>
      </c>
      <c r="B6" s="22">
        <v>350</v>
      </c>
      <c r="C6" s="22">
        <f>LOOKUP(B6, $H$2:$H$4,I2:I4)</f>
        <v>6</v>
      </c>
      <c r="D6" s="23">
        <f t="shared" si="0"/>
        <v>2100</v>
      </c>
    </row>
    <row r="7" spans="1:12" x14ac:dyDescent="0.35">
      <c r="A7" s="21">
        <v>1106</v>
      </c>
      <c r="B7" s="22">
        <v>470</v>
      </c>
      <c r="C7" s="22">
        <f>LOOKUP(B7, $H$2:$H$4,I2:I4)</f>
        <v>6</v>
      </c>
      <c r="D7" s="23">
        <f t="shared" si="0"/>
        <v>2820</v>
      </c>
      <c r="H7" s="19" t="s">
        <v>467</v>
      </c>
      <c r="I7" s="19" t="s">
        <v>460</v>
      </c>
    </row>
    <row r="8" spans="1:12" x14ac:dyDescent="0.35">
      <c r="A8" s="21">
        <v>1107</v>
      </c>
      <c r="B8" s="22">
        <v>890</v>
      </c>
      <c r="C8" s="22">
        <f>LOOKUP(B8, $H$2:$H$4,I2:I4)</f>
        <v>8</v>
      </c>
      <c r="D8" s="23">
        <f t="shared" si="0"/>
        <v>7120</v>
      </c>
      <c r="I8" s="19" t="s">
        <v>461</v>
      </c>
    </row>
    <row r="9" spans="1:12" x14ac:dyDescent="0.35">
      <c r="A9" s="21">
        <v>1108</v>
      </c>
      <c r="B9" s="22">
        <v>200</v>
      </c>
      <c r="C9" s="22">
        <f>LOOKUP(B9, $H$2:$H$4,I2:I4)</f>
        <v>6</v>
      </c>
      <c r="D9" s="23">
        <f t="shared" si="0"/>
        <v>1200</v>
      </c>
      <c r="I9" s="19" t="s">
        <v>462</v>
      </c>
    </row>
    <row r="10" spans="1:12" x14ac:dyDescent="0.35">
      <c r="A10" s="21">
        <v>1109</v>
      </c>
      <c r="B10" s="22">
        <v>500</v>
      </c>
      <c r="C10" s="22">
        <f>LOOKUP(B10, $H$2:$H$4,I2:I4)</f>
        <v>8</v>
      </c>
      <c r="D10" s="23">
        <f t="shared" si="0"/>
        <v>4000</v>
      </c>
      <c r="I10" s="19" t="s">
        <v>463</v>
      </c>
    </row>
    <row r="11" spans="1:12" x14ac:dyDescent="0.35">
      <c r="A11" s="24">
        <v>1110</v>
      </c>
      <c r="B11" s="25">
        <v>360</v>
      </c>
      <c r="C11" s="25">
        <f>LOOKUP(B11, $H$2:$H$4,I2:I4)</f>
        <v>6</v>
      </c>
      <c r="D11" s="26">
        <f t="shared" si="0"/>
        <v>2160</v>
      </c>
      <c r="I11" s="19" t="s">
        <v>464</v>
      </c>
    </row>
    <row r="12" spans="1:12" x14ac:dyDescent="0.35">
      <c r="I12" s="19" t="s">
        <v>465</v>
      </c>
    </row>
    <row r="13" spans="1:12" x14ac:dyDescent="0.35">
      <c r="I13" s="19" t="s">
        <v>466</v>
      </c>
    </row>
    <row r="14" spans="1:12" x14ac:dyDescent="0.35">
      <c r="I14" s="16" t="s">
        <v>21</v>
      </c>
      <c r="J14" s="17" t="s">
        <v>22</v>
      </c>
      <c r="K14" s="17" t="s">
        <v>23</v>
      </c>
      <c r="L14" s="18" t="s">
        <v>24</v>
      </c>
    </row>
    <row r="15" spans="1:12" x14ac:dyDescent="0.35">
      <c r="I15" s="21">
        <v>1101</v>
      </c>
      <c r="J15" s="22">
        <v>340</v>
      </c>
      <c r="K15" s="22"/>
      <c r="L15" s="23"/>
    </row>
    <row r="16" spans="1:12" x14ac:dyDescent="0.35">
      <c r="I16" s="21">
        <v>1102</v>
      </c>
      <c r="J16" s="22">
        <v>180</v>
      </c>
      <c r="K16" s="22"/>
      <c r="L16" s="23"/>
    </row>
    <row r="17" spans="9:12" x14ac:dyDescent="0.35">
      <c r="I17" s="21">
        <v>1103</v>
      </c>
      <c r="J17" s="22">
        <v>400</v>
      </c>
      <c r="K17" s="22"/>
      <c r="L17" s="23"/>
    </row>
    <row r="18" spans="9:12" x14ac:dyDescent="0.35">
      <c r="I18" s="21">
        <v>1104</v>
      </c>
      <c r="J18" s="22">
        <v>600</v>
      </c>
      <c r="K18" s="22"/>
      <c r="L18" s="23"/>
    </row>
    <row r="19" spans="9:12" x14ac:dyDescent="0.35">
      <c r="I19" s="21">
        <v>1105</v>
      </c>
      <c r="J19" s="22">
        <v>350</v>
      </c>
      <c r="K19" s="22"/>
      <c r="L19" s="23"/>
    </row>
    <row r="20" spans="9:12" x14ac:dyDescent="0.35">
      <c r="I20" s="21">
        <v>1106</v>
      </c>
      <c r="J20" s="22">
        <v>470</v>
      </c>
      <c r="K20" s="22"/>
      <c r="L20" s="23"/>
    </row>
    <row r="21" spans="9:12" x14ac:dyDescent="0.35">
      <c r="I21" s="21">
        <v>1107</v>
      </c>
      <c r="J21" s="22">
        <v>890</v>
      </c>
      <c r="K21" s="22"/>
      <c r="L21" s="23"/>
    </row>
    <row r="22" spans="9:12" x14ac:dyDescent="0.35">
      <c r="I22" s="21">
        <v>1108</v>
      </c>
      <c r="J22" s="22">
        <v>200</v>
      </c>
      <c r="K22" s="22"/>
      <c r="L22" s="23"/>
    </row>
    <row r="23" spans="9:12" x14ac:dyDescent="0.35">
      <c r="I23" s="21">
        <v>1109</v>
      </c>
      <c r="J23" s="22">
        <v>500</v>
      </c>
      <c r="K23" s="22"/>
      <c r="L23" s="23"/>
    </row>
    <row r="24" spans="9:12" x14ac:dyDescent="0.35">
      <c r="I24" s="24">
        <v>1110</v>
      </c>
      <c r="J24" s="25">
        <v>360</v>
      </c>
      <c r="K24" s="25"/>
      <c r="L24" s="26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5833-3F9D-4126-AA99-5F2B7A623CD5}">
  <dimension ref="A1:K51"/>
  <sheetViews>
    <sheetView topLeftCell="A7" zoomScale="94" workbookViewId="0">
      <selection activeCell="J29" sqref="J29"/>
    </sheetView>
  </sheetViews>
  <sheetFormatPr defaultRowHeight="14.5" x14ac:dyDescent="0.35"/>
  <cols>
    <col min="1" max="3" width="8.7265625" style="19"/>
    <col min="4" max="4" width="10.453125" style="19" customWidth="1"/>
    <col min="5" max="5" width="9" style="19" customWidth="1"/>
    <col min="6" max="10" width="8.7265625" style="19"/>
    <col min="11" max="11" width="26.1796875" style="19" bestFit="1" customWidth="1"/>
    <col min="12" max="16384" width="8.7265625" style="19"/>
  </cols>
  <sheetData>
    <row r="1" spans="1:11" ht="23.5" x14ac:dyDescent="0.55000000000000004">
      <c r="A1" s="16" t="s">
        <v>26</v>
      </c>
      <c r="B1" s="17" t="s">
        <v>27</v>
      </c>
      <c r="C1" s="17" t="s">
        <v>28</v>
      </c>
      <c r="D1" s="17" t="s">
        <v>29</v>
      </c>
      <c r="E1" s="17" t="s">
        <v>30</v>
      </c>
      <c r="F1" s="18" t="s">
        <v>6</v>
      </c>
      <c r="K1" s="20" t="s">
        <v>66</v>
      </c>
    </row>
    <row r="2" spans="1:11" ht="21" x14ac:dyDescent="0.5">
      <c r="A2" s="21">
        <v>1</v>
      </c>
      <c r="B2" s="22">
        <v>22</v>
      </c>
      <c r="C2" s="22">
        <v>54</v>
      </c>
      <c r="D2" s="22">
        <f>AVERAGE(B2:C2)</f>
        <v>38</v>
      </c>
      <c r="E2" s="22" t="str">
        <f>IF(AND(B2&gt;=40,C2&gt;=40),"PASS","FAIL")</f>
        <v>FAIL</v>
      </c>
      <c r="F2" s="23" t="str">
        <f>IF(E2="FAIL","IV",IF(D2&gt;=60,"I",IF(D2&gt;=50,"II","III")))</f>
        <v>IV</v>
      </c>
      <c r="K2" s="15" t="s">
        <v>67</v>
      </c>
    </row>
    <row r="3" spans="1:11" x14ac:dyDescent="0.35">
      <c r="A3" s="21">
        <v>2</v>
      </c>
      <c r="B3" s="22">
        <v>23</v>
      </c>
      <c r="C3" s="22">
        <v>5</v>
      </c>
      <c r="D3" s="22">
        <f t="shared" ref="D3:D51" si="0">AVERAGE(B3:C3)</f>
        <v>14</v>
      </c>
      <c r="E3" s="22" t="str">
        <f t="shared" ref="E3:E51" si="1">IF(AND(B3&gt;=40,C3&gt;=40),"PASS","FAIL")</f>
        <v>FAIL</v>
      </c>
      <c r="F3" s="23" t="str">
        <f t="shared" ref="F3:F51" si="2">IF(E3="FAIL","IV",IF(D3&gt;=60,"I",IF(D3&gt;=50,"II","III")))</f>
        <v>IV</v>
      </c>
    </row>
    <row r="4" spans="1:11" x14ac:dyDescent="0.35">
      <c r="A4" s="21">
        <v>3</v>
      </c>
      <c r="B4" s="22">
        <v>24</v>
      </c>
      <c r="C4" s="22">
        <v>5</v>
      </c>
      <c r="D4" s="22">
        <f t="shared" si="0"/>
        <v>14.5</v>
      </c>
      <c r="E4" s="22" t="str">
        <f t="shared" si="1"/>
        <v>FAIL</v>
      </c>
      <c r="F4" s="23" t="str">
        <f t="shared" si="2"/>
        <v>IV</v>
      </c>
    </row>
    <row r="5" spans="1:11" x14ac:dyDescent="0.35">
      <c r="A5" s="21">
        <v>4</v>
      </c>
      <c r="B5" s="22">
        <v>25</v>
      </c>
      <c r="C5" s="22">
        <v>45</v>
      </c>
      <c r="D5" s="22">
        <f t="shared" si="0"/>
        <v>35</v>
      </c>
      <c r="E5" s="22" t="str">
        <f t="shared" si="1"/>
        <v>FAIL</v>
      </c>
      <c r="F5" s="23" t="str">
        <f t="shared" si="2"/>
        <v>IV</v>
      </c>
    </row>
    <row r="6" spans="1:11" x14ac:dyDescent="0.35">
      <c r="A6" s="21">
        <v>5</v>
      </c>
      <c r="B6" s="22">
        <v>26</v>
      </c>
      <c r="C6" s="22">
        <v>5</v>
      </c>
      <c r="D6" s="22">
        <f t="shared" si="0"/>
        <v>15.5</v>
      </c>
      <c r="E6" s="22" t="str">
        <f t="shared" si="1"/>
        <v>FAIL</v>
      </c>
      <c r="F6" s="23" t="str">
        <f t="shared" si="2"/>
        <v>IV</v>
      </c>
    </row>
    <row r="7" spans="1:11" x14ac:dyDescent="0.35">
      <c r="A7" s="21">
        <v>6</v>
      </c>
      <c r="B7" s="22">
        <v>27</v>
      </c>
      <c r="C7" s="22">
        <v>4</v>
      </c>
      <c r="D7" s="22">
        <f t="shared" si="0"/>
        <v>15.5</v>
      </c>
      <c r="E7" s="22" t="str">
        <f t="shared" si="1"/>
        <v>FAIL</v>
      </c>
      <c r="F7" s="23" t="str">
        <f t="shared" si="2"/>
        <v>IV</v>
      </c>
    </row>
    <row r="8" spans="1:11" x14ac:dyDescent="0.35">
      <c r="A8" s="21">
        <v>7</v>
      </c>
      <c r="B8" s="22">
        <v>28</v>
      </c>
      <c r="C8" s="22">
        <v>54</v>
      </c>
      <c r="D8" s="22">
        <f t="shared" si="0"/>
        <v>41</v>
      </c>
      <c r="E8" s="22" t="str">
        <f t="shared" si="1"/>
        <v>FAIL</v>
      </c>
      <c r="F8" s="23" t="str">
        <f t="shared" si="2"/>
        <v>IV</v>
      </c>
    </row>
    <row r="9" spans="1:11" x14ac:dyDescent="0.35">
      <c r="A9" s="21">
        <v>8</v>
      </c>
      <c r="B9" s="22">
        <v>29</v>
      </c>
      <c r="C9" s="22">
        <v>5</v>
      </c>
      <c r="D9" s="22">
        <f t="shared" si="0"/>
        <v>17</v>
      </c>
      <c r="E9" s="22" t="str">
        <f t="shared" si="1"/>
        <v>FAIL</v>
      </c>
      <c r="F9" s="23" t="str">
        <f t="shared" si="2"/>
        <v>IV</v>
      </c>
    </row>
    <row r="10" spans="1:11" x14ac:dyDescent="0.35">
      <c r="A10" s="21">
        <v>9</v>
      </c>
      <c r="B10" s="22">
        <v>30</v>
      </c>
      <c r="C10" s="22">
        <v>45</v>
      </c>
      <c r="D10" s="22">
        <f t="shared" si="0"/>
        <v>37.5</v>
      </c>
      <c r="E10" s="22" t="str">
        <f t="shared" si="1"/>
        <v>FAIL</v>
      </c>
      <c r="F10" s="23" t="str">
        <f t="shared" si="2"/>
        <v>IV</v>
      </c>
    </row>
    <row r="11" spans="1:11" x14ac:dyDescent="0.35">
      <c r="A11" s="21">
        <v>10</v>
      </c>
      <c r="B11" s="22">
        <v>31</v>
      </c>
      <c r="C11" s="22">
        <v>54</v>
      </c>
      <c r="D11" s="22">
        <f t="shared" si="0"/>
        <v>42.5</v>
      </c>
      <c r="E11" s="22" t="str">
        <f t="shared" si="1"/>
        <v>FAIL</v>
      </c>
      <c r="F11" s="23" t="str">
        <f t="shared" si="2"/>
        <v>IV</v>
      </c>
      <c r="K11" s="19" t="s">
        <v>468</v>
      </c>
    </row>
    <row r="12" spans="1:11" x14ac:dyDescent="0.35">
      <c r="A12" s="21">
        <v>11</v>
      </c>
      <c r="B12" s="22">
        <v>32</v>
      </c>
      <c r="C12" s="22">
        <v>5</v>
      </c>
      <c r="D12" s="22">
        <f t="shared" si="0"/>
        <v>18.5</v>
      </c>
      <c r="E12" s="22" t="str">
        <f t="shared" si="1"/>
        <v>FAIL</v>
      </c>
      <c r="F12" s="23" t="str">
        <f t="shared" si="2"/>
        <v>IV</v>
      </c>
      <c r="K12" s="19" t="s">
        <v>469</v>
      </c>
    </row>
    <row r="13" spans="1:11" x14ac:dyDescent="0.35">
      <c r="A13" s="21">
        <v>12</v>
      </c>
      <c r="B13" s="22">
        <v>33</v>
      </c>
      <c r="C13" s="22">
        <v>4</v>
      </c>
      <c r="D13" s="22">
        <f t="shared" si="0"/>
        <v>18.5</v>
      </c>
      <c r="E13" s="22" t="str">
        <f t="shared" si="1"/>
        <v>FAIL</v>
      </c>
      <c r="F13" s="23" t="str">
        <f t="shared" si="2"/>
        <v>IV</v>
      </c>
      <c r="K13" s="19" t="s">
        <v>470</v>
      </c>
    </row>
    <row r="14" spans="1:11" x14ac:dyDescent="0.35">
      <c r="A14" s="21">
        <v>13</v>
      </c>
      <c r="B14" s="22">
        <v>34</v>
      </c>
      <c r="C14" s="22">
        <v>5</v>
      </c>
      <c r="D14" s="22">
        <f t="shared" si="0"/>
        <v>19.5</v>
      </c>
      <c r="E14" s="22" t="str">
        <f t="shared" si="1"/>
        <v>FAIL</v>
      </c>
      <c r="F14" s="23" t="str">
        <f t="shared" si="2"/>
        <v>IV</v>
      </c>
      <c r="K14" s="19" t="s">
        <v>471</v>
      </c>
    </row>
    <row r="15" spans="1:11" x14ac:dyDescent="0.35">
      <c r="A15" s="21">
        <v>14</v>
      </c>
      <c r="B15" s="22">
        <v>35</v>
      </c>
      <c r="C15" s="22">
        <v>45</v>
      </c>
      <c r="D15" s="22">
        <f t="shared" si="0"/>
        <v>40</v>
      </c>
      <c r="E15" s="22" t="str">
        <f t="shared" si="1"/>
        <v>FAIL</v>
      </c>
      <c r="F15" s="23" t="str">
        <f t="shared" si="2"/>
        <v>IV</v>
      </c>
      <c r="K15" s="19" t="s">
        <v>472</v>
      </c>
    </row>
    <row r="16" spans="1:11" x14ac:dyDescent="0.35">
      <c r="A16" s="21">
        <v>15</v>
      </c>
      <c r="B16" s="22">
        <v>36</v>
      </c>
      <c r="C16" s="22">
        <v>55</v>
      </c>
      <c r="D16" s="22">
        <f t="shared" si="0"/>
        <v>45.5</v>
      </c>
      <c r="E16" s="22" t="str">
        <f t="shared" si="1"/>
        <v>FAIL</v>
      </c>
      <c r="F16" s="23" t="str">
        <f t="shared" si="2"/>
        <v>IV</v>
      </c>
      <c r="K16" s="19" t="s">
        <v>473</v>
      </c>
    </row>
    <row r="17" spans="1:11" x14ac:dyDescent="0.35">
      <c r="A17" s="21">
        <v>16</v>
      </c>
      <c r="B17" s="22">
        <v>37</v>
      </c>
      <c r="C17" s="22">
        <v>4</v>
      </c>
      <c r="D17" s="22">
        <f t="shared" si="0"/>
        <v>20.5</v>
      </c>
      <c r="E17" s="22" t="str">
        <f t="shared" si="1"/>
        <v>FAIL</v>
      </c>
      <c r="F17" s="23" t="str">
        <f t="shared" si="2"/>
        <v>IV</v>
      </c>
      <c r="K17" s="19" t="s">
        <v>474</v>
      </c>
    </row>
    <row r="18" spans="1:11" x14ac:dyDescent="0.35">
      <c r="A18" s="21">
        <v>17</v>
      </c>
      <c r="B18" s="22">
        <v>38</v>
      </c>
      <c r="C18" s="22">
        <v>23</v>
      </c>
      <c r="D18" s="22">
        <f t="shared" si="0"/>
        <v>30.5</v>
      </c>
      <c r="E18" s="22" t="str">
        <f t="shared" si="1"/>
        <v>FAIL</v>
      </c>
      <c r="F18" s="23" t="str">
        <f t="shared" si="2"/>
        <v>IV</v>
      </c>
      <c r="K18" s="19" t="s">
        <v>475</v>
      </c>
    </row>
    <row r="19" spans="1:11" x14ac:dyDescent="0.35">
      <c r="A19" s="21">
        <v>18</v>
      </c>
      <c r="B19" s="22">
        <v>39</v>
      </c>
      <c r="C19" s="22">
        <v>34</v>
      </c>
      <c r="D19" s="22">
        <f t="shared" si="0"/>
        <v>36.5</v>
      </c>
      <c r="E19" s="22" t="str">
        <f t="shared" si="1"/>
        <v>FAIL</v>
      </c>
      <c r="F19" s="23" t="str">
        <f t="shared" si="2"/>
        <v>IV</v>
      </c>
      <c r="K19" s="19" t="s">
        <v>476</v>
      </c>
    </row>
    <row r="20" spans="1:11" x14ac:dyDescent="0.35">
      <c r="A20" s="21">
        <v>19</v>
      </c>
      <c r="B20" s="22">
        <v>40</v>
      </c>
      <c r="C20" s="22">
        <v>5</v>
      </c>
      <c r="D20" s="22">
        <f t="shared" si="0"/>
        <v>22.5</v>
      </c>
      <c r="E20" s="22" t="str">
        <f t="shared" si="1"/>
        <v>FAIL</v>
      </c>
      <c r="F20" s="23" t="str">
        <f t="shared" si="2"/>
        <v>IV</v>
      </c>
      <c r="K20" s="19" t="s">
        <v>477</v>
      </c>
    </row>
    <row r="21" spans="1:11" x14ac:dyDescent="0.35">
      <c r="A21" s="21">
        <v>20</v>
      </c>
      <c r="B21" s="22">
        <v>41</v>
      </c>
      <c r="C21" s="22">
        <v>45</v>
      </c>
      <c r="D21" s="22">
        <f t="shared" si="0"/>
        <v>43</v>
      </c>
      <c r="E21" s="22" t="str">
        <f t="shared" si="1"/>
        <v>PASS</v>
      </c>
      <c r="F21" s="23" t="str">
        <f t="shared" si="2"/>
        <v>III</v>
      </c>
      <c r="K21" s="19" t="s">
        <v>478</v>
      </c>
    </row>
    <row r="22" spans="1:11" x14ac:dyDescent="0.35">
      <c r="A22" s="21">
        <v>21</v>
      </c>
      <c r="B22" s="22">
        <v>42</v>
      </c>
      <c r="C22" s="22">
        <v>46</v>
      </c>
      <c r="D22" s="22">
        <f t="shared" si="0"/>
        <v>44</v>
      </c>
      <c r="E22" s="22" t="str">
        <f t="shared" si="1"/>
        <v>PASS</v>
      </c>
      <c r="F22" s="23" t="str">
        <f t="shared" si="2"/>
        <v>III</v>
      </c>
      <c r="K22" s="19" t="s">
        <v>479</v>
      </c>
    </row>
    <row r="23" spans="1:11" x14ac:dyDescent="0.35">
      <c r="A23" s="21">
        <v>22</v>
      </c>
      <c r="B23" s="22">
        <v>43</v>
      </c>
      <c r="C23" s="22">
        <v>56</v>
      </c>
      <c r="D23" s="22">
        <f t="shared" si="0"/>
        <v>49.5</v>
      </c>
      <c r="E23" s="22" t="str">
        <f t="shared" si="1"/>
        <v>PASS</v>
      </c>
      <c r="F23" s="23" t="str">
        <f t="shared" si="2"/>
        <v>III</v>
      </c>
    </row>
    <row r="24" spans="1:11" x14ac:dyDescent="0.35">
      <c r="A24" s="21">
        <v>23</v>
      </c>
      <c r="B24" s="22">
        <v>44</v>
      </c>
      <c r="C24" s="22">
        <v>34</v>
      </c>
      <c r="D24" s="22">
        <f t="shared" si="0"/>
        <v>39</v>
      </c>
      <c r="E24" s="22" t="str">
        <f t="shared" si="1"/>
        <v>FAIL</v>
      </c>
      <c r="F24" s="23" t="str">
        <f t="shared" si="2"/>
        <v>IV</v>
      </c>
    </row>
    <row r="25" spans="1:11" x14ac:dyDescent="0.35">
      <c r="A25" s="21">
        <v>24</v>
      </c>
      <c r="B25" s="22">
        <v>45</v>
      </c>
      <c r="C25" s="22">
        <v>2</v>
      </c>
      <c r="D25" s="22">
        <f t="shared" si="0"/>
        <v>23.5</v>
      </c>
      <c r="E25" s="22" t="str">
        <f t="shared" si="1"/>
        <v>FAIL</v>
      </c>
      <c r="F25" s="23" t="str">
        <f t="shared" si="2"/>
        <v>IV</v>
      </c>
    </row>
    <row r="26" spans="1:11" x14ac:dyDescent="0.35">
      <c r="A26" s="21">
        <v>25</v>
      </c>
      <c r="B26" s="22">
        <v>46</v>
      </c>
      <c r="C26" s="22">
        <v>54</v>
      </c>
      <c r="D26" s="22">
        <f t="shared" si="0"/>
        <v>50</v>
      </c>
      <c r="E26" s="22" t="str">
        <f t="shared" si="1"/>
        <v>PASS</v>
      </c>
      <c r="F26" s="23" t="str">
        <f t="shared" si="2"/>
        <v>II</v>
      </c>
    </row>
    <row r="27" spans="1:11" x14ac:dyDescent="0.35">
      <c r="A27" s="21">
        <v>26</v>
      </c>
      <c r="B27" s="22">
        <v>47</v>
      </c>
      <c r="C27" s="22">
        <v>6</v>
      </c>
      <c r="D27" s="22">
        <f t="shared" si="0"/>
        <v>26.5</v>
      </c>
      <c r="E27" s="22" t="str">
        <f t="shared" si="1"/>
        <v>FAIL</v>
      </c>
      <c r="F27" s="23" t="str">
        <f t="shared" si="2"/>
        <v>IV</v>
      </c>
    </row>
    <row r="28" spans="1:11" x14ac:dyDescent="0.35">
      <c r="A28" s="21">
        <v>27</v>
      </c>
      <c r="B28" s="22">
        <v>48</v>
      </c>
      <c r="C28" s="22">
        <v>65</v>
      </c>
      <c r="D28" s="22">
        <f t="shared" si="0"/>
        <v>56.5</v>
      </c>
      <c r="E28" s="22" t="str">
        <f t="shared" si="1"/>
        <v>PASS</v>
      </c>
      <c r="F28" s="23" t="str">
        <f t="shared" si="2"/>
        <v>II</v>
      </c>
    </row>
    <row r="29" spans="1:11" x14ac:dyDescent="0.35">
      <c r="A29" s="21">
        <v>28</v>
      </c>
      <c r="B29" s="22">
        <v>49</v>
      </c>
      <c r="C29" s="22">
        <v>56</v>
      </c>
      <c r="D29" s="22">
        <f t="shared" si="0"/>
        <v>52.5</v>
      </c>
      <c r="E29" s="22" t="str">
        <f t="shared" si="1"/>
        <v>PASS</v>
      </c>
      <c r="F29" s="23" t="str">
        <f t="shared" si="2"/>
        <v>II</v>
      </c>
    </row>
    <row r="30" spans="1:11" x14ac:dyDescent="0.35">
      <c r="A30" s="21">
        <v>29</v>
      </c>
      <c r="B30" s="22">
        <v>50</v>
      </c>
      <c r="C30" s="22">
        <v>4</v>
      </c>
      <c r="D30" s="22">
        <f t="shared" si="0"/>
        <v>27</v>
      </c>
      <c r="E30" s="22" t="str">
        <f t="shared" si="1"/>
        <v>FAIL</v>
      </c>
      <c r="F30" s="23" t="str">
        <f t="shared" si="2"/>
        <v>IV</v>
      </c>
    </row>
    <row r="31" spans="1:11" x14ac:dyDescent="0.35">
      <c r="A31" s="21">
        <v>30</v>
      </c>
      <c r="B31" s="22">
        <v>51</v>
      </c>
      <c r="C31" s="22">
        <v>3</v>
      </c>
      <c r="D31" s="22">
        <f t="shared" si="0"/>
        <v>27</v>
      </c>
      <c r="E31" s="22" t="str">
        <f t="shared" si="1"/>
        <v>FAIL</v>
      </c>
      <c r="F31" s="23" t="str">
        <f t="shared" si="2"/>
        <v>IV</v>
      </c>
    </row>
    <row r="32" spans="1:11" x14ac:dyDescent="0.35">
      <c r="A32" s="21">
        <v>31</v>
      </c>
      <c r="B32" s="22">
        <v>52</v>
      </c>
      <c r="C32" s="22">
        <v>22</v>
      </c>
      <c r="D32" s="22">
        <f t="shared" si="0"/>
        <v>37</v>
      </c>
      <c r="E32" s="22" t="str">
        <f t="shared" si="1"/>
        <v>FAIL</v>
      </c>
      <c r="F32" s="23" t="str">
        <f t="shared" si="2"/>
        <v>IV</v>
      </c>
    </row>
    <row r="33" spans="1:6" x14ac:dyDescent="0.35">
      <c r="A33" s="21">
        <v>32</v>
      </c>
      <c r="B33" s="22">
        <v>53</v>
      </c>
      <c r="C33" s="22">
        <v>43</v>
      </c>
      <c r="D33" s="22">
        <f t="shared" si="0"/>
        <v>48</v>
      </c>
      <c r="E33" s="22" t="str">
        <f t="shared" si="1"/>
        <v>PASS</v>
      </c>
      <c r="F33" s="23" t="str">
        <f t="shared" si="2"/>
        <v>III</v>
      </c>
    </row>
    <row r="34" spans="1:6" x14ac:dyDescent="0.35">
      <c r="A34" s="21">
        <v>33</v>
      </c>
      <c r="B34" s="22">
        <v>54</v>
      </c>
      <c r="C34" s="22">
        <v>4</v>
      </c>
      <c r="D34" s="22">
        <f t="shared" si="0"/>
        <v>29</v>
      </c>
      <c r="E34" s="22" t="str">
        <f t="shared" si="1"/>
        <v>FAIL</v>
      </c>
      <c r="F34" s="23" t="str">
        <f t="shared" si="2"/>
        <v>IV</v>
      </c>
    </row>
    <row r="35" spans="1:6" x14ac:dyDescent="0.35">
      <c r="A35" s="21">
        <v>34</v>
      </c>
      <c r="B35" s="22">
        <v>55</v>
      </c>
      <c r="C35" s="22">
        <v>55</v>
      </c>
      <c r="D35" s="22">
        <f t="shared" si="0"/>
        <v>55</v>
      </c>
      <c r="E35" s="22" t="str">
        <f t="shared" si="1"/>
        <v>PASS</v>
      </c>
      <c r="F35" s="23" t="str">
        <f t="shared" si="2"/>
        <v>II</v>
      </c>
    </row>
    <row r="36" spans="1:6" x14ac:dyDescent="0.35">
      <c r="A36" s="21">
        <v>35</v>
      </c>
      <c r="B36" s="22">
        <v>56</v>
      </c>
      <c r="C36" s="22">
        <v>23</v>
      </c>
      <c r="D36" s="22">
        <f t="shared" si="0"/>
        <v>39.5</v>
      </c>
      <c r="E36" s="22" t="str">
        <f t="shared" si="1"/>
        <v>FAIL</v>
      </c>
      <c r="F36" s="23" t="str">
        <f t="shared" si="2"/>
        <v>IV</v>
      </c>
    </row>
    <row r="37" spans="1:6" x14ac:dyDescent="0.35">
      <c r="A37" s="21">
        <v>36</v>
      </c>
      <c r="B37" s="22">
        <v>57</v>
      </c>
      <c r="C37" s="22">
        <v>12</v>
      </c>
      <c r="D37" s="22">
        <f t="shared" si="0"/>
        <v>34.5</v>
      </c>
      <c r="E37" s="22" t="str">
        <f t="shared" si="1"/>
        <v>FAIL</v>
      </c>
      <c r="F37" s="23" t="str">
        <f t="shared" si="2"/>
        <v>IV</v>
      </c>
    </row>
    <row r="38" spans="1:6" x14ac:dyDescent="0.35">
      <c r="A38" s="21">
        <v>37</v>
      </c>
      <c r="B38" s="22">
        <v>58</v>
      </c>
      <c r="C38" s="22">
        <v>35</v>
      </c>
      <c r="D38" s="22">
        <f t="shared" si="0"/>
        <v>46.5</v>
      </c>
      <c r="E38" s="22" t="str">
        <f t="shared" si="1"/>
        <v>FAIL</v>
      </c>
      <c r="F38" s="23" t="str">
        <f t="shared" si="2"/>
        <v>IV</v>
      </c>
    </row>
    <row r="39" spans="1:6" x14ac:dyDescent="0.35">
      <c r="A39" s="21">
        <v>38</v>
      </c>
      <c r="B39" s="22">
        <v>59</v>
      </c>
      <c r="C39" s="22">
        <v>53</v>
      </c>
      <c r="D39" s="22">
        <f t="shared" si="0"/>
        <v>56</v>
      </c>
      <c r="E39" s="22" t="str">
        <f t="shared" si="1"/>
        <v>PASS</v>
      </c>
      <c r="F39" s="23" t="str">
        <f t="shared" si="2"/>
        <v>II</v>
      </c>
    </row>
    <row r="40" spans="1:6" x14ac:dyDescent="0.35">
      <c r="A40" s="21">
        <v>39</v>
      </c>
      <c r="B40" s="22">
        <v>60</v>
      </c>
      <c r="C40" s="22">
        <v>45</v>
      </c>
      <c r="D40" s="22">
        <f t="shared" si="0"/>
        <v>52.5</v>
      </c>
      <c r="E40" s="22" t="str">
        <f t="shared" si="1"/>
        <v>PASS</v>
      </c>
      <c r="F40" s="23" t="str">
        <f t="shared" si="2"/>
        <v>II</v>
      </c>
    </row>
    <row r="41" spans="1:6" x14ac:dyDescent="0.35">
      <c r="A41" s="21">
        <v>40</v>
      </c>
      <c r="B41" s="22">
        <v>61</v>
      </c>
      <c r="C41" s="22">
        <v>3</v>
      </c>
      <c r="D41" s="22">
        <f t="shared" si="0"/>
        <v>32</v>
      </c>
      <c r="E41" s="22" t="str">
        <f t="shared" si="1"/>
        <v>FAIL</v>
      </c>
      <c r="F41" s="23" t="str">
        <f t="shared" si="2"/>
        <v>IV</v>
      </c>
    </row>
    <row r="42" spans="1:6" x14ac:dyDescent="0.35">
      <c r="A42" s="21">
        <v>41</v>
      </c>
      <c r="B42" s="22">
        <v>62</v>
      </c>
      <c r="C42" s="22">
        <v>23</v>
      </c>
      <c r="D42" s="22">
        <f t="shared" si="0"/>
        <v>42.5</v>
      </c>
      <c r="E42" s="22" t="str">
        <f t="shared" si="1"/>
        <v>FAIL</v>
      </c>
      <c r="F42" s="23" t="str">
        <f t="shared" si="2"/>
        <v>IV</v>
      </c>
    </row>
    <row r="43" spans="1:6" x14ac:dyDescent="0.35">
      <c r="A43" s="21">
        <v>42</v>
      </c>
      <c r="B43" s="22">
        <v>63</v>
      </c>
      <c r="C43" s="22">
        <v>34</v>
      </c>
      <c r="D43" s="22">
        <f t="shared" si="0"/>
        <v>48.5</v>
      </c>
      <c r="E43" s="22" t="str">
        <f t="shared" si="1"/>
        <v>FAIL</v>
      </c>
      <c r="F43" s="23" t="str">
        <f t="shared" si="2"/>
        <v>IV</v>
      </c>
    </row>
    <row r="44" spans="1:6" x14ac:dyDescent="0.35">
      <c r="A44" s="21">
        <v>43</v>
      </c>
      <c r="B44" s="22">
        <v>64</v>
      </c>
      <c r="C44" s="22">
        <v>34</v>
      </c>
      <c r="D44" s="22">
        <f t="shared" si="0"/>
        <v>49</v>
      </c>
      <c r="E44" s="22" t="str">
        <f t="shared" si="1"/>
        <v>FAIL</v>
      </c>
      <c r="F44" s="23" t="str">
        <f t="shared" si="2"/>
        <v>IV</v>
      </c>
    </row>
    <row r="45" spans="1:6" x14ac:dyDescent="0.35">
      <c r="A45" s="21">
        <v>44</v>
      </c>
      <c r="B45" s="22">
        <v>65</v>
      </c>
      <c r="C45" s="22">
        <v>12</v>
      </c>
      <c r="D45" s="22">
        <f t="shared" si="0"/>
        <v>38.5</v>
      </c>
      <c r="E45" s="22" t="str">
        <f t="shared" si="1"/>
        <v>FAIL</v>
      </c>
      <c r="F45" s="23" t="str">
        <f t="shared" si="2"/>
        <v>IV</v>
      </c>
    </row>
    <row r="46" spans="1:6" x14ac:dyDescent="0.35">
      <c r="A46" s="21">
        <v>45</v>
      </c>
      <c r="B46" s="22">
        <v>66</v>
      </c>
      <c r="C46" s="22">
        <v>12</v>
      </c>
      <c r="D46" s="22">
        <f t="shared" si="0"/>
        <v>39</v>
      </c>
      <c r="E46" s="22" t="str">
        <f t="shared" si="1"/>
        <v>FAIL</v>
      </c>
      <c r="F46" s="23" t="str">
        <f t="shared" si="2"/>
        <v>IV</v>
      </c>
    </row>
    <row r="47" spans="1:6" x14ac:dyDescent="0.35">
      <c r="A47" s="21">
        <v>46</v>
      </c>
      <c r="B47" s="22">
        <v>67</v>
      </c>
      <c r="C47" s="22">
        <v>1</v>
      </c>
      <c r="D47" s="22">
        <f t="shared" si="0"/>
        <v>34</v>
      </c>
      <c r="E47" s="22" t="str">
        <f t="shared" si="1"/>
        <v>FAIL</v>
      </c>
      <c r="F47" s="23" t="str">
        <f t="shared" si="2"/>
        <v>IV</v>
      </c>
    </row>
    <row r="48" spans="1:6" x14ac:dyDescent="0.35">
      <c r="A48" s="21">
        <v>47</v>
      </c>
      <c r="B48" s="22">
        <v>68</v>
      </c>
      <c r="C48" s="22">
        <v>12</v>
      </c>
      <c r="D48" s="22">
        <f t="shared" si="0"/>
        <v>40</v>
      </c>
      <c r="E48" s="22" t="str">
        <f t="shared" si="1"/>
        <v>FAIL</v>
      </c>
      <c r="F48" s="23" t="str">
        <f t="shared" si="2"/>
        <v>IV</v>
      </c>
    </row>
    <row r="49" spans="1:6" x14ac:dyDescent="0.35">
      <c r="A49" s="21">
        <v>48</v>
      </c>
      <c r="B49" s="22">
        <v>69</v>
      </c>
      <c r="C49" s="22">
        <v>45</v>
      </c>
      <c r="D49" s="22">
        <f t="shared" si="0"/>
        <v>57</v>
      </c>
      <c r="E49" s="22" t="str">
        <f t="shared" si="1"/>
        <v>PASS</v>
      </c>
      <c r="F49" s="23" t="str">
        <f t="shared" si="2"/>
        <v>II</v>
      </c>
    </row>
    <row r="50" spans="1:6" x14ac:dyDescent="0.35">
      <c r="A50" s="21">
        <v>49</v>
      </c>
      <c r="B50" s="22">
        <v>70</v>
      </c>
      <c r="C50" s="22">
        <v>12</v>
      </c>
      <c r="D50" s="22">
        <f t="shared" si="0"/>
        <v>41</v>
      </c>
      <c r="E50" s="22" t="str">
        <f t="shared" si="1"/>
        <v>FAIL</v>
      </c>
      <c r="F50" s="23" t="str">
        <f t="shared" si="2"/>
        <v>IV</v>
      </c>
    </row>
    <row r="51" spans="1:6" x14ac:dyDescent="0.35">
      <c r="A51" s="24">
        <v>50</v>
      </c>
      <c r="B51" s="25">
        <v>71</v>
      </c>
      <c r="C51" s="25">
        <v>2</v>
      </c>
      <c r="D51" s="25">
        <f t="shared" si="0"/>
        <v>36.5</v>
      </c>
      <c r="E51" s="25" t="str">
        <f t="shared" si="1"/>
        <v>FAIL</v>
      </c>
      <c r="F51" s="26" t="str">
        <f t="shared" si="2"/>
        <v>IV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F3C2-2A7F-47CB-8530-6638EE0964CC}">
  <dimension ref="A1:J13"/>
  <sheetViews>
    <sheetView zoomScale="87" workbookViewId="0">
      <selection activeCell="J13" sqref="J13"/>
    </sheetView>
  </sheetViews>
  <sheetFormatPr defaultRowHeight="14.5" x14ac:dyDescent="0.35"/>
  <cols>
    <col min="1" max="1" width="8.453125" style="19" bestFit="1" customWidth="1"/>
    <col min="2" max="2" width="7.7265625" style="19" bestFit="1" customWidth="1"/>
    <col min="3" max="3" width="13.81640625" style="19" bestFit="1" customWidth="1"/>
    <col min="4" max="9" width="8.7265625" style="19"/>
    <col min="10" max="10" width="26" style="19" bestFit="1" customWidth="1"/>
    <col min="11" max="16384" width="8.7265625" style="19"/>
  </cols>
  <sheetData>
    <row r="1" spans="1:10" ht="23.5" x14ac:dyDescent="0.55000000000000004">
      <c r="A1" s="16" t="s">
        <v>8</v>
      </c>
      <c r="B1" s="17" t="s">
        <v>31</v>
      </c>
      <c r="C1" s="18" t="s">
        <v>32</v>
      </c>
      <c r="J1" s="20" t="s">
        <v>66</v>
      </c>
    </row>
    <row r="2" spans="1:10" ht="21" x14ac:dyDescent="0.5">
      <c r="A2" s="21" t="s">
        <v>33</v>
      </c>
      <c r="B2" s="22">
        <v>35000</v>
      </c>
      <c r="C2" s="23">
        <f>IF(B2&lt;30000,B2*5%,IF(B2&lt;=70000,1500+(B2-30000)*10%,1500+4000+(B2-70000*15%)))</f>
        <v>2000</v>
      </c>
      <c r="J2" s="15" t="s">
        <v>67</v>
      </c>
    </row>
    <row r="3" spans="1:10" x14ac:dyDescent="0.35">
      <c r="A3" s="21" t="s">
        <v>34</v>
      </c>
      <c r="B3" s="22">
        <v>30000</v>
      </c>
      <c r="C3" s="23">
        <f t="shared" ref="C3:C11" si="0">IF(B3&lt;30000,B3*5%,IF(B3&lt;=70000,1500+(B3-30000)*10%,1500+4000+(B3-70000*15%)))</f>
        <v>1500</v>
      </c>
    </row>
    <row r="4" spans="1:10" x14ac:dyDescent="0.35">
      <c r="A4" s="21" t="s">
        <v>35</v>
      </c>
      <c r="B4" s="22">
        <v>45000</v>
      </c>
      <c r="C4" s="23">
        <f t="shared" si="0"/>
        <v>3000</v>
      </c>
    </row>
    <row r="5" spans="1:10" x14ac:dyDescent="0.35">
      <c r="A5" s="21" t="s">
        <v>36</v>
      </c>
      <c r="B5" s="22">
        <v>34000</v>
      </c>
      <c r="C5" s="23">
        <f t="shared" si="0"/>
        <v>1900</v>
      </c>
    </row>
    <row r="6" spans="1:10" x14ac:dyDescent="0.35">
      <c r="A6" s="21" t="s">
        <v>37</v>
      </c>
      <c r="B6" s="22">
        <v>43000</v>
      </c>
      <c r="C6" s="23">
        <f t="shared" si="0"/>
        <v>2800</v>
      </c>
    </row>
    <row r="7" spans="1:10" x14ac:dyDescent="0.35">
      <c r="A7" s="21" t="s">
        <v>38</v>
      </c>
      <c r="B7" s="22">
        <v>34000</v>
      </c>
      <c r="C7" s="23">
        <f t="shared" si="0"/>
        <v>1900</v>
      </c>
    </row>
    <row r="8" spans="1:10" x14ac:dyDescent="0.35">
      <c r="A8" s="21" t="s">
        <v>39</v>
      </c>
      <c r="B8" s="22">
        <v>32000</v>
      </c>
      <c r="C8" s="23">
        <f t="shared" si="0"/>
        <v>1700</v>
      </c>
      <c r="J8" s="19" t="s">
        <v>480</v>
      </c>
    </row>
    <row r="9" spans="1:10" x14ac:dyDescent="0.35">
      <c r="A9" s="21" t="s">
        <v>40</v>
      </c>
      <c r="B9" s="22">
        <v>70000</v>
      </c>
      <c r="C9" s="23">
        <f t="shared" si="0"/>
        <v>5500</v>
      </c>
      <c r="J9" s="19" t="s">
        <v>481</v>
      </c>
    </row>
    <row r="10" spans="1:10" x14ac:dyDescent="0.35">
      <c r="A10" s="21" t="s">
        <v>41</v>
      </c>
      <c r="B10" s="22">
        <v>50000</v>
      </c>
      <c r="C10" s="23">
        <f t="shared" si="0"/>
        <v>3500</v>
      </c>
      <c r="J10" s="19" t="s">
        <v>482</v>
      </c>
    </row>
    <row r="11" spans="1:10" x14ac:dyDescent="0.35">
      <c r="A11" s="24" t="s">
        <v>42</v>
      </c>
      <c r="B11" s="25">
        <v>51000</v>
      </c>
      <c r="C11" s="26">
        <f t="shared" si="0"/>
        <v>3600</v>
      </c>
      <c r="J11" s="19" t="s">
        <v>483</v>
      </c>
    </row>
    <row r="12" spans="1:10" x14ac:dyDescent="0.35">
      <c r="J12" s="19" t="s">
        <v>484</v>
      </c>
    </row>
    <row r="13" spans="1:10" x14ac:dyDescent="0.35">
      <c r="J13" s="19" t="s">
        <v>485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3621-826D-4550-A3D1-A503DB97211D}">
  <dimension ref="A1:J52"/>
  <sheetViews>
    <sheetView zoomScale="61" workbookViewId="0">
      <selection activeCell="O23" sqref="O23"/>
    </sheetView>
  </sheetViews>
  <sheetFormatPr defaultRowHeight="14.5" x14ac:dyDescent="0.35"/>
  <cols>
    <col min="1" max="1" width="17.08984375" style="19" bestFit="1" customWidth="1"/>
    <col min="2" max="2" width="19.81640625" style="19" bestFit="1" customWidth="1"/>
    <col min="3" max="3" width="15.6328125" style="19" bestFit="1" customWidth="1"/>
    <col min="4" max="4" width="18.08984375" style="19" bestFit="1" customWidth="1"/>
    <col min="5" max="5" width="13.90625" style="19" bestFit="1" customWidth="1"/>
    <col min="6" max="9" width="8.7265625" style="19"/>
    <col min="10" max="10" width="25.6328125" style="19" bestFit="1" customWidth="1"/>
    <col min="11" max="16384" width="8.7265625" style="19"/>
  </cols>
  <sheetData>
    <row r="1" spans="1:10" ht="23.5" x14ac:dyDescent="0.55000000000000004">
      <c r="A1" s="27" t="s">
        <v>8</v>
      </c>
      <c r="B1" s="27" t="s">
        <v>43</v>
      </c>
      <c r="C1" s="27" t="s">
        <v>44</v>
      </c>
      <c r="D1" s="27" t="s">
        <v>45</v>
      </c>
      <c r="E1" s="27" t="s">
        <v>46</v>
      </c>
      <c r="J1" s="20" t="s">
        <v>66</v>
      </c>
    </row>
    <row r="2" spans="1:10" ht="21" x14ac:dyDescent="0.5">
      <c r="A2" s="27" t="s">
        <v>84</v>
      </c>
      <c r="B2" s="27">
        <v>624760</v>
      </c>
      <c r="C2" s="27">
        <f>IF(B2&lt;150000,0,IF(B2&lt;=250000,(B2-150000)*10%,IF(B2&lt;=325000,10000+(B2-250000)*20%,25000+(B2-325000)*30%)))</f>
        <v>114928</v>
      </c>
      <c r="D2" s="27">
        <f xml:space="preserve"> IF(B2&lt;500000,0,C2*3%)</f>
        <v>3447.8399999999997</v>
      </c>
      <c r="E2" s="27">
        <f>C2+D2</f>
        <v>118375.84</v>
      </c>
      <c r="J2" s="15" t="s">
        <v>67</v>
      </c>
    </row>
    <row r="3" spans="1:10" x14ac:dyDescent="0.35">
      <c r="A3" s="27" t="s">
        <v>85</v>
      </c>
      <c r="B3" s="27">
        <v>785768</v>
      </c>
      <c r="C3" s="27">
        <f t="shared" ref="C3:C51" si="0">IF(B3&lt;150000,0,IF(B3&lt;=250000,(B3-150000)*10%,IF(B3&lt;=325000,10000+(B3-250000)*20%,25000+(B3-325000)*30%)))</f>
        <v>163230.39999999999</v>
      </c>
      <c r="D3" s="27">
        <f t="shared" ref="D3:D51" si="1" xml:space="preserve"> IF(B3&lt;500000,0,C3*3%)</f>
        <v>4896.9119999999994</v>
      </c>
      <c r="E3" s="27">
        <f t="shared" ref="E3:E51" si="2">C3+D3</f>
        <v>168127.31200000001</v>
      </c>
    </row>
    <row r="4" spans="1:10" x14ac:dyDescent="0.35">
      <c r="A4" s="27" t="s">
        <v>86</v>
      </c>
      <c r="B4" s="27">
        <v>328969</v>
      </c>
      <c r="C4" s="27">
        <f t="shared" si="0"/>
        <v>26190.7</v>
      </c>
      <c r="D4" s="27">
        <f t="shared" si="1"/>
        <v>0</v>
      </c>
      <c r="E4" s="27">
        <f t="shared" si="2"/>
        <v>26190.7</v>
      </c>
    </row>
    <row r="5" spans="1:10" x14ac:dyDescent="0.35">
      <c r="A5" s="27" t="s">
        <v>87</v>
      </c>
      <c r="B5" s="27">
        <v>109038</v>
      </c>
      <c r="C5" s="27">
        <f t="shared" si="0"/>
        <v>0</v>
      </c>
      <c r="D5" s="27">
        <f t="shared" si="1"/>
        <v>0</v>
      </c>
      <c r="E5" s="27">
        <f t="shared" si="2"/>
        <v>0</v>
      </c>
    </row>
    <row r="6" spans="1:10" x14ac:dyDescent="0.35">
      <c r="A6" s="27" t="s">
        <v>88</v>
      </c>
      <c r="B6" s="27">
        <v>686870</v>
      </c>
      <c r="C6" s="27">
        <f t="shared" si="0"/>
        <v>133561</v>
      </c>
      <c r="D6" s="27">
        <f t="shared" si="1"/>
        <v>4006.83</v>
      </c>
      <c r="E6" s="27">
        <f t="shared" si="2"/>
        <v>137567.82999999999</v>
      </c>
    </row>
    <row r="7" spans="1:10" x14ac:dyDescent="0.35">
      <c r="A7" s="27" t="s">
        <v>89</v>
      </c>
      <c r="B7" s="27">
        <v>951042</v>
      </c>
      <c r="C7" s="27">
        <f t="shared" si="0"/>
        <v>212812.6</v>
      </c>
      <c r="D7" s="27">
        <f t="shared" si="1"/>
        <v>6384.3779999999997</v>
      </c>
      <c r="E7" s="27">
        <f t="shared" si="2"/>
        <v>219196.978</v>
      </c>
    </row>
    <row r="8" spans="1:10" x14ac:dyDescent="0.35">
      <c r="A8" s="27" t="s">
        <v>90</v>
      </c>
      <c r="B8" s="27">
        <v>216691</v>
      </c>
      <c r="C8" s="27">
        <f t="shared" si="0"/>
        <v>6669.1</v>
      </c>
      <c r="D8" s="27">
        <f t="shared" si="1"/>
        <v>0</v>
      </c>
      <c r="E8" s="27">
        <f t="shared" si="2"/>
        <v>6669.1</v>
      </c>
    </row>
    <row r="9" spans="1:10" x14ac:dyDescent="0.35">
      <c r="A9" s="27" t="s">
        <v>91</v>
      </c>
      <c r="B9" s="27">
        <v>338899</v>
      </c>
      <c r="C9" s="27">
        <f t="shared" si="0"/>
        <v>29169.7</v>
      </c>
      <c r="D9" s="27">
        <f t="shared" si="1"/>
        <v>0</v>
      </c>
      <c r="E9" s="27">
        <f t="shared" si="2"/>
        <v>29169.7</v>
      </c>
    </row>
    <row r="10" spans="1:10" x14ac:dyDescent="0.35">
      <c r="A10" s="27" t="s">
        <v>92</v>
      </c>
      <c r="B10" s="27">
        <v>419855</v>
      </c>
      <c r="C10" s="27">
        <f t="shared" si="0"/>
        <v>53456.5</v>
      </c>
      <c r="D10" s="27">
        <f t="shared" si="1"/>
        <v>0</v>
      </c>
      <c r="E10" s="27">
        <f t="shared" si="2"/>
        <v>53456.5</v>
      </c>
    </row>
    <row r="11" spans="1:10" x14ac:dyDescent="0.35">
      <c r="A11" s="27" t="s">
        <v>93</v>
      </c>
      <c r="B11" s="27">
        <v>541040</v>
      </c>
      <c r="C11" s="27">
        <f t="shared" si="0"/>
        <v>89812</v>
      </c>
      <c r="D11" s="27">
        <f t="shared" si="1"/>
        <v>2694.36</v>
      </c>
      <c r="E11" s="27">
        <f t="shared" si="2"/>
        <v>92506.36</v>
      </c>
    </row>
    <row r="12" spans="1:10" x14ac:dyDescent="0.35">
      <c r="A12" s="27" t="s">
        <v>94</v>
      </c>
      <c r="B12" s="27">
        <v>936046</v>
      </c>
      <c r="C12" s="27">
        <f t="shared" si="0"/>
        <v>208313.8</v>
      </c>
      <c r="D12" s="27">
        <f t="shared" si="1"/>
        <v>6249.4139999999998</v>
      </c>
      <c r="E12" s="27">
        <f t="shared" si="2"/>
        <v>214563.21399999998</v>
      </c>
    </row>
    <row r="13" spans="1:10" x14ac:dyDescent="0.35">
      <c r="A13" s="27" t="s">
        <v>95</v>
      </c>
      <c r="B13" s="27">
        <v>817475</v>
      </c>
      <c r="C13" s="27">
        <f t="shared" si="0"/>
        <v>172742.5</v>
      </c>
      <c r="D13" s="27">
        <f t="shared" si="1"/>
        <v>5182.2749999999996</v>
      </c>
      <c r="E13" s="27">
        <f t="shared" si="2"/>
        <v>177924.77499999999</v>
      </c>
    </row>
    <row r="14" spans="1:10" x14ac:dyDescent="0.35">
      <c r="A14" s="27" t="s">
        <v>96</v>
      </c>
      <c r="B14" s="27">
        <v>685845</v>
      </c>
      <c r="C14" s="27">
        <f t="shared" si="0"/>
        <v>133253.5</v>
      </c>
      <c r="D14" s="27">
        <f t="shared" si="1"/>
        <v>3997.605</v>
      </c>
      <c r="E14" s="27">
        <f t="shared" si="2"/>
        <v>137251.10500000001</v>
      </c>
    </row>
    <row r="15" spans="1:10" x14ac:dyDescent="0.35">
      <c r="A15" s="27" t="s">
        <v>97</v>
      </c>
      <c r="B15" s="27">
        <v>480904</v>
      </c>
      <c r="C15" s="27">
        <f t="shared" si="0"/>
        <v>71771.199999999997</v>
      </c>
      <c r="D15" s="27">
        <f t="shared" si="1"/>
        <v>0</v>
      </c>
      <c r="E15" s="27">
        <f t="shared" si="2"/>
        <v>71771.199999999997</v>
      </c>
      <c r="J15" s="19" t="s">
        <v>486</v>
      </c>
    </row>
    <row r="16" spans="1:10" x14ac:dyDescent="0.35">
      <c r="A16" s="27" t="s">
        <v>98</v>
      </c>
      <c r="B16" s="27">
        <v>420669</v>
      </c>
      <c r="C16" s="27">
        <f t="shared" si="0"/>
        <v>53700.7</v>
      </c>
      <c r="D16" s="27">
        <f t="shared" si="1"/>
        <v>0</v>
      </c>
      <c r="E16" s="27">
        <f t="shared" si="2"/>
        <v>53700.7</v>
      </c>
      <c r="J16" s="19" t="s">
        <v>487</v>
      </c>
    </row>
    <row r="17" spans="1:10" x14ac:dyDescent="0.35">
      <c r="A17" s="27" t="s">
        <v>99</v>
      </c>
      <c r="B17" s="27">
        <v>572530</v>
      </c>
      <c r="C17" s="27">
        <f t="shared" si="0"/>
        <v>99259</v>
      </c>
      <c r="D17" s="27">
        <f t="shared" si="1"/>
        <v>2977.77</v>
      </c>
      <c r="E17" s="27">
        <f t="shared" si="2"/>
        <v>102236.77</v>
      </c>
    </row>
    <row r="18" spans="1:10" x14ac:dyDescent="0.35">
      <c r="A18" s="27" t="s">
        <v>100</v>
      </c>
      <c r="B18" s="27">
        <v>906238</v>
      </c>
      <c r="C18" s="27">
        <f t="shared" si="0"/>
        <v>199371.4</v>
      </c>
      <c r="D18" s="27">
        <f t="shared" si="1"/>
        <v>5981.1419999999998</v>
      </c>
      <c r="E18" s="27">
        <f t="shared" si="2"/>
        <v>205352.54199999999</v>
      </c>
    </row>
    <row r="19" spans="1:10" x14ac:dyDescent="0.35">
      <c r="A19" s="27" t="s">
        <v>101</v>
      </c>
      <c r="B19" s="27">
        <v>963609</v>
      </c>
      <c r="C19" s="27">
        <f t="shared" si="0"/>
        <v>216582.69999999998</v>
      </c>
      <c r="D19" s="27">
        <f t="shared" si="1"/>
        <v>6497.4809999999989</v>
      </c>
      <c r="E19" s="27">
        <f t="shared" si="2"/>
        <v>223080.18099999998</v>
      </c>
      <c r="J19" s="19" t="s">
        <v>489</v>
      </c>
    </row>
    <row r="20" spans="1:10" x14ac:dyDescent="0.35">
      <c r="A20" s="27" t="s">
        <v>102</v>
      </c>
      <c r="B20" s="27">
        <v>558613</v>
      </c>
      <c r="C20" s="27">
        <f t="shared" si="0"/>
        <v>95083.9</v>
      </c>
      <c r="D20" s="27">
        <f t="shared" si="1"/>
        <v>2852.5169999999998</v>
      </c>
      <c r="E20" s="27">
        <f t="shared" si="2"/>
        <v>97936.416999999987</v>
      </c>
      <c r="J20" s="19" t="s">
        <v>490</v>
      </c>
    </row>
    <row r="21" spans="1:10" x14ac:dyDescent="0.35">
      <c r="A21" s="27" t="s">
        <v>103</v>
      </c>
      <c r="B21" s="27">
        <v>792217</v>
      </c>
      <c r="C21" s="27">
        <f t="shared" si="0"/>
        <v>165165.1</v>
      </c>
      <c r="D21" s="27">
        <f t="shared" si="1"/>
        <v>4954.9530000000004</v>
      </c>
      <c r="E21" s="27">
        <f t="shared" si="2"/>
        <v>170120.05300000001</v>
      </c>
      <c r="J21" s="19" t="s">
        <v>491</v>
      </c>
    </row>
    <row r="22" spans="1:10" x14ac:dyDescent="0.35">
      <c r="A22" s="27" t="s">
        <v>104</v>
      </c>
      <c r="B22" s="27">
        <v>876942</v>
      </c>
      <c r="C22" s="27">
        <f t="shared" si="0"/>
        <v>190582.6</v>
      </c>
      <c r="D22" s="27">
        <f t="shared" si="1"/>
        <v>5717.4780000000001</v>
      </c>
      <c r="E22" s="27">
        <f t="shared" si="2"/>
        <v>196300.07800000001</v>
      </c>
      <c r="J22" s="19" t="s">
        <v>492</v>
      </c>
    </row>
    <row r="23" spans="1:10" x14ac:dyDescent="0.35">
      <c r="A23" s="27" t="s">
        <v>105</v>
      </c>
      <c r="B23" s="27">
        <v>710300</v>
      </c>
      <c r="C23" s="27">
        <f t="shared" si="0"/>
        <v>140590</v>
      </c>
      <c r="D23" s="27">
        <f t="shared" si="1"/>
        <v>4217.7</v>
      </c>
      <c r="E23" s="27">
        <f t="shared" si="2"/>
        <v>144807.70000000001</v>
      </c>
      <c r="J23" s="19" t="s">
        <v>493</v>
      </c>
    </row>
    <row r="24" spans="1:10" x14ac:dyDescent="0.35">
      <c r="A24" s="27" t="s">
        <v>106</v>
      </c>
      <c r="B24" s="27">
        <v>464656</v>
      </c>
      <c r="C24" s="27">
        <f t="shared" si="0"/>
        <v>66896.799999999988</v>
      </c>
      <c r="D24" s="27">
        <f t="shared" si="1"/>
        <v>0</v>
      </c>
      <c r="E24" s="27">
        <f t="shared" si="2"/>
        <v>66896.799999999988</v>
      </c>
      <c r="J24" s="19" t="s">
        <v>494</v>
      </c>
    </row>
    <row r="25" spans="1:10" x14ac:dyDescent="0.35">
      <c r="A25" s="27" t="s">
        <v>107</v>
      </c>
      <c r="B25" s="27">
        <v>835977</v>
      </c>
      <c r="C25" s="27">
        <f t="shared" si="0"/>
        <v>178293.1</v>
      </c>
      <c r="D25" s="27">
        <f t="shared" si="1"/>
        <v>5348.7929999999997</v>
      </c>
      <c r="E25" s="27">
        <f t="shared" si="2"/>
        <v>183641.89300000001</v>
      </c>
      <c r="J25" s="19" t="s">
        <v>495</v>
      </c>
    </row>
    <row r="26" spans="1:10" x14ac:dyDescent="0.35">
      <c r="A26" s="27" t="s">
        <v>108</v>
      </c>
      <c r="B26" s="27">
        <v>744131</v>
      </c>
      <c r="C26" s="27">
        <f t="shared" si="0"/>
        <v>150739.29999999999</v>
      </c>
      <c r="D26" s="27">
        <f t="shared" si="1"/>
        <v>4522.1789999999992</v>
      </c>
      <c r="E26" s="27">
        <f t="shared" si="2"/>
        <v>155261.47899999999</v>
      </c>
    </row>
    <row r="27" spans="1:10" x14ac:dyDescent="0.35">
      <c r="A27" s="27" t="s">
        <v>109</v>
      </c>
      <c r="B27" s="27">
        <v>500272</v>
      </c>
      <c r="C27" s="27">
        <f t="shared" si="0"/>
        <v>77581.600000000006</v>
      </c>
      <c r="D27" s="27">
        <f t="shared" si="1"/>
        <v>2327.4479999999999</v>
      </c>
      <c r="E27" s="27">
        <f t="shared" si="2"/>
        <v>79909.04800000001</v>
      </c>
    </row>
    <row r="28" spans="1:10" x14ac:dyDescent="0.35">
      <c r="A28" s="27" t="s">
        <v>110</v>
      </c>
      <c r="B28" s="27">
        <v>466885</v>
      </c>
      <c r="C28" s="27">
        <f t="shared" si="0"/>
        <v>67565.5</v>
      </c>
      <c r="D28" s="27">
        <f t="shared" si="1"/>
        <v>0</v>
      </c>
      <c r="E28" s="27">
        <f t="shared" si="2"/>
        <v>67565.5</v>
      </c>
    </row>
    <row r="29" spans="1:10" x14ac:dyDescent="0.35">
      <c r="A29" s="27" t="s">
        <v>111</v>
      </c>
      <c r="B29" s="27">
        <v>235531</v>
      </c>
      <c r="C29" s="27">
        <f t="shared" si="0"/>
        <v>8553.1</v>
      </c>
      <c r="D29" s="27">
        <f t="shared" si="1"/>
        <v>0</v>
      </c>
      <c r="E29" s="27">
        <f t="shared" si="2"/>
        <v>8553.1</v>
      </c>
      <c r="J29" s="19" t="s">
        <v>488</v>
      </c>
    </row>
    <row r="30" spans="1:10" x14ac:dyDescent="0.35">
      <c r="A30" s="27" t="s">
        <v>112</v>
      </c>
      <c r="B30" s="27">
        <v>119251</v>
      </c>
      <c r="C30" s="27">
        <f t="shared" si="0"/>
        <v>0</v>
      </c>
      <c r="D30" s="27">
        <f t="shared" si="1"/>
        <v>0</v>
      </c>
      <c r="E30" s="27">
        <f t="shared" si="2"/>
        <v>0</v>
      </c>
    </row>
    <row r="31" spans="1:10" x14ac:dyDescent="0.35">
      <c r="A31" s="27" t="s">
        <v>113</v>
      </c>
      <c r="B31" s="27">
        <v>156148</v>
      </c>
      <c r="C31" s="27">
        <f t="shared" si="0"/>
        <v>614.80000000000007</v>
      </c>
      <c r="D31" s="27">
        <f t="shared" si="1"/>
        <v>0</v>
      </c>
      <c r="E31" s="27">
        <f t="shared" si="2"/>
        <v>614.80000000000007</v>
      </c>
    </row>
    <row r="32" spans="1:10" x14ac:dyDescent="0.35">
      <c r="A32" s="27" t="s">
        <v>114</v>
      </c>
      <c r="B32" s="27">
        <v>786684</v>
      </c>
      <c r="C32" s="27">
        <f t="shared" si="0"/>
        <v>163505.19999999998</v>
      </c>
      <c r="D32" s="27">
        <f t="shared" si="1"/>
        <v>4905.155999999999</v>
      </c>
      <c r="E32" s="27">
        <f t="shared" si="2"/>
        <v>168410.35599999997</v>
      </c>
    </row>
    <row r="33" spans="1:5" x14ac:dyDescent="0.35">
      <c r="A33" s="27" t="s">
        <v>115</v>
      </c>
      <c r="B33" s="27">
        <v>791255</v>
      </c>
      <c r="C33" s="27">
        <f t="shared" si="0"/>
        <v>164876.5</v>
      </c>
      <c r="D33" s="27">
        <f t="shared" si="1"/>
        <v>4946.2950000000001</v>
      </c>
      <c r="E33" s="27">
        <f t="shared" si="2"/>
        <v>169822.79500000001</v>
      </c>
    </row>
    <row r="34" spans="1:5" x14ac:dyDescent="0.35">
      <c r="A34" s="27" t="s">
        <v>116</v>
      </c>
      <c r="B34" s="27">
        <v>797274</v>
      </c>
      <c r="C34" s="27">
        <f t="shared" si="0"/>
        <v>166682.19999999998</v>
      </c>
      <c r="D34" s="27">
        <f t="shared" si="1"/>
        <v>5000.4659999999994</v>
      </c>
      <c r="E34" s="27">
        <f t="shared" si="2"/>
        <v>171682.66599999997</v>
      </c>
    </row>
    <row r="35" spans="1:5" x14ac:dyDescent="0.35">
      <c r="A35" s="27" t="s">
        <v>117</v>
      </c>
      <c r="B35" s="27">
        <v>990909</v>
      </c>
      <c r="C35" s="27">
        <f t="shared" si="0"/>
        <v>224772.69999999998</v>
      </c>
      <c r="D35" s="27">
        <f t="shared" si="1"/>
        <v>6743.1809999999996</v>
      </c>
      <c r="E35" s="27">
        <f t="shared" si="2"/>
        <v>231515.88099999999</v>
      </c>
    </row>
    <row r="36" spans="1:5" x14ac:dyDescent="0.35">
      <c r="A36" s="27" t="s">
        <v>118</v>
      </c>
      <c r="B36" s="27">
        <v>554767</v>
      </c>
      <c r="C36" s="27">
        <f t="shared" si="0"/>
        <v>93930.099999999991</v>
      </c>
      <c r="D36" s="27">
        <f t="shared" si="1"/>
        <v>2817.9029999999998</v>
      </c>
      <c r="E36" s="27">
        <f t="shared" si="2"/>
        <v>96748.002999999997</v>
      </c>
    </row>
    <row r="37" spans="1:5" x14ac:dyDescent="0.35">
      <c r="A37" s="27" t="s">
        <v>119</v>
      </c>
      <c r="B37" s="27">
        <v>731337</v>
      </c>
      <c r="C37" s="27">
        <f t="shared" si="0"/>
        <v>146901.09999999998</v>
      </c>
      <c r="D37" s="27">
        <f t="shared" si="1"/>
        <v>4407.0329999999994</v>
      </c>
      <c r="E37" s="27">
        <f t="shared" si="2"/>
        <v>151308.13299999997</v>
      </c>
    </row>
    <row r="38" spans="1:5" x14ac:dyDescent="0.35">
      <c r="A38" s="27" t="s">
        <v>120</v>
      </c>
      <c r="B38" s="27">
        <v>537054</v>
      </c>
      <c r="C38" s="27">
        <f t="shared" si="0"/>
        <v>88616.2</v>
      </c>
      <c r="D38" s="27">
        <f t="shared" si="1"/>
        <v>2658.4859999999999</v>
      </c>
      <c r="E38" s="27">
        <f t="shared" si="2"/>
        <v>91274.686000000002</v>
      </c>
    </row>
    <row r="39" spans="1:5" x14ac:dyDescent="0.35">
      <c r="A39" s="27" t="s">
        <v>121</v>
      </c>
      <c r="B39" s="27">
        <v>264416</v>
      </c>
      <c r="C39" s="27">
        <f t="shared" si="0"/>
        <v>12883.2</v>
      </c>
      <c r="D39" s="27">
        <f t="shared" si="1"/>
        <v>0</v>
      </c>
      <c r="E39" s="27">
        <f t="shared" si="2"/>
        <v>12883.2</v>
      </c>
    </row>
    <row r="40" spans="1:5" x14ac:dyDescent="0.35">
      <c r="A40" s="27" t="s">
        <v>122</v>
      </c>
      <c r="B40" s="27">
        <v>998013</v>
      </c>
      <c r="C40" s="27">
        <f t="shared" si="0"/>
        <v>226903.9</v>
      </c>
      <c r="D40" s="27">
        <f t="shared" si="1"/>
        <v>6807.1169999999993</v>
      </c>
      <c r="E40" s="27">
        <f t="shared" si="2"/>
        <v>233711.01699999999</v>
      </c>
    </row>
    <row r="41" spans="1:5" x14ac:dyDescent="0.35">
      <c r="A41" s="27" t="s">
        <v>123</v>
      </c>
      <c r="B41" s="27">
        <v>381311</v>
      </c>
      <c r="C41" s="27">
        <f t="shared" si="0"/>
        <v>41893.300000000003</v>
      </c>
      <c r="D41" s="27">
        <f t="shared" si="1"/>
        <v>0</v>
      </c>
      <c r="E41" s="27">
        <f t="shared" si="2"/>
        <v>41893.300000000003</v>
      </c>
    </row>
    <row r="42" spans="1:5" x14ac:dyDescent="0.35">
      <c r="A42" s="27" t="s">
        <v>124</v>
      </c>
      <c r="B42" s="27">
        <v>457428</v>
      </c>
      <c r="C42" s="27">
        <f t="shared" si="0"/>
        <v>64728.4</v>
      </c>
      <c r="D42" s="27">
        <f t="shared" si="1"/>
        <v>0</v>
      </c>
      <c r="E42" s="27">
        <f t="shared" si="2"/>
        <v>64728.4</v>
      </c>
    </row>
    <row r="43" spans="1:5" x14ac:dyDescent="0.35">
      <c r="A43" s="27" t="s">
        <v>125</v>
      </c>
      <c r="B43" s="27">
        <v>134539</v>
      </c>
      <c r="C43" s="27">
        <f t="shared" si="0"/>
        <v>0</v>
      </c>
      <c r="D43" s="27">
        <f t="shared" si="1"/>
        <v>0</v>
      </c>
      <c r="E43" s="27">
        <f t="shared" si="2"/>
        <v>0</v>
      </c>
    </row>
    <row r="44" spans="1:5" x14ac:dyDescent="0.35">
      <c r="A44" s="27" t="s">
        <v>126</v>
      </c>
      <c r="B44" s="27">
        <v>518348</v>
      </c>
      <c r="C44" s="27">
        <f t="shared" si="0"/>
        <v>83004.399999999994</v>
      </c>
      <c r="D44" s="27">
        <f t="shared" si="1"/>
        <v>2490.1319999999996</v>
      </c>
      <c r="E44" s="27">
        <f t="shared" si="2"/>
        <v>85494.531999999992</v>
      </c>
    </row>
    <row r="45" spans="1:5" x14ac:dyDescent="0.35">
      <c r="A45" s="27" t="s">
        <v>127</v>
      </c>
      <c r="B45" s="27">
        <v>164335</v>
      </c>
      <c r="C45" s="27">
        <f t="shared" si="0"/>
        <v>1433.5</v>
      </c>
      <c r="D45" s="27">
        <f t="shared" si="1"/>
        <v>0</v>
      </c>
      <c r="E45" s="27">
        <f t="shared" si="2"/>
        <v>1433.5</v>
      </c>
    </row>
    <row r="46" spans="1:5" x14ac:dyDescent="0.35">
      <c r="A46" s="27" t="s">
        <v>128</v>
      </c>
      <c r="B46" s="27">
        <v>134567</v>
      </c>
      <c r="C46" s="27">
        <f t="shared" si="0"/>
        <v>0</v>
      </c>
      <c r="D46" s="27">
        <f t="shared" si="1"/>
        <v>0</v>
      </c>
      <c r="E46" s="27">
        <f t="shared" si="2"/>
        <v>0</v>
      </c>
    </row>
    <row r="47" spans="1:5" x14ac:dyDescent="0.35">
      <c r="A47" s="27" t="s">
        <v>129</v>
      </c>
      <c r="B47" s="27">
        <v>164569</v>
      </c>
      <c r="C47" s="27">
        <f t="shared" si="0"/>
        <v>1456.9</v>
      </c>
      <c r="D47" s="27">
        <f t="shared" si="1"/>
        <v>0</v>
      </c>
      <c r="E47" s="27">
        <f t="shared" si="2"/>
        <v>1456.9</v>
      </c>
    </row>
    <row r="48" spans="1:5" x14ac:dyDescent="0.35">
      <c r="A48" s="27" t="s">
        <v>130</v>
      </c>
      <c r="B48" s="27">
        <v>317055</v>
      </c>
      <c r="C48" s="27">
        <f t="shared" si="0"/>
        <v>23411</v>
      </c>
      <c r="D48" s="27">
        <f t="shared" si="1"/>
        <v>0</v>
      </c>
      <c r="E48" s="27">
        <f t="shared" si="2"/>
        <v>23411</v>
      </c>
    </row>
    <row r="49" spans="1:5" x14ac:dyDescent="0.35">
      <c r="A49" s="27" t="s">
        <v>131</v>
      </c>
      <c r="B49" s="27">
        <v>543777</v>
      </c>
      <c r="C49" s="27">
        <f t="shared" si="0"/>
        <v>90633.099999999991</v>
      </c>
      <c r="D49" s="27">
        <f t="shared" si="1"/>
        <v>2718.9929999999995</v>
      </c>
      <c r="E49" s="27">
        <f t="shared" si="2"/>
        <v>93352.092999999993</v>
      </c>
    </row>
    <row r="50" spans="1:5" x14ac:dyDescent="0.35">
      <c r="A50" s="27" t="s">
        <v>132</v>
      </c>
      <c r="B50" s="27">
        <v>100452</v>
      </c>
      <c r="C50" s="27">
        <f t="shared" si="0"/>
        <v>0</v>
      </c>
      <c r="D50" s="27">
        <f t="shared" si="1"/>
        <v>0</v>
      </c>
      <c r="E50" s="27">
        <f t="shared" si="2"/>
        <v>0</v>
      </c>
    </row>
    <row r="51" spans="1:5" x14ac:dyDescent="0.35">
      <c r="A51" s="27" t="s">
        <v>133</v>
      </c>
      <c r="B51" s="27">
        <v>607554</v>
      </c>
      <c r="C51" s="27">
        <f t="shared" si="0"/>
        <v>109766.2</v>
      </c>
      <c r="D51" s="27">
        <f t="shared" si="1"/>
        <v>3292.9859999999999</v>
      </c>
      <c r="E51" s="27">
        <f t="shared" si="2"/>
        <v>113059.186</v>
      </c>
    </row>
    <row r="52" spans="1:5" x14ac:dyDescent="0.35">
      <c r="A52" s="22"/>
      <c r="B52" s="22"/>
      <c r="C52" s="22"/>
      <c r="D52" s="22"/>
      <c r="E52" s="2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47107-5B55-4448-8D66-A035C8434EC5}">
  <dimension ref="A1:BG133"/>
  <sheetViews>
    <sheetView topLeftCell="A3" zoomScale="51" workbookViewId="0">
      <selection activeCell="A29" sqref="A29"/>
    </sheetView>
  </sheetViews>
  <sheetFormatPr defaultRowHeight="14.5" x14ac:dyDescent="0.35"/>
  <cols>
    <col min="1" max="1" width="9" style="19" customWidth="1"/>
    <col min="2" max="2" width="9.90625" style="19" customWidth="1"/>
    <col min="3" max="3" width="8.54296875" style="19" customWidth="1"/>
    <col min="4" max="4" width="11.81640625" style="19" customWidth="1"/>
    <col min="5" max="9" width="8.7265625" style="19"/>
    <col min="10" max="10" width="9.81640625" style="19" bestFit="1" customWidth="1"/>
    <col min="11" max="14" width="8.7265625" style="19"/>
    <col min="15" max="15" width="25.90625" style="19" bestFit="1" customWidth="1"/>
    <col min="16" max="16384" width="8.7265625" style="19"/>
  </cols>
  <sheetData>
    <row r="1" spans="1:58" x14ac:dyDescent="0.35">
      <c r="A1" s="7" t="s">
        <v>8</v>
      </c>
      <c r="B1" s="7" t="s">
        <v>47</v>
      </c>
      <c r="C1" s="7" t="s">
        <v>48</v>
      </c>
      <c r="D1" s="8" t="s">
        <v>49</v>
      </c>
      <c r="E1" s="7" t="s">
        <v>50</v>
      </c>
      <c r="F1" s="29"/>
      <c r="G1" s="28"/>
      <c r="H1" s="28"/>
      <c r="I1" s="28"/>
      <c r="J1" s="28"/>
      <c r="K1" s="28"/>
      <c r="L1" s="29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58" ht="23.5" x14ac:dyDescent="0.55000000000000004">
      <c r="A2" s="1" t="s">
        <v>11</v>
      </c>
      <c r="B2" s="1" t="s">
        <v>56</v>
      </c>
      <c r="C2" s="1" t="s">
        <v>58</v>
      </c>
      <c r="D2" s="1" t="s">
        <v>61</v>
      </c>
      <c r="E2" s="1">
        <v>3000</v>
      </c>
      <c r="F2" s="30"/>
      <c r="G2" s="31"/>
      <c r="H2" s="31"/>
      <c r="I2" s="31"/>
      <c r="J2" s="31"/>
      <c r="K2" s="31"/>
      <c r="L2" s="30"/>
      <c r="M2" s="31"/>
      <c r="N2" s="31"/>
      <c r="O2" s="13" t="s">
        <v>66</v>
      </c>
      <c r="P2" s="31"/>
      <c r="Q2" s="31"/>
      <c r="R2" s="30"/>
      <c r="S2" s="32"/>
      <c r="T2" s="32"/>
      <c r="U2" s="32"/>
      <c r="V2" s="32"/>
      <c r="W2" s="32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</row>
    <row r="3" spans="1:58" ht="21" x14ac:dyDescent="0.5">
      <c r="A3" s="1" t="s">
        <v>12</v>
      </c>
      <c r="B3" s="1" t="s">
        <v>56</v>
      </c>
      <c r="C3" s="1" t="s">
        <v>59</v>
      </c>
      <c r="D3" s="1" t="s">
        <v>62</v>
      </c>
      <c r="E3" s="1">
        <v>1000</v>
      </c>
      <c r="F3" s="30"/>
      <c r="G3" s="31"/>
      <c r="H3" s="31"/>
      <c r="I3" s="31"/>
      <c r="J3" s="31"/>
      <c r="K3" s="31"/>
      <c r="L3" s="30"/>
      <c r="M3" s="31"/>
      <c r="N3" s="31"/>
      <c r="O3" s="14" t="s">
        <v>69</v>
      </c>
      <c r="P3" s="31"/>
      <c r="Q3" s="31"/>
      <c r="R3" s="30"/>
      <c r="S3" s="32"/>
      <c r="T3" s="32"/>
      <c r="U3" s="32"/>
      <c r="V3" s="32"/>
      <c r="W3" s="32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</row>
    <row r="4" spans="1:58" x14ac:dyDescent="0.35">
      <c r="A4" s="1" t="s">
        <v>13</v>
      </c>
      <c r="B4" s="1" t="s">
        <v>56</v>
      </c>
      <c r="C4" s="1" t="s">
        <v>60</v>
      </c>
      <c r="D4" s="1" t="s">
        <v>62</v>
      </c>
      <c r="E4" s="1">
        <v>1000</v>
      </c>
      <c r="F4" s="30"/>
      <c r="G4" s="31"/>
      <c r="H4" s="31"/>
      <c r="I4" s="31"/>
      <c r="J4" s="31"/>
      <c r="K4" s="31"/>
      <c r="L4" s="30"/>
      <c r="M4" s="31"/>
      <c r="N4" s="31"/>
      <c r="O4" s="31"/>
      <c r="P4" s="31"/>
      <c r="Q4" s="31"/>
      <c r="R4" s="30"/>
      <c r="S4" s="32"/>
      <c r="T4" s="32"/>
      <c r="U4" s="32"/>
      <c r="V4" s="32"/>
      <c r="W4" s="32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</row>
    <row r="5" spans="1:58" x14ac:dyDescent="0.35">
      <c r="A5" s="1" t="s">
        <v>14</v>
      </c>
      <c r="B5" s="1" t="s">
        <v>57</v>
      </c>
      <c r="C5" s="1" t="s">
        <v>58</v>
      </c>
      <c r="D5" s="1" t="s">
        <v>62</v>
      </c>
      <c r="E5" s="1">
        <v>500</v>
      </c>
      <c r="F5" s="30"/>
      <c r="G5" s="31"/>
      <c r="H5" s="31"/>
      <c r="I5" s="31"/>
      <c r="J5" s="31"/>
      <c r="K5" s="31"/>
      <c r="L5" s="30"/>
      <c r="M5" s="31"/>
      <c r="N5" s="31"/>
      <c r="O5" s="31"/>
      <c r="P5" s="31"/>
      <c r="Q5" s="31"/>
      <c r="R5" s="30"/>
      <c r="S5" s="32"/>
      <c r="T5" s="32"/>
      <c r="U5" s="32"/>
      <c r="V5" s="32"/>
      <c r="W5" s="32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</row>
    <row r="6" spans="1:58" x14ac:dyDescent="0.35">
      <c r="A6" s="1" t="s">
        <v>15</v>
      </c>
      <c r="B6" s="1" t="s">
        <v>57</v>
      </c>
      <c r="C6" s="1" t="s">
        <v>58</v>
      </c>
      <c r="D6" s="1" t="s">
        <v>61</v>
      </c>
      <c r="E6" s="1">
        <v>3000</v>
      </c>
      <c r="F6" s="30"/>
      <c r="G6" s="31"/>
      <c r="H6" s="31"/>
      <c r="I6" s="31"/>
      <c r="J6" s="31"/>
      <c r="K6" s="31"/>
      <c r="L6" s="30"/>
      <c r="M6" s="31"/>
      <c r="N6" s="31"/>
      <c r="O6" s="31"/>
      <c r="P6" s="31"/>
      <c r="Q6" s="31"/>
      <c r="R6" s="30"/>
      <c r="S6" s="32"/>
      <c r="T6" s="32"/>
      <c r="U6" s="32"/>
      <c r="V6" s="32"/>
      <c r="W6" s="32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</row>
    <row r="7" spans="1:58" x14ac:dyDescent="0.35">
      <c r="A7" s="1" t="s">
        <v>16</v>
      </c>
      <c r="B7" s="1" t="s">
        <v>57</v>
      </c>
      <c r="C7" s="1" t="s">
        <v>60</v>
      </c>
      <c r="D7" s="1" t="s">
        <v>61</v>
      </c>
      <c r="E7" s="1">
        <v>5000</v>
      </c>
      <c r="F7" s="30"/>
      <c r="G7" s="31"/>
      <c r="H7" s="31"/>
      <c r="I7" s="31"/>
      <c r="J7" s="31"/>
      <c r="K7" s="31"/>
      <c r="L7" s="30"/>
      <c r="M7" s="31"/>
      <c r="N7" s="31"/>
      <c r="O7" s="31"/>
      <c r="P7" s="31"/>
      <c r="Q7" s="31"/>
      <c r="R7" s="30"/>
      <c r="S7" s="32"/>
      <c r="T7" s="32"/>
      <c r="U7" s="32"/>
      <c r="V7" s="32"/>
      <c r="W7" s="32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</row>
    <row r="8" spans="1:58" x14ac:dyDescent="0.35">
      <c r="A8" s="1" t="s">
        <v>17</v>
      </c>
      <c r="B8" s="1" t="s">
        <v>57</v>
      </c>
      <c r="C8" s="1" t="s">
        <v>59</v>
      </c>
      <c r="D8" s="1" t="s">
        <v>61</v>
      </c>
      <c r="E8" s="1">
        <v>4000</v>
      </c>
      <c r="F8" s="30"/>
      <c r="G8" s="31"/>
      <c r="H8" s="31"/>
      <c r="I8" s="31"/>
      <c r="J8" s="31"/>
      <c r="K8" s="31"/>
      <c r="L8" s="30"/>
      <c r="M8" s="31"/>
      <c r="N8" s="31"/>
      <c r="O8" s="31"/>
      <c r="P8" s="31"/>
      <c r="Q8" s="31"/>
      <c r="R8" s="30"/>
      <c r="S8" s="32"/>
      <c r="T8" s="32"/>
      <c r="U8" s="32"/>
      <c r="V8" s="32"/>
      <c r="W8" s="32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</row>
    <row r="9" spans="1:58" x14ac:dyDescent="0.35">
      <c r="A9" s="1" t="s">
        <v>18</v>
      </c>
      <c r="B9" s="1" t="s">
        <v>57</v>
      </c>
      <c r="C9" s="1" t="s">
        <v>59</v>
      </c>
      <c r="D9" s="1" t="s">
        <v>62</v>
      </c>
      <c r="E9" s="1">
        <v>1000</v>
      </c>
      <c r="F9" s="30"/>
      <c r="G9" s="31"/>
      <c r="H9" s="31"/>
      <c r="I9" s="31"/>
      <c r="J9" s="31"/>
      <c r="K9" s="31"/>
      <c r="L9" s="30"/>
      <c r="M9" s="31"/>
      <c r="N9" s="31"/>
      <c r="O9" s="31"/>
      <c r="P9" s="31"/>
      <c r="Q9" s="31"/>
      <c r="R9" s="30"/>
      <c r="S9" s="32"/>
      <c r="T9" s="32"/>
      <c r="U9" s="32"/>
      <c r="V9" s="32"/>
      <c r="W9" s="32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</row>
    <row r="10" spans="1:58" x14ac:dyDescent="0.35">
      <c r="A10" s="1" t="s">
        <v>51</v>
      </c>
      <c r="B10" s="1" t="s">
        <v>56</v>
      </c>
      <c r="C10" s="1" t="s">
        <v>60</v>
      </c>
      <c r="D10" s="1" t="s">
        <v>62</v>
      </c>
      <c r="E10" s="1">
        <v>1000</v>
      </c>
      <c r="F10" s="30"/>
      <c r="G10" s="31"/>
      <c r="H10" s="31"/>
      <c r="I10" s="31"/>
      <c r="J10" s="31"/>
      <c r="K10" s="31"/>
      <c r="L10" s="30"/>
      <c r="M10" s="31"/>
      <c r="N10" s="31"/>
      <c r="O10" s="31"/>
      <c r="P10" s="31"/>
      <c r="Q10" s="31"/>
      <c r="R10" s="30"/>
      <c r="S10" s="32"/>
      <c r="T10" s="32"/>
      <c r="U10" s="32"/>
      <c r="V10" s="32"/>
      <c r="W10" s="32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</row>
    <row r="11" spans="1:58" x14ac:dyDescent="0.35">
      <c r="A11" s="1" t="s">
        <v>52</v>
      </c>
      <c r="B11" s="1" t="s">
        <v>56</v>
      </c>
      <c r="C11" s="1" t="s">
        <v>60</v>
      </c>
      <c r="D11" s="1" t="s">
        <v>61</v>
      </c>
      <c r="E11" s="1">
        <v>5000</v>
      </c>
      <c r="F11" s="30"/>
      <c r="G11" s="31"/>
      <c r="H11" s="31"/>
      <c r="I11" s="31"/>
      <c r="J11" s="31"/>
      <c r="K11" s="31"/>
      <c r="L11" s="30"/>
      <c r="M11" s="31"/>
      <c r="N11" s="31"/>
      <c r="O11" s="31"/>
      <c r="P11" s="31"/>
      <c r="Q11" s="31"/>
      <c r="R11" s="30"/>
      <c r="S11" s="32"/>
      <c r="T11" s="32"/>
      <c r="U11" s="32"/>
      <c r="V11" s="32"/>
      <c r="W11" s="32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</row>
    <row r="12" spans="1:58" x14ac:dyDescent="0.35">
      <c r="A12" s="1" t="s">
        <v>53</v>
      </c>
      <c r="B12" s="1" t="s">
        <v>57</v>
      </c>
      <c r="C12" s="1" t="s">
        <v>58</v>
      </c>
      <c r="D12" s="1" t="s">
        <v>61</v>
      </c>
      <c r="E12" s="1">
        <v>3000</v>
      </c>
      <c r="F12" s="30"/>
      <c r="G12" s="31"/>
      <c r="H12" s="31"/>
      <c r="I12" s="31"/>
      <c r="J12" s="31"/>
      <c r="K12" s="31"/>
      <c r="L12" s="30"/>
      <c r="M12" s="31"/>
      <c r="N12" s="31"/>
      <c r="O12" s="31"/>
      <c r="P12" s="31"/>
      <c r="Q12" s="31"/>
      <c r="R12" s="30"/>
      <c r="S12" s="32"/>
      <c r="T12" s="32"/>
      <c r="U12" s="32"/>
      <c r="V12" s="32"/>
      <c r="W12" s="32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</row>
    <row r="13" spans="1:58" x14ac:dyDescent="0.35">
      <c r="A13" s="1" t="s">
        <v>54</v>
      </c>
      <c r="B13" s="1" t="s">
        <v>57</v>
      </c>
      <c r="C13" s="1" t="s">
        <v>58</v>
      </c>
      <c r="D13" s="1" t="s">
        <v>62</v>
      </c>
      <c r="E13" s="1">
        <v>500</v>
      </c>
      <c r="F13" s="30"/>
      <c r="G13" s="31"/>
      <c r="H13" s="31"/>
      <c r="I13" s="31"/>
      <c r="J13" s="31"/>
      <c r="K13" s="31"/>
      <c r="L13" s="30"/>
      <c r="M13" s="31"/>
      <c r="N13" s="31"/>
      <c r="O13" s="31"/>
      <c r="P13" s="31"/>
      <c r="Q13" s="31"/>
      <c r="R13" s="30"/>
      <c r="S13" s="32"/>
      <c r="T13" s="32"/>
      <c r="U13" s="32"/>
      <c r="V13" s="32"/>
      <c r="W13" s="32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</row>
    <row r="14" spans="1:58" x14ac:dyDescent="0.35">
      <c r="A14" s="1" t="s">
        <v>19</v>
      </c>
      <c r="B14" s="1" t="s">
        <v>56</v>
      </c>
      <c r="C14" s="1" t="s">
        <v>58</v>
      </c>
      <c r="D14" s="1" t="s">
        <v>62</v>
      </c>
      <c r="E14" s="1">
        <v>500</v>
      </c>
      <c r="F14" s="30"/>
      <c r="G14" s="31"/>
      <c r="H14" s="31"/>
      <c r="I14" s="31"/>
      <c r="J14" s="31"/>
      <c r="K14" s="31"/>
      <c r="L14" s="30"/>
      <c r="M14" s="31"/>
      <c r="N14" s="31"/>
      <c r="O14" s="31"/>
      <c r="P14" s="31"/>
      <c r="Q14" s="31"/>
      <c r="R14" s="30"/>
      <c r="S14" s="32"/>
      <c r="T14" s="32"/>
      <c r="U14" s="32"/>
      <c r="V14" s="32"/>
      <c r="W14" s="32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</row>
    <row r="15" spans="1:58" x14ac:dyDescent="0.35">
      <c r="A15" s="1" t="s">
        <v>20</v>
      </c>
      <c r="B15" s="1" t="s">
        <v>57</v>
      </c>
      <c r="C15" s="1" t="s">
        <v>60</v>
      </c>
      <c r="D15" s="1" t="s">
        <v>61</v>
      </c>
      <c r="E15" s="1">
        <v>5000</v>
      </c>
      <c r="F15" s="30"/>
      <c r="G15" s="31"/>
      <c r="H15" s="31"/>
      <c r="I15" s="31"/>
      <c r="J15" s="31"/>
      <c r="K15" s="31"/>
      <c r="L15" s="30"/>
      <c r="M15" s="31"/>
      <c r="N15" s="31"/>
      <c r="O15" s="31"/>
      <c r="P15" s="31"/>
      <c r="Q15" s="31"/>
      <c r="R15" s="30"/>
      <c r="S15" s="32"/>
      <c r="T15" s="32"/>
      <c r="U15" s="32"/>
      <c r="V15" s="32"/>
      <c r="W15" s="32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</row>
    <row r="16" spans="1:58" x14ac:dyDescent="0.35">
      <c r="A16" s="1" t="s">
        <v>55</v>
      </c>
      <c r="B16" s="1" t="s">
        <v>56</v>
      </c>
      <c r="C16" s="1" t="s">
        <v>59</v>
      </c>
      <c r="D16" s="1" t="s">
        <v>61</v>
      </c>
      <c r="E16" s="1">
        <v>40000</v>
      </c>
      <c r="F16" s="30"/>
      <c r="G16" s="31"/>
      <c r="H16" s="31"/>
      <c r="I16" s="31"/>
      <c r="J16" s="31"/>
      <c r="K16" s="31"/>
      <c r="L16" s="30"/>
      <c r="M16" s="31"/>
      <c r="N16" s="31"/>
      <c r="O16" s="31"/>
      <c r="P16" s="31"/>
      <c r="Q16" s="31"/>
      <c r="R16" s="30"/>
      <c r="S16" s="32"/>
      <c r="T16" s="32"/>
      <c r="U16" s="32"/>
      <c r="V16" s="32"/>
      <c r="W16" s="32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</row>
    <row r="17" spans="1:59" x14ac:dyDescent="0.3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 t="s">
        <v>496</v>
      </c>
      <c r="P17" s="30"/>
      <c r="Q17" s="30"/>
      <c r="R17" s="30"/>
      <c r="S17" s="32"/>
      <c r="T17" s="32"/>
      <c r="U17" s="32"/>
      <c r="V17" s="32"/>
      <c r="W17" s="32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</row>
    <row r="18" spans="1:59" x14ac:dyDescent="0.3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 t="s">
        <v>497</v>
      </c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</row>
    <row r="19" spans="1:59" x14ac:dyDescent="0.35">
      <c r="A19" s="30" t="s">
        <v>500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 t="s">
        <v>498</v>
      </c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</row>
    <row r="20" spans="1:59" x14ac:dyDescent="0.35">
      <c r="A20" s="9" t="s">
        <v>8</v>
      </c>
      <c r="B20" s="10" t="s">
        <v>47</v>
      </c>
      <c r="C20" s="10" t="s">
        <v>48</v>
      </c>
      <c r="D20" s="11" t="s">
        <v>49</v>
      </c>
      <c r="E20" s="12" t="s">
        <v>50</v>
      </c>
      <c r="F20" s="30"/>
      <c r="G20" s="30"/>
      <c r="H20" s="30"/>
      <c r="I20" s="30"/>
      <c r="J20" s="30"/>
      <c r="K20" s="30"/>
      <c r="L20" s="30"/>
      <c r="M20" s="30"/>
      <c r="N20" s="30"/>
      <c r="O20" s="30" t="s">
        <v>499</v>
      </c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</row>
    <row r="21" spans="1:59" x14ac:dyDescent="0.35">
      <c r="A21" s="2" t="s">
        <v>14</v>
      </c>
      <c r="B21" s="1" t="s">
        <v>57</v>
      </c>
      <c r="C21" s="1" t="s">
        <v>58</v>
      </c>
      <c r="D21" s="1" t="s">
        <v>62</v>
      </c>
      <c r="E21" s="3">
        <v>500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</row>
    <row r="22" spans="1:59" x14ac:dyDescent="0.35">
      <c r="A22" s="2" t="s">
        <v>18</v>
      </c>
      <c r="B22" s="1" t="s">
        <v>57</v>
      </c>
      <c r="C22" s="1" t="s">
        <v>59</v>
      </c>
      <c r="D22" s="1" t="s">
        <v>62</v>
      </c>
      <c r="E22" s="3">
        <v>1000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</row>
    <row r="23" spans="1:59" x14ac:dyDescent="0.35">
      <c r="A23" s="4" t="s">
        <v>54</v>
      </c>
      <c r="B23" s="5" t="s">
        <v>57</v>
      </c>
      <c r="C23" s="5" t="s">
        <v>58</v>
      </c>
      <c r="D23" s="5" t="s">
        <v>62</v>
      </c>
      <c r="E23" s="6">
        <v>500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</row>
    <row r="24" spans="1:59" x14ac:dyDescent="0.35">
      <c r="A24" s="4" t="s">
        <v>501</v>
      </c>
      <c r="B24" s="5"/>
      <c r="C24" s="5"/>
      <c r="D24" s="5"/>
      <c r="E24" s="6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</row>
    <row r="25" spans="1:59" x14ac:dyDescent="0.35">
      <c r="A25" s="9" t="s">
        <v>8</v>
      </c>
      <c r="B25" s="10" t="s">
        <v>47</v>
      </c>
      <c r="C25" s="10" t="s">
        <v>48</v>
      </c>
      <c r="D25" s="11" t="s">
        <v>49</v>
      </c>
      <c r="E25" s="12" t="s">
        <v>50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</row>
    <row r="26" spans="1:59" x14ac:dyDescent="0.35">
      <c r="A26" s="2" t="s">
        <v>13</v>
      </c>
      <c r="B26" s="1" t="s">
        <v>56</v>
      </c>
      <c r="C26" s="1" t="s">
        <v>60</v>
      </c>
      <c r="D26" s="1" t="s">
        <v>62</v>
      </c>
      <c r="E26" s="3">
        <v>1000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</row>
    <row r="27" spans="1:59" x14ac:dyDescent="0.35">
      <c r="A27" s="2" t="s">
        <v>51</v>
      </c>
      <c r="B27" s="1" t="s">
        <v>56</v>
      </c>
      <c r="C27" s="1" t="s">
        <v>60</v>
      </c>
      <c r="D27" s="1" t="s">
        <v>62</v>
      </c>
      <c r="E27" s="3">
        <v>1000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</row>
    <row r="28" spans="1:59" x14ac:dyDescent="0.35">
      <c r="A28" s="4" t="s">
        <v>52</v>
      </c>
      <c r="B28" s="5" t="s">
        <v>56</v>
      </c>
      <c r="C28" s="5" t="s">
        <v>60</v>
      </c>
      <c r="D28" s="5" t="s">
        <v>61</v>
      </c>
      <c r="E28" s="6">
        <v>5000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</row>
    <row r="29" spans="1:59" x14ac:dyDescent="0.35">
      <c r="A29" s="4" t="s">
        <v>502</v>
      </c>
      <c r="B29" s="5"/>
      <c r="C29" s="5"/>
      <c r="D29" s="5"/>
      <c r="E29" s="6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</row>
    <row r="30" spans="1:59" x14ac:dyDescent="0.35">
      <c r="A30" s="9" t="s">
        <v>8</v>
      </c>
      <c r="B30" s="10" t="s">
        <v>47</v>
      </c>
      <c r="C30" s="10" t="s">
        <v>48</v>
      </c>
      <c r="D30" s="11" t="s">
        <v>49</v>
      </c>
      <c r="E30" s="12" t="s">
        <v>50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</row>
    <row r="31" spans="1:59" x14ac:dyDescent="0.35">
      <c r="A31" s="2" t="s">
        <v>16</v>
      </c>
      <c r="B31" s="1" t="s">
        <v>57</v>
      </c>
      <c r="C31" s="1" t="s">
        <v>60</v>
      </c>
      <c r="D31" s="1" t="s">
        <v>61</v>
      </c>
      <c r="E31" s="3">
        <v>5000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</row>
    <row r="32" spans="1:59" x14ac:dyDescent="0.35">
      <c r="A32" s="2" t="s">
        <v>17</v>
      </c>
      <c r="B32" s="1" t="s">
        <v>57</v>
      </c>
      <c r="C32" s="1" t="s">
        <v>59</v>
      </c>
      <c r="D32" s="1" t="s">
        <v>61</v>
      </c>
      <c r="E32" s="3">
        <v>4000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</row>
    <row r="33" spans="1:59" x14ac:dyDescent="0.35">
      <c r="A33" s="2" t="s">
        <v>52</v>
      </c>
      <c r="B33" s="1" t="s">
        <v>56</v>
      </c>
      <c r="C33" s="1" t="s">
        <v>60</v>
      </c>
      <c r="D33" s="1" t="s">
        <v>61</v>
      </c>
      <c r="E33" s="3">
        <v>5000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</row>
    <row r="34" spans="1:59" x14ac:dyDescent="0.35">
      <c r="A34" s="2" t="s">
        <v>20</v>
      </c>
      <c r="B34" s="1" t="s">
        <v>57</v>
      </c>
      <c r="C34" s="1" t="s">
        <v>60</v>
      </c>
      <c r="D34" s="1" t="s">
        <v>61</v>
      </c>
      <c r="E34" s="3">
        <v>5000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</row>
    <row r="35" spans="1:59" x14ac:dyDescent="0.35">
      <c r="A35" s="4" t="s">
        <v>55</v>
      </c>
      <c r="B35" s="5" t="s">
        <v>56</v>
      </c>
      <c r="C35" s="5" t="s">
        <v>59</v>
      </c>
      <c r="D35" s="5" t="s">
        <v>61</v>
      </c>
      <c r="E35" s="6">
        <v>40000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</row>
    <row r="36" spans="1:59" x14ac:dyDescent="0.35">
      <c r="A36"/>
      <c r="B36"/>
      <c r="C36"/>
      <c r="D36"/>
      <c r="E36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</row>
    <row r="37" spans="1:59" x14ac:dyDescent="0.3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</row>
    <row r="38" spans="1:59" x14ac:dyDescent="0.3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</row>
    <row r="39" spans="1:59" x14ac:dyDescent="0.3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</row>
    <row r="40" spans="1:59" x14ac:dyDescent="0.3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</row>
    <row r="41" spans="1:59" x14ac:dyDescent="0.3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</row>
    <row r="42" spans="1:59" x14ac:dyDescent="0.3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</row>
    <row r="43" spans="1:59" x14ac:dyDescent="0.3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</row>
    <row r="44" spans="1:59" x14ac:dyDescent="0.3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</row>
    <row r="45" spans="1:59" x14ac:dyDescent="0.3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</row>
    <row r="46" spans="1:59" x14ac:dyDescent="0.3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</row>
    <row r="47" spans="1:59" x14ac:dyDescent="0.3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</row>
    <row r="48" spans="1:59" x14ac:dyDescent="0.3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</row>
    <row r="49" spans="1:59" x14ac:dyDescent="0.3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</row>
    <row r="50" spans="1:59" x14ac:dyDescent="0.3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</row>
    <row r="51" spans="1:59" x14ac:dyDescent="0.3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</row>
    <row r="52" spans="1:59" x14ac:dyDescent="0.3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</row>
    <row r="53" spans="1:59" x14ac:dyDescent="0.3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</row>
    <row r="54" spans="1:59" x14ac:dyDescent="0.3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</row>
    <row r="55" spans="1:59" x14ac:dyDescent="0.3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</row>
    <row r="56" spans="1:59" x14ac:dyDescent="0.3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</row>
    <row r="57" spans="1:59" x14ac:dyDescent="0.3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</row>
    <row r="58" spans="1:59" x14ac:dyDescent="0.3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</row>
    <row r="59" spans="1:59" x14ac:dyDescent="0.3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</row>
    <row r="60" spans="1:59" x14ac:dyDescent="0.3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</row>
    <row r="61" spans="1:59" x14ac:dyDescent="0.3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</row>
    <row r="62" spans="1:59" x14ac:dyDescent="0.3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</row>
    <row r="63" spans="1:59" x14ac:dyDescent="0.3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</row>
    <row r="64" spans="1:59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</row>
    <row r="65" spans="1:59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</row>
    <row r="66" spans="1:59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</row>
    <row r="67" spans="1:59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</row>
    <row r="68" spans="1:59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</row>
    <row r="69" spans="1:5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</row>
    <row r="70" spans="1:59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</row>
    <row r="71" spans="1:59" x14ac:dyDescent="0.3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</row>
    <row r="72" spans="1:59" x14ac:dyDescent="0.3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</row>
    <row r="73" spans="1:59" x14ac:dyDescent="0.3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</row>
    <row r="74" spans="1:59" x14ac:dyDescent="0.3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</row>
    <row r="75" spans="1:59" x14ac:dyDescent="0.3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</row>
    <row r="76" spans="1:59" x14ac:dyDescent="0.3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</row>
    <row r="77" spans="1:59" x14ac:dyDescent="0.3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</row>
    <row r="78" spans="1:59" x14ac:dyDescent="0.3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</row>
    <row r="79" spans="1:59" x14ac:dyDescent="0.3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</row>
    <row r="80" spans="1:59" x14ac:dyDescent="0.3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</row>
    <row r="81" spans="1:59" x14ac:dyDescent="0.3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</row>
    <row r="82" spans="1:59" x14ac:dyDescent="0.3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</row>
    <row r="83" spans="1:59" x14ac:dyDescent="0.3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</row>
    <row r="84" spans="1:59" x14ac:dyDescent="0.3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</row>
    <row r="85" spans="1:59" x14ac:dyDescent="0.3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</row>
    <row r="86" spans="1:59" x14ac:dyDescent="0.3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</row>
    <row r="87" spans="1:59" x14ac:dyDescent="0.3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</row>
    <row r="88" spans="1:59" x14ac:dyDescent="0.3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</row>
    <row r="89" spans="1:59" x14ac:dyDescent="0.3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</row>
    <row r="90" spans="1:59" x14ac:dyDescent="0.3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</row>
    <row r="91" spans="1:59" x14ac:dyDescent="0.3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</row>
    <row r="92" spans="1:59" x14ac:dyDescent="0.3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</row>
    <row r="93" spans="1:59" x14ac:dyDescent="0.3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</row>
    <row r="94" spans="1:59" x14ac:dyDescent="0.3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</row>
    <row r="95" spans="1:59" x14ac:dyDescent="0.3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</row>
    <row r="96" spans="1:59" x14ac:dyDescent="0.3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</row>
    <row r="97" spans="1:59" x14ac:dyDescent="0.3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</row>
    <row r="98" spans="1:59" x14ac:dyDescent="0.3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</row>
    <row r="99" spans="1:59" x14ac:dyDescent="0.3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</row>
    <row r="100" spans="1:59" x14ac:dyDescent="0.3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</row>
    <row r="101" spans="1:59" x14ac:dyDescent="0.3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</row>
    <row r="102" spans="1:59" x14ac:dyDescent="0.3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</row>
    <row r="103" spans="1:59" x14ac:dyDescent="0.3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</row>
    <row r="104" spans="1:59" x14ac:dyDescent="0.3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</row>
    <row r="105" spans="1:59" x14ac:dyDescent="0.3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</row>
    <row r="106" spans="1:59" x14ac:dyDescent="0.3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</row>
    <row r="107" spans="1:59" x14ac:dyDescent="0.3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</row>
    <row r="108" spans="1:59" x14ac:dyDescent="0.3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</row>
    <row r="109" spans="1:59" x14ac:dyDescent="0.3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</row>
    <row r="110" spans="1:59" x14ac:dyDescent="0.3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</row>
    <row r="111" spans="1:59" x14ac:dyDescent="0.3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</row>
    <row r="112" spans="1:59" x14ac:dyDescent="0.3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</row>
    <row r="113" spans="1:59" x14ac:dyDescent="0.3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</row>
    <row r="114" spans="1:59" x14ac:dyDescent="0.3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</row>
    <row r="115" spans="1:59" x14ac:dyDescent="0.3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</row>
    <row r="116" spans="1:59" x14ac:dyDescent="0.3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</row>
    <row r="117" spans="1:59" x14ac:dyDescent="0.3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</row>
    <row r="118" spans="1:59" x14ac:dyDescent="0.3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</row>
    <row r="119" spans="1:59" x14ac:dyDescent="0.3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</row>
    <row r="120" spans="1:59" x14ac:dyDescent="0.3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</row>
    <row r="121" spans="1:59" x14ac:dyDescent="0.3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</row>
    <row r="122" spans="1:59" x14ac:dyDescent="0.3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</row>
    <row r="123" spans="1:59" x14ac:dyDescent="0.3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</row>
    <row r="124" spans="1:59" x14ac:dyDescent="0.3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</row>
    <row r="125" spans="1:59" x14ac:dyDescent="0.3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</row>
    <row r="126" spans="1:59" x14ac:dyDescent="0.35">
      <c r="A126" s="30"/>
      <c r="B126" s="30"/>
      <c r="C126" s="30"/>
      <c r="D126" s="30"/>
      <c r="E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</row>
    <row r="127" spans="1:59" x14ac:dyDescent="0.35">
      <c r="A127" s="30"/>
      <c r="B127" s="30"/>
      <c r="C127" s="30"/>
      <c r="D127" s="30"/>
      <c r="E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</row>
    <row r="128" spans="1:59" x14ac:dyDescent="0.35"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</row>
    <row r="129" spans="7:59" x14ac:dyDescent="0.35"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</row>
    <row r="130" spans="7:59" x14ac:dyDescent="0.35"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</row>
    <row r="131" spans="7:59" x14ac:dyDescent="0.35"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</row>
    <row r="132" spans="7:59" x14ac:dyDescent="0.35"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</row>
    <row r="133" spans="7:59" x14ac:dyDescent="0.35"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</row>
  </sheetData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D617-F347-48C5-816D-906CF13B90A5}">
  <dimension ref="A1:L11"/>
  <sheetViews>
    <sheetView tabSelected="1" zoomScale="94" zoomScaleNormal="85" workbookViewId="0">
      <selection activeCell="I8" sqref="I8"/>
    </sheetView>
  </sheetViews>
  <sheetFormatPr defaultRowHeight="14.5" x14ac:dyDescent="0.35"/>
  <cols>
    <col min="1" max="4" width="8.7265625" style="19"/>
    <col min="5" max="5" width="12" style="19" bestFit="1" customWidth="1"/>
    <col min="6" max="11" width="8.7265625" style="19"/>
    <col min="12" max="12" width="26" style="19" bestFit="1" customWidth="1"/>
    <col min="13" max="16384" width="8.7265625" style="19"/>
  </cols>
  <sheetData>
    <row r="1" spans="1:12" ht="23.5" x14ac:dyDescent="0.55000000000000004">
      <c r="A1" s="27" t="s">
        <v>8</v>
      </c>
      <c r="B1" s="27" t="s">
        <v>27</v>
      </c>
      <c r="C1" s="27" t="s">
        <v>28</v>
      </c>
      <c r="D1" s="27" t="s">
        <v>63</v>
      </c>
      <c r="E1" s="27" t="s">
        <v>64</v>
      </c>
      <c r="L1" s="20" t="s">
        <v>66</v>
      </c>
    </row>
    <row r="2" spans="1:12" ht="21" x14ac:dyDescent="0.5">
      <c r="A2" s="27" t="s">
        <v>11</v>
      </c>
      <c r="B2" s="27">
        <v>30</v>
      </c>
      <c r="C2" s="27">
        <v>34</v>
      </c>
      <c r="D2" s="27">
        <v>44</v>
      </c>
      <c r="E2" s="27">
        <f>B2+C2+D2</f>
        <v>108</v>
      </c>
      <c r="L2" s="15" t="s">
        <v>69</v>
      </c>
    </row>
    <row r="3" spans="1:12" x14ac:dyDescent="0.35">
      <c r="A3" s="27" t="s">
        <v>12</v>
      </c>
      <c r="B3" s="27">
        <v>40</v>
      </c>
      <c r="C3" s="27">
        <v>35</v>
      </c>
      <c r="D3" s="27">
        <v>45</v>
      </c>
      <c r="E3" s="27">
        <f t="shared" ref="E3:E11" si="0">B3+C3+D3</f>
        <v>120</v>
      </c>
    </row>
    <row r="4" spans="1:12" x14ac:dyDescent="0.35">
      <c r="A4" s="27" t="s">
        <v>13</v>
      </c>
      <c r="B4" s="27">
        <v>45</v>
      </c>
      <c r="C4" s="27">
        <v>36</v>
      </c>
      <c r="D4" s="27">
        <v>47</v>
      </c>
      <c r="E4" s="27">
        <f t="shared" si="0"/>
        <v>128</v>
      </c>
    </row>
    <row r="5" spans="1:12" x14ac:dyDescent="0.35">
      <c r="A5" s="27" t="s">
        <v>14</v>
      </c>
      <c r="B5" s="27">
        <v>48</v>
      </c>
      <c r="C5" s="27">
        <v>32</v>
      </c>
      <c r="D5" s="27">
        <v>50</v>
      </c>
      <c r="E5" s="27">
        <f t="shared" si="0"/>
        <v>130</v>
      </c>
    </row>
    <row r="6" spans="1:12" x14ac:dyDescent="0.35">
      <c r="A6" s="27" t="s">
        <v>15</v>
      </c>
      <c r="B6" s="27">
        <v>35</v>
      </c>
      <c r="C6" s="27">
        <v>32</v>
      </c>
      <c r="D6" s="27">
        <v>43</v>
      </c>
      <c r="E6" s="27">
        <f t="shared" si="0"/>
        <v>110</v>
      </c>
      <c r="J6" s="19" t="s">
        <v>503</v>
      </c>
    </row>
    <row r="7" spans="1:12" x14ac:dyDescent="0.35">
      <c r="A7" s="27" t="s">
        <v>16</v>
      </c>
      <c r="B7" s="27">
        <v>32</v>
      </c>
      <c r="C7" s="27">
        <v>31</v>
      </c>
      <c r="D7" s="27">
        <v>37</v>
      </c>
      <c r="E7" s="27">
        <f t="shared" si="0"/>
        <v>100</v>
      </c>
      <c r="J7" s="19" t="s">
        <v>504</v>
      </c>
    </row>
    <row r="8" spans="1:12" x14ac:dyDescent="0.35">
      <c r="A8" s="27" t="s">
        <v>17</v>
      </c>
      <c r="B8" s="27">
        <v>36</v>
      </c>
      <c r="C8" s="27">
        <v>28</v>
      </c>
      <c r="D8" s="27">
        <v>38</v>
      </c>
      <c r="E8" s="27">
        <f t="shared" si="0"/>
        <v>102</v>
      </c>
      <c r="J8" s="19" t="s">
        <v>505</v>
      </c>
    </row>
    <row r="9" spans="1:12" x14ac:dyDescent="0.35">
      <c r="A9" s="27" t="s">
        <v>18</v>
      </c>
      <c r="B9" s="27">
        <v>23</v>
      </c>
      <c r="C9" s="27">
        <v>25</v>
      </c>
      <c r="D9" s="27">
        <v>40</v>
      </c>
      <c r="E9" s="27">
        <f t="shared" si="0"/>
        <v>88</v>
      </c>
      <c r="J9" s="19" t="s">
        <v>506</v>
      </c>
    </row>
    <row r="10" spans="1:12" x14ac:dyDescent="0.35">
      <c r="A10" s="27" t="s">
        <v>19</v>
      </c>
      <c r="B10" s="27">
        <v>43</v>
      </c>
      <c r="C10" s="27">
        <v>27</v>
      </c>
      <c r="D10" s="27">
        <v>50</v>
      </c>
      <c r="E10" s="27">
        <f t="shared" si="0"/>
        <v>120</v>
      </c>
    </row>
    <row r="11" spans="1:12" x14ac:dyDescent="0.35">
      <c r="A11" s="27" t="s">
        <v>20</v>
      </c>
      <c r="B11" s="27">
        <v>37</v>
      </c>
      <c r="C11" s="27">
        <v>44</v>
      </c>
      <c r="D11" s="27">
        <v>46</v>
      </c>
      <c r="E11" s="27">
        <f t="shared" si="0"/>
        <v>127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7D8D-3F11-4A63-A5D5-7AF67E3CE4A4}">
  <sheetPr>
    <outlinePr summaryBelow="0"/>
  </sheetPr>
  <dimension ref="B1:H17"/>
  <sheetViews>
    <sheetView showGridLines="0" zoomScale="86" workbookViewId="0"/>
  </sheetViews>
  <sheetFormatPr defaultRowHeight="14.5" outlineLevelRow="1" outlineLevelCol="1" x14ac:dyDescent="0.35"/>
  <cols>
    <col min="3" max="3" width="5.90625" bestFit="1" customWidth="1"/>
    <col min="4" max="8" width="31.36328125" bestFit="1" customWidth="1" outlineLevel="1"/>
  </cols>
  <sheetData>
    <row r="1" spans="2:8" ht="15" thickBot="1" x14ac:dyDescent="0.4"/>
    <row r="2" spans="2:8" ht="16" x14ac:dyDescent="0.4">
      <c r="B2" s="34" t="s">
        <v>144</v>
      </c>
      <c r="C2" s="34"/>
      <c r="D2" s="36"/>
      <c r="E2" s="36"/>
      <c r="F2" s="36"/>
      <c r="G2" s="36"/>
      <c r="H2" s="36"/>
    </row>
    <row r="3" spans="2:8" ht="16" collapsed="1" x14ac:dyDescent="0.4">
      <c r="B3" s="33"/>
      <c r="C3" s="33"/>
      <c r="D3" s="37" t="s">
        <v>146</v>
      </c>
      <c r="E3" s="37" t="s">
        <v>141</v>
      </c>
      <c r="F3" s="37" t="s">
        <v>143</v>
      </c>
      <c r="G3" s="37" t="s">
        <v>510</v>
      </c>
      <c r="H3" s="37" t="s">
        <v>512</v>
      </c>
    </row>
    <row r="4" spans="2:8" hidden="1" outlineLevel="1" x14ac:dyDescent="0.35">
      <c r="B4" s="42"/>
      <c r="C4" s="42"/>
      <c r="D4" s="39"/>
      <c r="E4" s="44" t="s">
        <v>142</v>
      </c>
      <c r="F4" s="44" t="s">
        <v>142</v>
      </c>
      <c r="G4" s="44" t="s">
        <v>511</v>
      </c>
      <c r="H4" s="44" t="s">
        <v>511</v>
      </c>
    </row>
    <row r="5" spans="2:8" x14ac:dyDescent="0.35">
      <c r="B5" s="35" t="s">
        <v>145</v>
      </c>
      <c r="C5" s="35"/>
      <c r="D5" s="41"/>
      <c r="E5" s="41"/>
      <c r="F5" s="41"/>
      <c r="G5" s="41"/>
      <c r="H5" s="41"/>
    </row>
    <row r="6" spans="2:8" outlineLevel="1" x14ac:dyDescent="0.35">
      <c r="B6" s="42"/>
      <c r="C6" s="42" t="s">
        <v>134</v>
      </c>
      <c r="D6" s="39">
        <v>60000</v>
      </c>
      <c r="E6" s="43">
        <v>60000</v>
      </c>
      <c r="F6" s="43">
        <v>60000</v>
      </c>
      <c r="G6" s="43">
        <v>80000</v>
      </c>
      <c r="H6" s="43">
        <v>60000</v>
      </c>
    </row>
    <row r="7" spans="2:8" outlineLevel="1" x14ac:dyDescent="0.35">
      <c r="B7" s="42"/>
      <c r="C7" s="42" t="s">
        <v>135</v>
      </c>
      <c r="D7" s="39">
        <v>8000</v>
      </c>
      <c r="E7" s="43">
        <v>8000</v>
      </c>
      <c r="F7" s="43">
        <v>8000</v>
      </c>
      <c r="G7" s="43">
        <v>9000</v>
      </c>
      <c r="H7" s="43">
        <v>10000</v>
      </c>
    </row>
    <row r="8" spans="2:8" outlineLevel="1" x14ac:dyDescent="0.35">
      <c r="B8" s="42"/>
      <c r="C8" s="42" t="s">
        <v>136</v>
      </c>
      <c r="D8" s="39">
        <v>30000</v>
      </c>
      <c r="E8" s="43">
        <v>30000</v>
      </c>
      <c r="F8" s="43">
        <v>30000</v>
      </c>
      <c r="G8" s="43">
        <v>30000</v>
      </c>
      <c r="H8" s="43">
        <v>30000</v>
      </c>
    </row>
    <row r="9" spans="2:8" outlineLevel="1" x14ac:dyDescent="0.35">
      <c r="B9" s="42"/>
      <c r="C9" s="42" t="s">
        <v>137</v>
      </c>
      <c r="D9" s="39">
        <v>6000</v>
      </c>
      <c r="E9" s="43">
        <v>6000</v>
      </c>
      <c r="F9" s="43">
        <v>6000</v>
      </c>
      <c r="G9" s="43">
        <v>6000</v>
      </c>
      <c r="H9" s="43">
        <v>7000</v>
      </c>
    </row>
    <row r="10" spans="2:8" outlineLevel="1" x14ac:dyDescent="0.35">
      <c r="B10" s="42"/>
      <c r="C10" s="42" t="s">
        <v>138</v>
      </c>
      <c r="D10" s="39">
        <v>7000</v>
      </c>
      <c r="E10" s="43">
        <v>7000</v>
      </c>
      <c r="F10" s="43">
        <v>7000</v>
      </c>
      <c r="G10" s="43">
        <v>8000</v>
      </c>
      <c r="H10" s="43">
        <v>9000</v>
      </c>
    </row>
    <row r="11" spans="2:8" outlineLevel="1" x14ac:dyDescent="0.35">
      <c r="B11" s="42"/>
      <c r="C11" s="42" t="s">
        <v>139</v>
      </c>
      <c r="D11" s="39">
        <v>3000</v>
      </c>
      <c r="E11" s="43">
        <v>3000</v>
      </c>
      <c r="F11" s="43">
        <v>3000</v>
      </c>
      <c r="G11" s="43">
        <v>3000</v>
      </c>
      <c r="H11" s="43">
        <v>3000</v>
      </c>
    </row>
    <row r="12" spans="2:8" outlineLevel="1" x14ac:dyDescent="0.35">
      <c r="B12" s="42"/>
      <c r="C12" s="42" t="s">
        <v>140</v>
      </c>
      <c r="D12" s="39">
        <v>5000</v>
      </c>
      <c r="E12" s="43">
        <v>5000</v>
      </c>
      <c r="F12" s="43">
        <v>5000</v>
      </c>
      <c r="G12" s="43">
        <v>5000</v>
      </c>
      <c r="H12" s="43">
        <v>5000</v>
      </c>
    </row>
    <row r="13" spans="2:8" x14ac:dyDescent="0.35">
      <c r="B13" s="35" t="s">
        <v>513</v>
      </c>
      <c r="C13" s="35"/>
      <c r="D13" s="41"/>
      <c r="E13" s="41"/>
      <c r="F13" s="41"/>
      <c r="G13" s="41"/>
      <c r="H13" s="41"/>
    </row>
    <row r="14" spans="2:8" ht="15" outlineLevel="1" thickBot="1" x14ac:dyDescent="0.4">
      <c r="B14" s="45"/>
      <c r="C14" s="45" t="s">
        <v>514</v>
      </c>
      <c r="D14" s="40">
        <v>119000</v>
      </c>
      <c r="E14" s="40">
        <v>119000</v>
      </c>
      <c r="F14" s="40">
        <v>119000</v>
      </c>
      <c r="G14" s="40">
        <v>141000</v>
      </c>
      <c r="H14" s="40">
        <v>124000</v>
      </c>
    </row>
    <row r="15" spans="2:8" x14ac:dyDescent="0.35">
      <c r="B15" t="s">
        <v>147</v>
      </c>
    </row>
    <row r="16" spans="2:8" x14ac:dyDescent="0.35">
      <c r="B16" t="s">
        <v>148</v>
      </c>
    </row>
    <row r="17" spans="2:2" x14ac:dyDescent="0.35">
      <c r="B17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EX-P Q1</vt:lpstr>
      <vt:lpstr>EX-P Q2</vt:lpstr>
      <vt:lpstr>EX-P Q3</vt:lpstr>
      <vt:lpstr>EX-P2 Q1</vt:lpstr>
      <vt:lpstr>EX2 Q2</vt:lpstr>
      <vt:lpstr>EX2 Q3</vt:lpstr>
      <vt:lpstr>EX3 Q1</vt:lpstr>
      <vt:lpstr>EX3 Q2</vt:lpstr>
      <vt:lpstr>Scenario Summary</vt:lpstr>
      <vt:lpstr>EX4 Q1</vt:lpstr>
      <vt:lpstr>EX4 Q2</vt:lpstr>
      <vt:lpstr>Sheet1</vt:lpstr>
      <vt:lpstr>'EX3 Q1'!Criteria</vt:lpstr>
      <vt:lpstr>'EX3 Q1'!Extract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</dc:creator>
  <cp:lastModifiedBy>ankit kumar</cp:lastModifiedBy>
  <cp:lastPrinted>2025-07-02T10:59:28Z</cp:lastPrinted>
  <dcterms:created xsi:type="dcterms:W3CDTF">2025-06-26T06:58:34Z</dcterms:created>
  <dcterms:modified xsi:type="dcterms:W3CDTF">2025-07-04T06:29:23Z</dcterms:modified>
</cp:coreProperties>
</file>