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F:\LocalDriveD\Teaching\"/>
    </mc:Choice>
  </mc:AlternateContent>
  <xr:revisionPtr revIDLastSave="0" documentId="13_ncr:1_{FD41C3B4-3A4B-40B3-B46F-932B46217D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N11" i="1" s="1"/>
  <c r="N12" i="1" s="1"/>
  <c r="N8" i="1"/>
  <c r="N7" i="1"/>
  <c r="K12" i="1"/>
  <c r="J12" i="1"/>
  <c r="I12" i="1"/>
  <c r="H12" i="1"/>
  <c r="N10" i="1" l="1"/>
  <c r="N9" i="1"/>
  <c r="B4" i="2"/>
  <c r="B5" i="2"/>
  <c r="C6" i="2" s="1"/>
  <c r="B6" i="2"/>
  <c r="C7" i="2" s="1"/>
  <c r="B7" i="2"/>
  <c r="C8" i="2" s="1"/>
  <c r="B8" i="2"/>
  <c r="B9" i="2"/>
  <c r="C10" i="2" s="1"/>
  <c r="B10" i="2"/>
  <c r="C11" i="2" s="1"/>
  <c r="B11" i="2"/>
  <c r="C12" i="2" s="1"/>
  <c r="B12" i="2"/>
  <c r="B13" i="2"/>
  <c r="C14" i="2" s="1"/>
  <c r="B14" i="2"/>
  <c r="B15" i="2"/>
  <c r="B3" i="2"/>
  <c r="C4" i="2" s="1"/>
  <c r="B2" i="2"/>
  <c r="C3" i="2" s="1"/>
  <c r="D4" i="2" s="1"/>
  <c r="D8" i="2" l="1"/>
  <c r="D13" i="2"/>
  <c r="D12" i="2"/>
  <c r="D7" i="2"/>
  <c r="D11" i="2"/>
  <c r="C5" i="2"/>
  <c r="D6" i="2" s="1"/>
  <c r="C13" i="2"/>
  <c r="C9" i="2"/>
  <c r="D10" i="2" s="1"/>
  <c r="I14" i="1"/>
  <c r="I13" i="1"/>
  <c r="J14" i="1"/>
  <c r="J13" i="1"/>
  <c r="K14" i="1"/>
  <c r="K13" i="1"/>
  <c r="K9" i="1"/>
  <c r="J9" i="1"/>
  <c r="I9" i="1"/>
  <c r="H14" i="1"/>
  <c r="H13" i="1"/>
  <c r="H24" i="1" s="1"/>
  <c r="H9" i="1"/>
  <c r="K8" i="1"/>
  <c r="J8" i="1"/>
  <c r="I8" i="1"/>
  <c r="H8" i="1"/>
  <c r="H23" i="1" s="1"/>
  <c r="K7" i="1"/>
  <c r="K6" i="1"/>
  <c r="J7" i="1"/>
  <c r="J6" i="1"/>
  <c r="I7" i="1"/>
  <c r="I6" i="1"/>
  <c r="H7" i="1"/>
  <c r="H6" i="1"/>
  <c r="H25" i="1" l="1"/>
  <c r="H27" i="1" s="1"/>
  <c r="D5" i="2"/>
  <c r="D9" i="2"/>
  <c r="H16" i="1"/>
  <c r="H20" i="1" s="1"/>
  <c r="H21" i="1" s="1"/>
  <c r="H17" i="1"/>
</calcChain>
</file>

<file path=xl/sharedStrings.xml><?xml version="1.0" encoding="utf-8"?>
<sst xmlns="http://schemas.openxmlformats.org/spreadsheetml/2006/main" count="74" uniqueCount="28">
  <si>
    <t xml:space="preserve">A </t>
  </si>
  <si>
    <t>B</t>
  </si>
  <si>
    <t>C</t>
  </si>
  <si>
    <t>D</t>
  </si>
  <si>
    <t>Target</t>
  </si>
  <si>
    <t>Positive</t>
  </si>
  <si>
    <t>Negative</t>
  </si>
  <si>
    <t>Random Splits</t>
  </si>
  <si>
    <t>A</t>
  </si>
  <si>
    <t xml:space="preserve">Count </t>
  </si>
  <si>
    <t>Balance</t>
  </si>
  <si>
    <t>Expectation</t>
  </si>
  <si>
    <t>&gt; Threshold</t>
  </si>
  <si>
    <t>&lt; Threshold</t>
  </si>
  <si>
    <t>Information Gain</t>
  </si>
  <si>
    <t>Expectation of Previous Node</t>
  </si>
  <si>
    <t>Expectation of selected Node</t>
  </si>
  <si>
    <t>Gini for Positives</t>
  </si>
  <si>
    <t>Gini for Negatives</t>
  </si>
  <si>
    <t>Entropy</t>
  </si>
  <si>
    <t>GINI Index
Formula</t>
  </si>
  <si>
    <t xml:space="preserve">Overall GINI </t>
  </si>
  <si>
    <t xml:space="preserve">GINI GAIN </t>
  </si>
  <si>
    <t>Yes</t>
  </si>
  <si>
    <t>No</t>
  </si>
  <si>
    <t>P yes</t>
  </si>
  <si>
    <t>P no</t>
  </si>
  <si>
    <t>Gini Impurity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</si>
</sst>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workbookViewId="0">
      <selection activeCell="B12" sqref="B12"/>
    </sheetView>
  </sheetViews>
  <sheetFormatPr defaultRowHeight="15" x14ac:dyDescent="0.25"/>
  <cols>
    <col min="6" max="6" width="11.28515625" bestFit="1" customWidth="1"/>
    <col min="7" max="7" width="27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6" t="s">
        <v>7</v>
      </c>
      <c r="I1" s="6"/>
      <c r="J1" s="6"/>
      <c r="K1" s="6"/>
    </row>
    <row r="2" spans="1:14" x14ac:dyDescent="0.25">
      <c r="A2" s="3">
        <v>7</v>
      </c>
      <c r="B2">
        <v>3.2</v>
      </c>
      <c r="C2">
        <v>4.7</v>
      </c>
      <c r="D2">
        <v>1.4</v>
      </c>
      <c r="E2" s="4" t="s">
        <v>6</v>
      </c>
      <c r="H2" s="1" t="s">
        <v>8</v>
      </c>
      <c r="I2" s="1" t="s">
        <v>1</v>
      </c>
      <c r="J2" s="1" t="s">
        <v>2</v>
      </c>
      <c r="K2" s="1" t="s">
        <v>3</v>
      </c>
    </row>
    <row r="3" spans="1:14" x14ac:dyDescent="0.25">
      <c r="A3" s="3">
        <v>6.9</v>
      </c>
      <c r="B3">
        <v>3.1</v>
      </c>
      <c r="C3">
        <v>4.9000000000000004</v>
      </c>
      <c r="D3">
        <v>1.5</v>
      </c>
      <c r="E3" s="4" t="s">
        <v>6</v>
      </c>
      <c r="H3" s="1">
        <v>5</v>
      </c>
      <c r="I3" s="1">
        <v>3</v>
      </c>
      <c r="J3" s="1">
        <v>4.2</v>
      </c>
      <c r="K3" s="1">
        <v>1.4</v>
      </c>
    </row>
    <row r="4" spans="1:14" x14ac:dyDescent="0.25">
      <c r="A4" s="3">
        <v>6.5</v>
      </c>
      <c r="B4">
        <v>2.8</v>
      </c>
      <c r="C4">
        <v>4.5999999999999996</v>
      </c>
      <c r="D4">
        <v>1.5</v>
      </c>
      <c r="E4" s="4" t="s">
        <v>6</v>
      </c>
      <c r="M4" s="7" t="s">
        <v>19</v>
      </c>
      <c r="N4" s="7"/>
    </row>
    <row r="5" spans="1:14" x14ac:dyDescent="0.25">
      <c r="A5" s="3">
        <v>6.4</v>
      </c>
      <c r="B5">
        <v>3.2</v>
      </c>
      <c r="C5">
        <v>4.5</v>
      </c>
      <c r="D5">
        <v>1.5</v>
      </c>
      <c r="E5" s="4" t="s">
        <v>6</v>
      </c>
      <c r="M5" t="s">
        <v>23</v>
      </c>
      <c r="N5">
        <v>6</v>
      </c>
    </row>
    <row r="6" spans="1:14" x14ac:dyDescent="0.25">
      <c r="A6" s="3">
        <v>6.3</v>
      </c>
      <c r="B6">
        <v>3.3</v>
      </c>
      <c r="C6">
        <v>4.7</v>
      </c>
      <c r="D6">
        <v>1.6</v>
      </c>
      <c r="E6" s="4" t="s">
        <v>6</v>
      </c>
      <c r="G6" t="s">
        <v>9</v>
      </c>
      <c r="H6">
        <f>COUNTIF(A$2:A$17,"&gt;=5")</f>
        <v>12</v>
      </c>
      <c r="I6">
        <f>COUNTIF(B$2:B$17,"&gt;=3")</f>
        <v>12</v>
      </c>
      <c r="J6">
        <f>COUNTIF(C$2:C$17,"&gt;=4.2")</f>
        <v>6</v>
      </c>
      <c r="K6">
        <f>COUNTIF(D$2:D$17,"&gt;=1.4")</f>
        <v>5</v>
      </c>
      <c r="M6" t="s">
        <v>24</v>
      </c>
      <c r="N6">
        <v>1</v>
      </c>
    </row>
    <row r="7" spans="1:14" x14ac:dyDescent="0.25">
      <c r="A7" s="3">
        <v>5.7</v>
      </c>
      <c r="B7">
        <v>2.8</v>
      </c>
      <c r="C7">
        <v>4.5</v>
      </c>
      <c r="D7">
        <v>1.3</v>
      </c>
      <c r="E7" s="4" t="s">
        <v>6</v>
      </c>
      <c r="G7" t="s">
        <v>10</v>
      </c>
      <c r="H7">
        <f>COUNTIF(A$2:A$17,"&lt;5")</f>
        <v>4</v>
      </c>
      <c r="I7">
        <f>COUNTIF(B$2:B$17,"&lt;3")</f>
        <v>4</v>
      </c>
      <c r="J7">
        <f>COUNTIF(C$2:C$17,"&lt;4.2")</f>
        <v>10</v>
      </c>
      <c r="K7">
        <f>COUNTIF(D$2:D$17,"&lt;1.4")</f>
        <v>11</v>
      </c>
      <c r="M7" t="s">
        <v>25</v>
      </c>
      <c r="N7">
        <f>N5/SUM(N5:N6)</f>
        <v>0.8571428571428571</v>
      </c>
    </row>
    <row r="8" spans="1:14" x14ac:dyDescent="0.25">
      <c r="A8" s="3">
        <v>5.5</v>
      </c>
      <c r="B8">
        <v>2.2999999999999998</v>
      </c>
      <c r="C8">
        <v>4</v>
      </c>
      <c r="D8">
        <v>1.3</v>
      </c>
      <c r="E8" s="4" t="s">
        <v>6</v>
      </c>
      <c r="F8" s="7" t="s">
        <v>12</v>
      </c>
      <c r="G8" t="s">
        <v>5</v>
      </c>
      <c r="H8">
        <f>COUNTIFS(A$2:A$17,"&gt;=5",E$2:E$17,"=Positive")</f>
        <v>5</v>
      </c>
      <c r="I8">
        <f>COUNTIFS(B$2:B$17,"&gt;=3",E2:E17,"=Positive")</f>
        <v>8</v>
      </c>
      <c r="J8">
        <f>COUNTIFS(C$2:C$17,"&gt;=4.2",E2:E17,"=Positive")</f>
        <v>0</v>
      </c>
      <c r="K8">
        <f>COUNTIFS(D$2:D$17,"&gt;=1.4",E2:E17,"=Positive")</f>
        <v>0</v>
      </c>
      <c r="M8" t="s">
        <v>26</v>
      </c>
      <c r="N8">
        <f>N6/SUM(N5:N6)</f>
        <v>0.14285714285714285</v>
      </c>
    </row>
    <row r="9" spans="1:14" x14ac:dyDescent="0.25">
      <c r="A9" s="3">
        <v>5.4</v>
      </c>
      <c r="B9">
        <v>3.4</v>
      </c>
      <c r="C9">
        <v>1.5</v>
      </c>
      <c r="D9">
        <v>0.4</v>
      </c>
      <c r="E9" s="5" t="s">
        <v>5</v>
      </c>
      <c r="F9" s="7"/>
      <c r="G9" t="s">
        <v>6</v>
      </c>
      <c r="H9">
        <f>COUNTIFS(A$2:A$17,"&gt;=5",E$2:E$17,"=Negative")</f>
        <v>7</v>
      </c>
      <c r="I9">
        <f>COUNTIFS(B$2:B$17,"&gt;=3",E2:E17,"=Negative")</f>
        <v>4</v>
      </c>
      <c r="J9">
        <f>COUNTIFS(C$2:C$17,"&gt;=4.2",E2:E17,"=Negative")</f>
        <v>6</v>
      </c>
      <c r="K9">
        <f>COUNTIFS(D$2:D$17,"&gt;=1.4",E2:E17,"=Negative")</f>
        <v>5</v>
      </c>
      <c r="M9" t="s">
        <v>19</v>
      </c>
      <c r="N9">
        <f>-1*(N7*LOG(N7,2)+N8*LOG(N8,2))</f>
        <v>0.59167277858232747</v>
      </c>
    </row>
    <row r="10" spans="1:14" x14ac:dyDescent="0.25">
      <c r="A10" s="3">
        <v>5.2</v>
      </c>
      <c r="B10">
        <v>3.5</v>
      </c>
      <c r="C10">
        <v>1.5</v>
      </c>
      <c r="D10">
        <v>0.2</v>
      </c>
      <c r="E10" s="5" t="s">
        <v>5</v>
      </c>
      <c r="M10" t="s">
        <v>27</v>
      </c>
      <c r="N10">
        <f>1-SUM(N7*N7+N8*N8)</f>
        <v>0.24489795918367352</v>
      </c>
    </row>
    <row r="11" spans="1:14" x14ac:dyDescent="0.25">
      <c r="A11" s="3">
        <v>5.2</v>
      </c>
      <c r="B11">
        <v>3.4</v>
      </c>
      <c r="C11">
        <v>1.4</v>
      </c>
      <c r="D11">
        <v>0.2</v>
      </c>
      <c r="E11" s="5" t="s">
        <v>5</v>
      </c>
      <c r="M11">
        <f>0.489*5+0.244*5</f>
        <v>3.665</v>
      </c>
      <c r="N11">
        <f>M11/14</f>
        <v>0.26178571428571429</v>
      </c>
    </row>
    <row r="12" spans="1:14" x14ac:dyDescent="0.25">
      <c r="A12" s="3">
        <v>5</v>
      </c>
      <c r="B12">
        <v>3</v>
      </c>
      <c r="C12">
        <v>1.6</v>
      </c>
      <c r="D12">
        <v>0.2</v>
      </c>
      <c r="E12" s="5" t="s">
        <v>5</v>
      </c>
      <c r="G12" t="s">
        <v>10</v>
      </c>
      <c r="H12">
        <f>COUNTIF(A$2:A$17,"&lt;5")</f>
        <v>4</v>
      </c>
      <c r="I12">
        <f>COUNTIF(B$2:B$17,"&lt;3")</f>
        <v>4</v>
      </c>
      <c r="J12">
        <f>COUNTIF(C$2:C$17,"&lt;4.2")</f>
        <v>10</v>
      </c>
      <c r="K12">
        <f>COUNTIF(D$2:D$17,"&lt;1.4")</f>
        <v>11</v>
      </c>
      <c r="N12">
        <f>0.9402-N11</f>
        <v>0.67841428571428575</v>
      </c>
    </row>
    <row r="13" spans="1:14" x14ac:dyDescent="0.25">
      <c r="A13" s="3">
        <v>5</v>
      </c>
      <c r="B13">
        <v>3.4</v>
      </c>
      <c r="C13">
        <v>1.6</v>
      </c>
      <c r="D13">
        <v>0.4</v>
      </c>
      <c r="E13" s="5" t="s">
        <v>5</v>
      </c>
      <c r="F13" s="7" t="s">
        <v>13</v>
      </c>
      <c r="G13" t="s">
        <v>5</v>
      </c>
      <c r="H13">
        <f>COUNTIFS(A$2:A$17,"&lt;5",E$2:E$17,"=Positive")</f>
        <v>3</v>
      </c>
      <c r="I13">
        <f>COUNTIFS(B$2:B$17,"&lt;3",E2:E17,"=Positive")</f>
        <v>0</v>
      </c>
      <c r="J13">
        <f>COUNTIFS(C$2:C$17,"&lt;4.2",E2:E17,"=Positive")</f>
        <v>8</v>
      </c>
      <c r="K13">
        <f>COUNTIFS(D$2:D$17,"&lt;1.4",E2:E17,"=Positive")</f>
        <v>8</v>
      </c>
    </row>
    <row r="14" spans="1:14" x14ac:dyDescent="0.25">
      <c r="A14">
        <v>4.9000000000000004</v>
      </c>
      <c r="B14">
        <v>2.4</v>
      </c>
      <c r="C14">
        <v>3.3</v>
      </c>
      <c r="D14">
        <v>1</v>
      </c>
      <c r="E14" t="s">
        <v>6</v>
      </c>
      <c r="F14" s="7"/>
      <c r="G14" t="s">
        <v>6</v>
      </c>
      <c r="H14">
        <f>COUNTIFS(A$2:A$17,"&lt;5",E$2:E$17,"=Negative")</f>
        <v>1</v>
      </c>
      <c r="I14">
        <f>COUNTIFS(B$2:B$17,"&lt;3",E2:E17,"=Negative")</f>
        <v>4</v>
      </c>
      <c r="J14">
        <f>COUNTIFS(C$2:C$17,"&lt;4.2",E2:E17,"=Negative")</f>
        <v>2</v>
      </c>
      <c r="K14">
        <f>COUNTIFS(D$2:D$17,"&lt;1.4",E2:E17,"=Negative")</f>
        <v>3</v>
      </c>
    </row>
    <row r="15" spans="1:14" x14ac:dyDescent="0.25">
      <c r="A15">
        <v>4.8</v>
      </c>
      <c r="B15">
        <v>3.4</v>
      </c>
      <c r="C15">
        <v>1.9</v>
      </c>
      <c r="D15">
        <v>0.2</v>
      </c>
      <c r="E15" t="s">
        <v>5</v>
      </c>
    </row>
    <row r="16" spans="1:14" x14ac:dyDescent="0.25">
      <c r="A16">
        <v>4.8</v>
      </c>
      <c r="B16">
        <v>3.1</v>
      </c>
      <c r="C16">
        <v>1.6</v>
      </c>
      <c r="D16">
        <v>0.2</v>
      </c>
      <c r="E16" t="s">
        <v>5</v>
      </c>
      <c r="F16" s="7" t="s">
        <v>19</v>
      </c>
      <c r="G16" t="s">
        <v>11</v>
      </c>
      <c r="H16">
        <f>-1*(((H8/H$6)*LOG((H8/H$6),2))+((H9/H$6)*LOG((H9/H$6),2)))</f>
        <v>0.97986875665115269</v>
      </c>
    </row>
    <row r="17" spans="1:8" x14ac:dyDescent="0.25">
      <c r="A17">
        <v>4.7</v>
      </c>
      <c r="B17">
        <v>3.2</v>
      </c>
      <c r="C17">
        <v>1.6</v>
      </c>
      <c r="D17">
        <v>0.2</v>
      </c>
      <c r="E17" t="s">
        <v>5</v>
      </c>
      <c r="F17" s="7"/>
      <c r="G17" t="s">
        <v>11</v>
      </c>
      <c r="H17">
        <f>-1*(((H13/H$7)*LOG((H13/H$7),2))+((H14/H$7)*LOG((H14/H$7),2)))</f>
        <v>0.81127812445913283</v>
      </c>
    </row>
    <row r="19" spans="1:8" x14ac:dyDescent="0.25">
      <c r="G19" t="s">
        <v>15</v>
      </c>
      <c r="H19">
        <v>1</v>
      </c>
    </row>
    <row r="20" spans="1:8" x14ac:dyDescent="0.25">
      <c r="G20" t="s">
        <v>16</v>
      </c>
      <c r="H20">
        <f>(((H6/SUM(H6:H7))*H16)+((H7/SUM(H6:H7))*H17))</f>
        <v>0.93772109860314778</v>
      </c>
    </row>
    <row r="21" spans="1:8" x14ac:dyDescent="0.25">
      <c r="G21" t="s">
        <v>14</v>
      </c>
      <c r="H21" s="3">
        <f>H19-H20</f>
        <v>6.2278901396852215E-2</v>
      </c>
    </row>
    <row r="23" spans="1:8" x14ac:dyDescent="0.25">
      <c r="F23" s="8" t="s">
        <v>20</v>
      </c>
      <c r="G23" t="s">
        <v>17</v>
      </c>
      <c r="H23">
        <f>1-(POWER((H8/SUM(H8:H9)),2)+POWER((H9/SUM(H8:H9)),2))</f>
        <v>0.48611111111111105</v>
      </c>
    </row>
    <row r="24" spans="1:8" x14ac:dyDescent="0.25">
      <c r="F24" s="7"/>
      <c r="G24" t="s">
        <v>18</v>
      </c>
      <c r="H24">
        <f>1-(POWER((H13/SUM(H13:H14)),2)+POWER((H14/SUM(H13:H14)),2))</f>
        <v>0.375</v>
      </c>
    </row>
    <row r="25" spans="1:8" x14ac:dyDescent="0.25">
      <c r="G25" t="s">
        <v>21</v>
      </c>
      <c r="H25" s="2">
        <f>((H6/SUM(H6:H7))*H23)+((H7/SUM(H6:H7))*H24)</f>
        <v>0.45833333333333326</v>
      </c>
    </row>
    <row r="27" spans="1:8" x14ac:dyDescent="0.25">
      <c r="G27" t="s">
        <v>22</v>
      </c>
      <c r="H27">
        <f>1-H25</f>
        <v>0.54166666666666674</v>
      </c>
    </row>
  </sheetData>
  <sortState xmlns:xlrd2="http://schemas.microsoft.com/office/spreadsheetml/2017/richdata2" ref="A1:K25">
    <sortCondition descending="1" ref="A2:A17"/>
  </sortState>
  <mergeCells count="6">
    <mergeCell ref="M4:N4"/>
    <mergeCell ref="H1:K1"/>
    <mergeCell ref="F8:F9"/>
    <mergeCell ref="F13:F14"/>
    <mergeCell ref="F16:F17"/>
    <mergeCell ref="F23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5" sqref="A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5.5</v>
      </c>
      <c r="B2">
        <v>2.2999999999999998</v>
      </c>
      <c r="C2">
        <v>4</v>
      </c>
      <c r="D2">
        <v>1.3</v>
      </c>
      <c r="E2" t="s">
        <v>6</v>
      </c>
    </row>
    <row r="3" spans="1:5" x14ac:dyDescent="0.25">
      <c r="A3">
        <v>4.9000000000000004</v>
      </c>
      <c r="B3">
        <v>2.4</v>
      </c>
      <c r="C3">
        <v>3.3</v>
      </c>
      <c r="D3">
        <v>1</v>
      </c>
      <c r="E3" t="s">
        <v>6</v>
      </c>
    </row>
    <row r="4" spans="1:5" x14ac:dyDescent="0.25">
      <c r="A4">
        <v>5.7</v>
      </c>
      <c r="B4">
        <v>2.8</v>
      </c>
      <c r="C4">
        <v>4.5</v>
      </c>
      <c r="D4">
        <v>1.3</v>
      </c>
      <c r="E4" t="s">
        <v>6</v>
      </c>
    </row>
    <row r="5" spans="1:5" x14ac:dyDescent="0.25">
      <c r="A5">
        <v>6.5</v>
      </c>
      <c r="B5">
        <v>2.8</v>
      </c>
      <c r="C5">
        <v>4.5999999999999996</v>
      </c>
      <c r="D5">
        <v>1.5</v>
      </c>
      <c r="E5" t="s">
        <v>6</v>
      </c>
    </row>
    <row r="6" spans="1:5" x14ac:dyDescent="0.25">
      <c r="A6">
        <v>5</v>
      </c>
      <c r="B6">
        <v>3</v>
      </c>
      <c r="C6">
        <v>1.6</v>
      </c>
      <c r="D6">
        <v>0.2</v>
      </c>
      <c r="E6" t="s">
        <v>5</v>
      </c>
    </row>
    <row r="7" spans="1:5" x14ac:dyDescent="0.25">
      <c r="A7">
        <v>4.8</v>
      </c>
      <c r="B7">
        <v>3.1</v>
      </c>
      <c r="C7">
        <v>1.6</v>
      </c>
      <c r="D7">
        <v>0.2</v>
      </c>
      <c r="E7" t="s">
        <v>5</v>
      </c>
    </row>
    <row r="8" spans="1:5" x14ac:dyDescent="0.25">
      <c r="A8">
        <v>6.9</v>
      </c>
      <c r="B8">
        <v>3.1</v>
      </c>
      <c r="C8">
        <v>4.9000000000000004</v>
      </c>
      <c r="D8">
        <v>1.5</v>
      </c>
      <c r="E8" t="s">
        <v>6</v>
      </c>
    </row>
    <row r="9" spans="1:5" x14ac:dyDescent="0.25">
      <c r="A9">
        <v>4.7</v>
      </c>
      <c r="B9">
        <v>3.2</v>
      </c>
      <c r="C9">
        <v>1.6</v>
      </c>
      <c r="D9">
        <v>0.2</v>
      </c>
      <c r="E9" t="s">
        <v>5</v>
      </c>
    </row>
    <row r="10" spans="1:5" x14ac:dyDescent="0.25">
      <c r="A10">
        <v>6.4</v>
      </c>
      <c r="B10">
        <v>3.2</v>
      </c>
      <c r="C10">
        <v>4.5</v>
      </c>
      <c r="D10">
        <v>1.5</v>
      </c>
      <c r="E10" t="s">
        <v>6</v>
      </c>
    </row>
    <row r="11" spans="1:5" x14ac:dyDescent="0.25">
      <c r="A11">
        <v>7</v>
      </c>
      <c r="B11">
        <v>3.2</v>
      </c>
      <c r="C11">
        <v>4.7</v>
      </c>
      <c r="D11">
        <v>1.4</v>
      </c>
      <c r="E11" t="s">
        <v>6</v>
      </c>
    </row>
    <row r="12" spans="1:5" x14ac:dyDescent="0.25">
      <c r="A12">
        <v>6.3</v>
      </c>
      <c r="B12">
        <v>3.3</v>
      </c>
      <c r="C12">
        <v>4.7</v>
      </c>
      <c r="D12">
        <v>1.6</v>
      </c>
      <c r="E12" t="s">
        <v>6</v>
      </c>
    </row>
    <row r="13" spans="1:5" x14ac:dyDescent="0.25">
      <c r="A13">
        <v>4.8</v>
      </c>
      <c r="B13">
        <v>3.4</v>
      </c>
      <c r="C13">
        <v>1.9</v>
      </c>
      <c r="D13">
        <v>0.2</v>
      </c>
      <c r="E13" t="s">
        <v>5</v>
      </c>
    </row>
    <row r="14" spans="1:5" x14ac:dyDescent="0.25">
      <c r="A14">
        <v>5</v>
      </c>
      <c r="B14">
        <v>3.4</v>
      </c>
      <c r="C14">
        <v>1.6</v>
      </c>
      <c r="D14">
        <v>0.4</v>
      </c>
      <c r="E14" t="s">
        <v>5</v>
      </c>
    </row>
    <row r="15" spans="1:5" x14ac:dyDescent="0.25">
      <c r="A15">
        <v>5.2</v>
      </c>
      <c r="B15">
        <v>3.4</v>
      </c>
      <c r="C15">
        <v>1.4</v>
      </c>
      <c r="D15">
        <v>0.2</v>
      </c>
      <c r="E15" t="s">
        <v>5</v>
      </c>
    </row>
    <row r="16" spans="1:5" x14ac:dyDescent="0.25">
      <c r="A16">
        <v>5.4</v>
      </c>
      <c r="B16">
        <v>90</v>
      </c>
      <c r="C16">
        <v>1.5</v>
      </c>
      <c r="D16">
        <v>0.4</v>
      </c>
      <c r="E16" t="s">
        <v>5</v>
      </c>
    </row>
    <row r="17" spans="1:5" x14ac:dyDescent="0.25">
      <c r="A17">
        <v>5.2</v>
      </c>
      <c r="B17">
        <v>100</v>
      </c>
      <c r="C17">
        <v>1.5</v>
      </c>
      <c r="D17">
        <v>0.2</v>
      </c>
      <c r="E17" t="s">
        <v>5</v>
      </c>
    </row>
  </sheetData>
  <sortState xmlns:xlrd2="http://schemas.microsoft.com/office/spreadsheetml/2017/richdata2" ref="A2:E17">
    <sortCondition ref="B2: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B3" sqref="B3"/>
    </sheetView>
  </sheetViews>
  <sheetFormatPr defaultRowHeight="15" x14ac:dyDescent="0.25"/>
  <sheetData>
    <row r="1" spans="1:4" x14ac:dyDescent="0.25">
      <c r="A1">
        <v>4.7</v>
      </c>
    </row>
    <row r="2" spans="1:4" x14ac:dyDescent="0.25">
      <c r="A2">
        <v>4.8</v>
      </c>
      <c r="B2">
        <f>AVERAGE(A1:A2)</f>
        <v>4.75</v>
      </c>
    </row>
    <row r="3" spans="1:4" x14ac:dyDescent="0.25">
      <c r="A3">
        <v>4.8</v>
      </c>
      <c r="B3">
        <f>AVERAGE(A2:A3)</f>
        <v>4.8</v>
      </c>
      <c r="C3">
        <f>AVERAGE(B2:B3)</f>
        <v>4.7750000000000004</v>
      </c>
    </row>
    <row r="4" spans="1:4" x14ac:dyDescent="0.25">
      <c r="A4">
        <v>4.9000000000000004</v>
      </c>
      <c r="B4">
        <f t="shared" ref="B4:D15" si="0">AVERAGE(A3:A4)</f>
        <v>4.8499999999999996</v>
      </c>
      <c r="C4">
        <f t="shared" si="0"/>
        <v>4.8249999999999993</v>
      </c>
      <c r="D4">
        <f>AVERAGE(C3:C4)</f>
        <v>4.8</v>
      </c>
    </row>
    <row r="5" spans="1:4" x14ac:dyDescent="0.25">
      <c r="A5">
        <v>5</v>
      </c>
      <c r="B5">
        <f t="shared" si="0"/>
        <v>4.95</v>
      </c>
      <c r="C5">
        <f t="shared" si="0"/>
        <v>4.9000000000000004</v>
      </c>
      <c r="D5">
        <f t="shared" si="0"/>
        <v>4.8624999999999998</v>
      </c>
    </row>
    <row r="6" spans="1:4" x14ac:dyDescent="0.25">
      <c r="A6">
        <v>5</v>
      </c>
      <c r="B6">
        <f t="shared" si="0"/>
        <v>5</v>
      </c>
      <c r="C6">
        <f t="shared" si="0"/>
        <v>4.9749999999999996</v>
      </c>
      <c r="D6">
        <f t="shared" si="0"/>
        <v>4.9375</v>
      </c>
    </row>
    <row r="7" spans="1:4" x14ac:dyDescent="0.25">
      <c r="A7">
        <v>5.2</v>
      </c>
      <c r="B7">
        <f t="shared" si="0"/>
        <v>5.0999999999999996</v>
      </c>
      <c r="C7">
        <f t="shared" si="0"/>
        <v>5.05</v>
      </c>
      <c r="D7">
        <f t="shared" si="0"/>
        <v>5.0124999999999993</v>
      </c>
    </row>
    <row r="8" spans="1:4" x14ac:dyDescent="0.25">
      <c r="A8">
        <v>5.2</v>
      </c>
      <c r="B8">
        <f t="shared" si="0"/>
        <v>5.2</v>
      </c>
      <c r="C8">
        <f t="shared" si="0"/>
        <v>5.15</v>
      </c>
      <c r="D8">
        <f t="shared" si="0"/>
        <v>5.0999999999999996</v>
      </c>
    </row>
    <row r="9" spans="1:4" x14ac:dyDescent="0.25">
      <c r="A9">
        <v>5.4</v>
      </c>
      <c r="B9">
        <f t="shared" si="0"/>
        <v>5.3000000000000007</v>
      </c>
      <c r="C9">
        <f t="shared" si="0"/>
        <v>5.25</v>
      </c>
      <c r="D9">
        <f t="shared" si="0"/>
        <v>5.2</v>
      </c>
    </row>
    <row r="10" spans="1:4" x14ac:dyDescent="0.25">
      <c r="A10">
        <v>5.5</v>
      </c>
      <c r="B10">
        <f t="shared" si="0"/>
        <v>5.45</v>
      </c>
      <c r="C10">
        <f t="shared" si="0"/>
        <v>5.375</v>
      </c>
      <c r="D10">
        <f t="shared" si="0"/>
        <v>5.3125</v>
      </c>
    </row>
    <row r="11" spans="1:4" x14ac:dyDescent="0.25">
      <c r="A11">
        <v>5.7</v>
      </c>
      <c r="B11">
        <f t="shared" si="0"/>
        <v>5.6</v>
      </c>
      <c r="C11">
        <f t="shared" si="0"/>
        <v>5.5250000000000004</v>
      </c>
      <c r="D11">
        <f t="shared" si="0"/>
        <v>5.45</v>
      </c>
    </row>
    <row r="12" spans="1:4" x14ac:dyDescent="0.25">
      <c r="A12">
        <v>6.3</v>
      </c>
      <c r="B12">
        <f t="shared" si="0"/>
        <v>6</v>
      </c>
      <c r="C12">
        <f t="shared" si="0"/>
        <v>5.8</v>
      </c>
      <c r="D12">
        <f t="shared" si="0"/>
        <v>5.6624999999999996</v>
      </c>
    </row>
    <row r="13" spans="1:4" x14ac:dyDescent="0.25">
      <c r="A13">
        <v>6.4</v>
      </c>
      <c r="B13">
        <f t="shared" si="0"/>
        <v>6.35</v>
      </c>
      <c r="C13">
        <f t="shared" si="0"/>
        <v>6.1749999999999998</v>
      </c>
      <c r="D13">
        <f t="shared" si="0"/>
        <v>5.9874999999999998</v>
      </c>
    </row>
    <row r="14" spans="1:4" x14ac:dyDescent="0.25">
      <c r="A14">
        <v>6.5</v>
      </c>
      <c r="B14">
        <f t="shared" si="0"/>
        <v>6.45</v>
      </c>
      <c r="C14">
        <f t="shared" si="0"/>
        <v>6.4</v>
      </c>
    </row>
    <row r="15" spans="1:4" x14ac:dyDescent="0.25">
      <c r="A15">
        <v>6.9</v>
      </c>
      <c r="B15">
        <f t="shared" si="0"/>
        <v>6.7</v>
      </c>
    </row>
    <row r="16" spans="1:4" x14ac:dyDescent="0.25">
      <c r="A16">
        <v>7</v>
      </c>
    </row>
  </sheetData>
  <sortState xmlns:xlrd2="http://schemas.microsoft.com/office/spreadsheetml/2017/richdata2" ref="A1:A16">
    <sortCondition ref="A1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ankit gupta</cp:lastModifiedBy>
  <dcterms:created xsi:type="dcterms:W3CDTF">2020-05-15T04:04:55Z</dcterms:created>
  <dcterms:modified xsi:type="dcterms:W3CDTF">2021-07-27T15:52:39Z</dcterms:modified>
</cp:coreProperties>
</file>