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LocalDriveD\Analytics\Freelancing\Teaching\vijay\azure data bricks\Lectures\Hypothesis testing\"/>
    </mc:Choice>
  </mc:AlternateContent>
  <xr:revisionPtr revIDLastSave="0" documentId="13_ncr:1_{05081286-442F-41F0-A5FD-7CC369A2D7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3" l="1"/>
  <c r="AA23" i="3"/>
  <c r="AB23" i="3" s="1"/>
  <c r="AB30" i="3" s="1"/>
  <c r="AC30" i="3" s="1"/>
  <c r="AD30" i="3" s="1"/>
  <c r="AE30" i="3" s="1"/>
  <c r="AA15" i="3"/>
  <c r="AC11" i="3"/>
  <c r="AB11" i="3"/>
  <c r="AA18" i="3" s="1"/>
  <c r="AA11" i="3"/>
  <c r="AA17" i="3" s="1"/>
  <c r="AC10" i="3"/>
  <c r="AA16" i="3" s="1"/>
  <c r="AC9" i="3"/>
  <c r="AA24" i="3" s="1"/>
  <c r="AB24" i="3" s="1"/>
  <c r="AB31" i="3" s="1"/>
  <c r="AC31" i="3" s="1"/>
  <c r="AD31" i="3" s="1"/>
  <c r="AE31" i="3" s="1"/>
  <c r="AA26" i="3" l="1"/>
  <c r="AB26" i="3" s="1"/>
  <c r="AB33" i="3" s="1"/>
  <c r="AC33" i="3" s="1"/>
  <c r="AD33" i="3" s="1"/>
  <c r="AE33" i="3" s="1"/>
  <c r="AA25" i="3"/>
  <c r="AB25" i="3" s="1"/>
  <c r="AB32" i="3" s="1"/>
  <c r="AC32" i="3" s="1"/>
  <c r="AD32" i="3" s="1"/>
  <c r="AE32" i="3" s="1"/>
  <c r="AE35" i="3" s="1"/>
  <c r="AE37" i="3" s="1"/>
  <c r="AE38" i="3" s="1"/>
</calcChain>
</file>

<file path=xl/sharedStrings.xml><?xml version="1.0" encoding="utf-8"?>
<sst xmlns="http://schemas.openxmlformats.org/spreadsheetml/2006/main" count="274" uniqueCount="56">
  <si>
    <t xml:space="preserve">YES </t>
  </si>
  <si>
    <t>NO</t>
  </si>
  <si>
    <t>Product</t>
  </si>
  <si>
    <t>Product 1</t>
  </si>
  <si>
    <t>Product 2</t>
  </si>
  <si>
    <t>Product 1 &amp; YES</t>
  </si>
  <si>
    <t>Product 1 &amp; NO</t>
  </si>
  <si>
    <t>Product 2 &amp; YES</t>
  </si>
  <si>
    <t>Product 2 &amp; NO</t>
  </si>
  <si>
    <t>Probability</t>
  </si>
  <si>
    <t>Expectations</t>
  </si>
  <si>
    <t>Observed</t>
  </si>
  <si>
    <t>Expected</t>
  </si>
  <si>
    <t>O-E</t>
  </si>
  <si>
    <t>Square of  (O-E)</t>
  </si>
  <si>
    <t>Square of  (O-E)/Expected</t>
  </si>
  <si>
    <t>Total</t>
  </si>
  <si>
    <t>Degree of Freedom</t>
  </si>
  <si>
    <t>Df</t>
  </si>
  <si>
    <t>left side prob</t>
  </si>
  <si>
    <t>right side prob</t>
  </si>
  <si>
    <t>Original Data</t>
  </si>
  <si>
    <t>Customer Id</t>
  </si>
  <si>
    <t>Decision</t>
  </si>
  <si>
    <t>Step 1</t>
  </si>
  <si>
    <t>Define Hypothesis</t>
  </si>
  <si>
    <t>H0</t>
  </si>
  <si>
    <t>Decision is independent of product type</t>
  </si>
  <si>
    <t>product 1</t>
  </si>
  <si>
    <t>yes</t>
  </si>
  <si>
    <t>Step 2</t>
  </si>
  <si>
    <t>Contingency table</t>
  </si>
  <si>
    <t>H1</t>
  </si>
  <si>
    <t>Decision is dependent of product type</t>
  </si>
  <si>
    <t>frequency distribution table</t>
  </si>
  <si>
    <t>step 3</t>
  </si>
  <si>
    <t> Find the Expected Value</t>
  </si>
  <si>
    <t>based upon probability calculated from contigency table</t>
  </si>
  <si>
    <t>Chi Square table</t>
  </si>
  <si>
    <t>step 4</t>
  </si>
  <si>
    <t>Calculate Chi-Square value</t>
  </si>
  <si>
    <t>total</t>
  </si>
  <si>
    <t>Applying formulae using actual frequencies and expected frequency</t>
  </si>
  <si>
    <t>step 5</t>
  </si>
  <si>
    <t>accept and reject null hypothesis</t>
  </si>
  <si>
    <t>No</t>
  </si>
  <si>
    <t>Expected values</t>
  </si>
  <si>
    <t>no</t>
  </si>
  <si>
    <t>P(A and B) = P(A)*P(B) assuming A and B are independent</t>
  </si>
  <si>
    <t>P (Product1)*P(Decision_Yes)</t>
  </si>
  <si>
    <t>P (Product1)*P(Decision_No)</t>
  </si>
  <si>
    <t>P (Product2)*P(Decision_Yes)</t>
  </si>
  <si>
    <t>P (Product2)*P(Decision_No)</t>
  </si>
  <si>
    <t>product 2</t>
  </si>
  <si>
    <t>step 4 and 5</t>
  </si>
  <si>
    <t>(m-1)*(n-1)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</si>
</sst>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Helvetica"/>
    </font>
    <font>
      <sz val="7.5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C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3" borderId="0" xfId="0" applyFont="1" applyFill="1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17" fontId="1" fillId="0" borderId="0" xfId="0" applyNumberFormat="1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180975</xdr:colOff>
      <xdr:row>21</xdr:row>
      <xdr:rowOff>0</xdr:rowOff>
    </xdr:from>
    <xdr:to>
      <xdr:col>36</xdr:col>
      <xdr:colOff>171450</xdr:colOff>
      <xdr:row>24</xdr:row>
      <xdr:rowOff>74225</xdr:rowOff>
    </xdr:to>
    <xdr:pic>
      <xdr:nvPicPr>
        <xdr:cNvPr id="2" name="Google Shape;687;p60">
          <a:extLst>
            <a:ext uri="{FF2B5EF4-FFF2-40B4-BE49-F238E27FC236}">
              <a16:creationId xmlns:a16="http://schemas.microsoft.com/office/drawing/2014/main" id="{1A7B46DD-B8CA-476E-9C1E-6C955D0E6CA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 l="12308" t="18474" r="9231" b="37788"/>
        <a:stretch/>
      </xdr:blipFill>
      <xdr:spPr>
        <a:xfrm>
          <a:off x="27108150" y="4000500"/>
          <a:ext cx="2428875" cy="6457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32</xdr:col>
      <xdr:colOff>518192</xdr:colOff>
      <xdr:row>30</xdr:row>
      <xdr:rowOff>0</xdr:rowOff>
    </xdr:from>
    <xdr:to>
      <xdr:col>35</xdr:col>
      <xdr:colOff>238125</xdr:colOff>
      <xdr:row>37</xdr:row>
      <xdr:rowOff>161925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1A4877-652E-407D-96C4-E3909FC4C580}"/>
            </a:ext>
          </a:extLst>
        </xdr:cNvPr>
        <xdr:cNvGrpSpPr/>
      </xdr:nvGrpSpPr>
      <xdr:grpSpPr>
        <a:xfrm>
          <a:off x="27445367" y="5715000"/>
          <a:ext cx="1548733" cy="1495425"/>
          <a:chOff x="5664200" y="1295400"/>
          <a:chExt cx="3467100" cy="25146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04F975E-6509-448F-99FE-539E5EC9F8A9}"/>
              </a:ext>
            </a:extLst>
          </xdr:cNvPr>
          <xdr:cNvSpPr/>
        </xdr:nvSpPr>
        <xdr:spPr>
          <a:xfrm>
            <a:off x="5740400" y="1295400"/>
            <a:ext cx="3390900" cy="24511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91EC8CB-341E-40F8-B9BF-8A1F5B0CF533}"/>
              </a:ext>
            </a:extLst>
          </xdr:cNvPr>
          <xdr:cNvSpPr/>
        </xdr:nvSpPr>
        <xdr:spPr>
          <a:xfrm>
            <a:off x="7149767" y="2923673"/>
            <a:ext cx="609600" cy="3810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6" name="Freeform 8">
            <a:extLst>
              <a:ext uri="{FF2B5EF4-FFF2-40B4-BE49-F238E27FC236}">
                <a16:creationId xmlns:a16="http://schemas.microsoft.com/office/drawing/2014/main" id="{1196116A-3E10-43D3-B00D-314FE20744BF}"/>
              </a:ext>
            </a:extLst>
          </xdr:cNvPr>
          <xdr:cNvSpPr/>
        </xdr:nvSpPr>
        <xdr:spPr>
          <a:xfrm>
            <a:off x="5664200" y="2539193"/>
            <a:ext cx="2946400" cy="1270807"/>
          </a:xfrm>
          <a:custGeom>
            <a:avLst/>
            <a:gdLst>
              <a:gd name="connsiteX0" fmla="*/ 0 w 2946400"/>
              <a:gd name="connsiteY0" fmla="*/ 1270731 h 1270731"/>
              <a:gd name="connsiteX1" fmla="*/ 152400 w 2946400"/>
              <a:gd name="connsiteY1" fmla="*/ 1004031 h 1270731"/>
              <a:gd name="connsiteX2" fmla="*/ 203200 w 2946400"/>
              <a:gd name="connsiteY2" fmla="*/ 788131 h 1270731"/>
              <a:gd name="connsiteX3" fmla="*/ 342900 w 2946400"/>
              <a:gd name="connsiteY3" fmla="*/ 407131 h 1270731"/>
              <a:gd name="connsiteX4" fmla="*/ 469900 w 2946400"/>
              <a:gd name="connsiteY4" fmla="*/ 76931 h 1270731"/>
              <a:gd name="connsiteX5" fmla="*/ 647700 w 2946400"/>
              <a:gd name="connsiteY5" fmla="*/ 731 h 1270731"/>
              <a:gd name="connsiteX6" fmla="*/ 838200 w 2946400"/>
              <a:gd name="connsiteY6" fmla="*/ 102331 h 1270731"/>
              <a:gd name="connsiteX7" fmla="*/ 1104900 w 2946400"/>
              <a:gd name="connsiteY7" fmla="*/ 432531 h 1270731"/>
              <a:gd name="connsiteX8" fmla="*/ 1384300 w 2946400"/>
              <a:gd name="connsiteY8" fmla="*/ 724631 h 1270731"/>
              <a:gd name="connsiteX9" fmla="*/ 1638300 w 2946400"/>
              <a:gd name="connsiteY9" fmla="*/ 902431 h 1270731"/>
              <a:gd name="connsiteX10" fmla="*/ 1905000 w 2946400"/>
              <a:gd name="connsiteY10" fmla="*/ 1054831 h 1270731"/>
              <a:gd name="connsiteX11" fmla="*/ 2273300 w 2946400"/>
              <a:gd name="connsiteY11" fmla="*/ 1118331 h 1270731"/>
              <a:gd name="connsiteX12" fmla="*/ 2705100 w 2946400"/>
              <a:gd name="connsiteY12" fmla="*/ 1118331 h 1270731"/>
              <a:gd name="connsiteX13" fmla="*/ 2946400 w 2946400"/>
              <a:gd name="connsiteY13" fmla="*/ 1105631 h 1270731"/>
              <a:gd name="connsiteX0" fmla="*/ 0 w 2946400"/>
              <a:gd name="connsiteY0" fmla="*/ 1270807 h 1270807"/>
              <a:gd name="connsiteX1" fmla="*/ 152400 w 2946400"/>
              <a:gd name="connsiteY1" fmla="*/ 1004107 h 1270807"/>
              <a:gd name="connsiteX2" fmla="*/ 203200 w 2946400"/>
              <a:gd name="connsiteY2" fmla="*/ 788207 h 1270807"/>
              <a:gd name="connsiteX3" fmla="*/ 304800 w 2946400"/>
              <a:gd name="connsiteY3" fmla="*/ 419907 h 1270807"/>
              <a:gd name="connsiteX4" fmla="*/ 469900 w 2946400"/>
              <a:gd name="connsiteY4" fmla="*/ 77007 h 1270807"/>
              <a:gd name="connsiteX5" fmla="*/ 647700 w 2946400"/>
              <a:gd name="connsiteY5" fmla="*/ 807 h 1270807"/>
              <a:gd name="connsiteX6" fmla="*/ 838200 w 2946400"/>
              <a:gd name="connsiteY6" fmla="*/ 102407 h 1270807"/>
              <a:gd name="connsiteX7" fmla="*/ 1104900 w 2946400"/>
              <a:gd name="connsiteY7" fmla="*/ 432607 h 1270807"/>
              <a:gd name="connsiteX8" fmla="*/ 1384300 w 2946400"/>
              <a:gd name="connsiteY8" fmla="*/ 724707 h 1270807"/>
              <a:gd name="connsiteX9" fmla="*/ 1638300 w 2946400"/>
              <a:gd name="connsiteY9" fmla="*/ 902507 h 1270807"/>
              <a:gd name="connsiteX10" fmla="*/ 1905000 w 2946400"/>
              <a:gd name="connsiteY10" fmla="*/ 1054907 h 1270807"/>
              <a:gd name="connsiteX11" fmla="*/ 2273300 w 2946400"/>
              <a:gd name="connsiteY11" fmla="*/ 1118407 h 1270807"/>
              <a:gd name="connsiteX12" fmla="*/ 2705100 w 2946400"/>
              <a:gd name="connsiteY12" fmla="*/ 1118407 h 1270807"/>
              <a:gd name="connsiteX13" fmla="*/ 2946400 w 2946400"/>
              <a:gd name="connsiteY13" fmla="*/ 1105707 h 1270807"/>
              <a:gd name="connsiteX0" fmla="*/ 0 w 2946400"/>
              <a:gd name="connsiteY0" fmla="*/ 1270807 h 1270807"/>
              <a:gd name="connsiteX1" fmla="*/ 152400 w 2946400"/>
              <a:gd name="connsiteY1" fmla="*/ 1004107 h 1270807"/>
              <a:gd name="connsiteX2" fmla="*/ 203200 w 2946400"/>
              <a:gd name="connsiteY2" fmla="*/ 788207 h 1270807"/>
              <a:gd name="connsiteX3" fmla="*/ 304800 w 2946400"/>
              <a:gd name="connsiteY3" fmla="*/ 419907 h 1270807"/>
              <a:gd name="connsiteX4" fmla="*/ 469900 w 2946400"/>
              <a:gd name="connsiteY4" fmla="*/ 77007 h 1270807"/>
              <a:gd name="connsiteX5" fmla="*/ 647700 w 2946400"/>
              <a:gd name="connsiteY5" fmla="*/ 807 h 1270807"/>
              <a:gd name="connsiteX6" fmla="*/ 838200 w 2946400"/>
              <a:gd name="connsiteY6" fmla="*/ 102407 h 1270807"/>
              <a:gd name="connsiteX7" fmla="*/ 1104900 w 2946400"/>
              <a:gd name="connsiteY7" fmla="*/ 432607 h 1270807"/>
              <a:gd name="connsiteX8" fmla="*/ 1384300 w 2946400"/>
              <a:gd name="connsiteY8" fmla="*/ 724707 h 1270807"/>
              <a:gd name="connsiteX9" fmla="*/ 1638300 w 2946400"/>
              <a:gd name="connsiteY9" fmla="*/ 902507 h 1270807"/>
              <a:gd name="connsiteX10" fmla="*/ 1905000 w 2946400"/>
              <a:gd name="connsiteY10" fmla="*/ 1054907 h 1270807"/>
              <a:gd name="connsiteX11" fmla="*/ 2273300 w 2946400"/>
              <a:gd name="connsiteY11" fmla="*/ 1118407 h 1270807"/>
              <a:gd name="connsiteX12" fmla="*/ 2705100 w 2946400"/>
              <a:gd name="connsiteY12" fmla="*/ 1118407 h 1270807"/>
              <a:gd name="connsiteX13" fmla="*/ 2946400 w 2946400"/>
              <a:gd name="connsiteY13" fmla="*/ 1105707 h 12708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946400" h="1270807">
                <a:moveTo>
                  <a:pt x="0" y="1270807"/>
                </a:moveTo>
                <a:cubicBezTo>
                  <a:pt x="59266" y="1177673"/>
                  <a:pt x="118533" y="1084540"/>
                  <a:pt x="152400" y="1004107"/>
                </a:cubicBezTo>
                <a:cubicBezTo>
                  <a:pt x="186267" y="923674"/>
                  <a:pt x="177800" y="885574"/>
                  <a:pt x="203200" y="788207"/>
                </a:cubicBezTo>
                <a:cubicBezTo>
                  <a:pt x="228600" y="690840"/>
                  <a:pt x="234950" y="576540"/>
                  <a:pt x="304800" y="419907"/>
                </a:cubicBezTo>
                <a:cubicBezTo>
                  <a:pt x="374650" y="263274"/>
                  <a:pt x="412750" y="146857"/>
                  <a:pt x="469900" y="77007"/>
                </a:cubicBezTo>
                <a:cubicBezTo>
                  <a:pt x="527050" y="7157"/>
                  <a:pt x="586317" y="-3426"/>
                  <a:pt x="647700" y="807"/>
                </a:cubicBezTo>
                <a:cubicBezTo>
                  <a:pt x="709083" y="5040"/>
                  <a:pt x="762000" y="30440"/>
                  <a:pt x="838200" y="102407"/>
                </a:cubicBezTo>
                <a:cubicBezTo>
                  <a:pt x="914400" y="174374"/>
                  <a:pt x="1013883" y="328890"/>
                  <a:pt x="1104900" y="432607"/>
                </a:cubicBezTo>
                <a:cubicBezTo>
                  <a:pt x="1195917" y="536324"/>
                  <a:pt x="1295400" y="646390"/>
                  <a:pt x="1384300" y="724707"/>
                </a:cubicBezTo>
                <a:cubicBezTo>
                  <a:pt x="1473200" y="803024"/>
                  <a:pt x="1551517" y="847474"/>
                  <a:pt x="1638300" y="902507"/>
                </a:cubicBezTo>
                <a:cubicBezTo>
                  <a:pt x="1725083" y="957540"/>
                  <a:pt x="1799167" y="1018924"/>
                  <a:pt x="1905000" y="1054907"/>
                </a:cubicBezTo>
                <a:cubicBezTo>
                  <a:pt x="2010833" y="1090890"/>
                  <a:pt x="2139950" y="1107824"/>
                  <a:pt x="2273300" y="1118407"/>
                </a:cubicBezTo>
                <a:cubicBezTo>
                  <a:pt x="2406650" y="1128990"/>
                  <a:pt x="2592917" y="1120524"/>
                  <a:pt x="2705100" y="1118407"/>
                </a:cubicBezTo>
                <a:cubicBezTo>
                  <a:pt x="2817283" y="1116290"/>
                  <a:pt x="2881841" y="1110998"/>
                  <a:pt x="2946400" y="1105707"/>
                </a:cubicBezTo>
              </a:path>
            </a:pathLst>
          </a:cu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7" name="Rectangle 9">
            <a:extLst>
              <a:ext uri="{FF2B5EF4-FFF2-40B4-BE49-F238E27FC236}">
                <a16:creationId xmlns:a16="http://schemas.microsoft.com/office/drawing/2014/main" id="{2BEDB076-C47C-4E3B-AEF7-D6D2F9E69825}"/>
              </a:ext>
            </a:extLst>
          </xdr:cNvPr>
          <xdr:cNvSpPr/>
        </xdr:nvSpPr>
        <xdr:spPr>
          <a:xfrm>
            <a:off x="7670968" y="3657600"/>
            <a:ext cx="939632" cy="152400"/>
          </a:xfrm>
          <a:custGeom>
            <a:avLst/>
            <a:gdLst>
              <a:gd name="connsiteX0" fmla="*/ 0 w 901532"/>
              <a:gd name="connsiteY0" fmla="*/ 0 h 152400"/>
              <a:gd name="connsiteX1" fmla="*/ 901532 w 901532"/>
              <a:gd name="connsiteY1" fmla="*/ 0 h 152400"/>
              <a:gd name="connsiteX2" fmla="*/ 901532 w 901532"/>
              <a:gd name="connsiteY2" fmla="*/ 152400 h 152400"/>
              <a:gd name="connsiteX3" fmla="*/ 0 w 901532"/>
              <a:gd name="connsiteY3" fmla="*/ 152400 h 152400"/>
              <a:gd name="connsiteX4" fmla="*/ 0 w 901532"/>
              <a:gd name="connsiteY4" fmla="*/ 0 h 152400"/>
              <a:gd name="connsiteX0" fmla="*/ 0 w 901532"/>
              <a:gd name="connsiteY0" fmla="*/ 0 h 152400"/>
              <a:gd name="connsiteX1" fmla="*/ 164932 w 901532"/>
              <a:gd name="connsiteY1" fmla="*/ 0 h 152400"/>
              <a:gd name="connsiteX2" fmla="*/ 901532 w 901532"/>
              <a:gd name="connsiteY2" fmla="*/ 0 h 152400"/>
              <a:gd name="connsiteX3" fmla="*/ 901532 w 901532"/>
              <a:gd name="connsiteY3" fmla="*/ 152400 h 152400"/>
              <a:gd name="connsiteX4" fmla="*/ 0 w 901532"/>
              <a:gd name="connsiteY4" fmla="*/ 152400 h 152400"/>
              <a:gd name="connsiteX5" fmla="*/ 0 w 901532"/>
              <a:gd name="connsiteY5" fmla="*/ 0 h 152400"/>
              <a:gd name="connsiteX0" fmla="*/ 0 w 901532"/>
              <a:gd name="connsiteY0" fmla="*/ 0 h 152400"/>
              <a:gd name="connsiteX1" fmla="*/ 279232 w 901532"/>
              <a:gd name="connsiteY1" fmla="*/ 25400 h 152400"/>
              <a:gd name="connsiteX2" fmla="*/ 901532 w 901532"/>
              <a:gd name="connsiteY2" fmla="*/ 0 h 152400"/>
              <a:gd name="connsiteX3" fmla="*/ 901532 w 901532"/>
              <a:gd name="connsiteY3" fmla="*/ 152400 h 152400"/>
              <a:gd name="connsiteX4" fmla="*/ 0 w 901532"/>
              <a:gd name="connsiteY4" fmla="*/ 152400 h 152400"/>
              <a:gd name="connsiteX5" fmla="*/ 0 w 901532"/>
              <a:gd name="connsiteY5" fmla="*/ 0 h 152400"/>
              <a:gd name="connsiteX0" fmla="*/ 0 w 939632"/>
              <a:gd name="connsiteY0" fmla="*/ 0 h 152400"/>
              <a:gd name="connsiteX1" fmla="*/ 279232 w 939632"/>
              <a:gd name="connsiteY1" fmla="*/ 25400 h 152400"/>
              <a:gd name="connsiteX2" fmla="*/ 939632 w 939632"/>
              <a:gd name="connsiteY2" fmla="*/ 0 h 152400"/>
              <a:gd name="connsiteX3" fmla="*/ 901532 w 939632"/>
              <a:gd name="connsiteY3" fmla="*/ 152400 h 152400"/>
              <a:gd name="connsiteX4" fmla="*/ 0 w 939632"/>
              <a:gd name="connsiteY4" fmla="*/ 152400 h 152400"/>
              <a:gd name="connsiteX5" fmla="*/ 0 w 939632"/>
              <a:gd name="connsiteY5" fmla="*/ 0 h 152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939632" h="152400">
                <a:moveTo>
                  <a:pt x="0" y="0"/>
                </a:moveTo>
                <a:lnTo>
                  <a:pt x="279232" y="25400"/>
                </a:lnTo>
                <a:lnTo>
                  <a:pt x="939632" y="0"/>
                </a:lnTo>
                <a:lnTo>
                  <a:pt x="901532" y="152400"/>
                </a:lnTo>
                <a:lnTo>
                  <a:pt x="0" y="152400"/>
                </a:lnTo>
                <a:lnTo>
                  <a:pt x="0" y="0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4695C81-2B8E-4756-A8B7-C6109CF4392A}"/>
              </a:ext>
            </a:extLst>
          </xdr:cNvPr>
          <xdr:cNvCxnSpPr/>
        </xdr:nvCxnSpPr>
        <xdr:spPr>
          <a:xfrm>
            <a:off x="7645568" y="3644900"/>
            <a:ext cx="0" cy="152400"/>
          </a:xfrm>
          <a:prstGeom prst="line">
            <a:avLst/>
          </a:prstGeom>
          <a:ln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21</xdr:col>
      <xdr:colOff>495300</xdr:colOff>
      <xdr:row>13</xdr:row>
      <xdr:rowOff>0</xdr:rowOff>
    </xdr:from>
    <xdr:to>
      <xdr:col>23</xdr:col>
      <xdr:colOff>1885950</xdr:colOff>
      <xdr:row>16</xdr:row>
      <xdr:rowOff>74225</xdr:rowOff>
    </xdr:to>
    <xdr:pic>
      <xdr:nvPicPr>
        <xdr:cNvPr id="9" name="Google Shape;687;p60">
          <a:extLst>
            <a:ext uri="{FF2B5EF4-FFF2-40B4-BE49-F238E27FC236}">
              <a16:creationId xmlns:a16="http://schemas.microsoft.com/office/drawing/2014/main" id="{FF0B584E-D627-42E8-B9AB-96723973745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 l="12308" t="18474" r="9231" b="37788"/>
        <a:stretch/>
      </xdr:blipFill>
      <xdr:spPr>
        <a:xfrm>
          <a:off x="14906625" y="2476500"/>
          <a:ext cx="2428875" cy="645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v>20</v>
      </c>
      <c r="C2">
        <v>5</v>
      </c>
    </row>
    <row r="3" spans="1:3" x14ac:dyDescent="0.25">
      <c r="A3" t="s">
        <v>4</v>
      </c>
      <c r="B3">
        <v>17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950A-D9EF-40E0-B5FD-094CF32D7A4F}">
  <dimension ref="A1:AN52"/>
  <sheetViews>
    <sheetView tabSelected="1" topLeftCell="Y20" workbookViewId="0">
      <selection activeCell="AA36" sqref="AA36"/>
    </sheetView>
  </sheetViews>
  <sheetFormatPr defaultRowHeight="15" x14ac:dyDescent="0.25"/>
  <cols>
    <col min="1" max="1" width="11.7109375" bestFit="1" customWidth="1"/>
    <col min="4" max="4" width="30.7109375" bestFit="1" customWidth="1"/>
    <col min="23" max="23" width="6.42578125" bestFit="1" customWidth="1"/>
    <col min="24" max="24" width="30.7109375" bestFit="1" customWidth="1"/>
    <col min="25" max="25" width="12.28515625" bestFit="1" customWidth="1"/>
    <col min="26" max="26" width="16.42578125" customWidth="1"/>
    <col min="27" max="27" width="26.85546875" customWidth="1"/>
    <col min="28" max="28" width="24.28515625" bestFit="1" customWidth="1"/>
    <col min="29" max="29" width="15.7109375" customWidth="1"/>
    <col min="30" max="30" width="27.5703125" bestFit="1" customWidth="1"/>
  </cols>
  <sheetData>
    <row r="1" spans="1:40" x14ac:dyDescent="0.25">
      <c r="A1" s="13" t="s">
        <v>21</v>
      </c>
      <c r="B1" s="13"/>
      <c r="C1" s="13"/>
      <c r="S1" s="16" t="s">
        <v>21</v>
      </c>
      <c r="T1" s="17"/>
      <c r="U1" s="18"/>
    </row>
    <row r="2" spans="1:40" x14ac:dyDescent="0.25">
      <c r="A2" s="6" t="s">
        <v>22</v>
      </c>
      <c r="B2" s="6" t="s">
        <v>2</v>
      </c>
      <c r="C2" s="6" t="s">
        <v>23</v>
      </c>
      <c r="S2" s="6" t="s">
        <v>22</v>
      </c>
      <c r="T2" s="6" t="s">
        <v>2</v>
      </c>
      <c r="U2" s="6" t="s">
        <v>23</v>
      </c>
      <c r="W2" s="7" t="s">
        <v>24</v>
      </c>
      <c r="X2" s="7" t="s">
        <v>25</v>
      </c>
      <c r="Y2" s="12" t="s">
        <v>24</v>
      </c>
      <c r="Z2" t="s">
        <v>26</v>
      </c>
      <c r="AA2" t="s">
        <v>27</v>
      </c>
    </row>
    <row r="3" spans="1:40" x14ac:dyDescent="0.25">
      <c r="A3" s="8">
        <v>1</v>
      </c>
      <c r="B3" s="8" t="s">
        <v>28</v>
      </c>
      <c r="C3" s="8" t="s">
        <v>29</v>
      </c>
      <c r="S3" s="8">
        <v>1</v>
      </c>
      <c r="T3" s="8" t="s">
        <v>28</v>
      </c>
      <c r="U3" s="8" t="s">
        <v>29</v>
      </c>
      <c r="W3" s="7" t="s">
        <v>30</v>
      </c>
      <c r="X3" s="7" t="s">
        <v>31</v>
      </c>
      <c r="Y3" s="12"/>
      <c r="Z3" t="s">
        <v>32</v>
      </c>
      <c r="AA3" t="s">
        <v>33</v>
      </c>
    </row>
    <row r="4" spans="1:40" x14ac:dyDescent="0.25">
      <c r="A4" s="8">
        <v>2</v>
      </c>
      <c r="B4" s="8" t="s">
        <v>28</v>
      </c>
      <c r="C4" s="8" t="s">
        <v>29</v>
      </c>
      <c r="S4" s="8">
        <v>2</v>
      </c>
      <c r="T4" s="8" t="s">
        <v>28</v>
      </c>
      <c r="U4" s="8" t="s">
        <v>29</v>
      </c>
      <c r="X4" t="s">
        <v>34</v>
      </c>
      <c r="Y4" s="12"/>
    </row>
    <row r="5" spans="1:40" x14ac:dyDescent="0.25">
      <c r="A5" s="8">
        <v>3</v>
      </c>
      <c r="B5" s="8" t="s">
        <v>28</v>
      </c>
      <c r="C5" s="8" t="s">
        <v>29</v>
      </c>
      <c r="S5" s="8">
        <v>3</v>
      </c>
      <c r="T5" s="8" t="s">
        <v>28</v>
      </c>
      <c r="U5" s="8" t="s">
        <v>29</v>
      </c>
      <c r="W5" s="9" t="s">
        <v>35</v>
      </c>
      <c r="X5" s="7" t="s">
        <v>36</v>
      </c>
      <c r="Y5" s="12"/>
    </row>
    <row r="6" spans="1:40" x14ac:dyDescent="0.25">
      <c r="A6" s="8">
        <v>4</v>
      </c>
      <c r="B6" s="8" t="s">
        <v>28</v>
      </c>
      <c r="C6" s="8" t="s">
        <v>29</v>
      </c>
      <c r="S6" s="8">
        <v>4</v>
      </c>
      <c r="T6" s="8" t="s">
        <v>28</v>
      </c>
      <c r="U6" s="8" t="s">
        <v>29</v>
      </c>
      <c r="X6" s="19" t="s">
        <v>37</v>
      </c>
    </row>
    <row r="7" spans="1:40" x14ac:dyDescent="0.25">
      <c r="A7" s="8">
        <v>5</v>
      </c>
      <c r="B7" s="8" t="s">
        <v>28</v>
      </c>
      <c r="C7" s="8" t="s">
        <v>29</v>
      </c>
      <c r="S7" s="8">
        <v>5</v>
      </c>
      <c r="T7" s="8" t="s">
        <v>28</v>
      </c>
      <c r="U7" s="8" t="s">
        <v>29</v>
      </c>
      <c r="X7" s="19"/>
      <c r="AH7" s="20" t="s">
        <v>38</v>
      </c>
      <c r="AI7" s="20"/>
      <c r="AJ7" s="20"/>
      <c r="AK7" s="20"/>
      <c r="AL7" s="20"/>
      <c r="AM7" s="20"/>
      <c r="AN7" s="20"/>
    </row>
    <row r="8" spans="1:40" x14ac:dyDescent="0.25">
      <c r="A8" s="8">
        <v>6</v>
      </c>
      <c r="B8" s="8" t="s">
        <v>28</v>
      </c>
      <c r="C8" s="8" t="s">
        <v>29</v>
      </c>
      <c r="S8" s="8">
        <v>6</v>
      </c>
      <c r="T8" s="8" t="s">
        <v>28</v>
      </c>
      <c r="U8" s="8" t="s">
        <v>29</v>
      </c>
      <c r="W8" s="7" t="s">
        <v>39</v>
      </c>
      <c r="X8" s="7" t="s">
        <v>40</v>
      </c>
      <c r="Y8" s="12" t="s">
        <v>30</v>
      </c>
      <c r="Z8" s="6" t="s">
        <v>2</v>
      </c>
      <c r="AA8" s="6" t="s">
        <v>0</v>
      </c>
      <c r="AB8" s="6" t="s">
        <v>1</v>
      </c>
      <c r="AC8" s="6" t="s">
        <v>41</v>
      </c>
      <c r="AH8" s="1" t="s">
        <v>18</v>
      </c>
      <c r="AI8" s="1">
        <v>0.5</v>
      </c>
      <c r="AJ8" s="1">
        <v>0.1</v>
      </c>
      <c r="AK8" s="2">
        <v>0.05</v>
      </c>
      <c r="AL8" s="1">
        <v>0.02</v>
      </c>
      <c r="AM8" s="1">
        <v>0.01</v>
      </c>
      <c r="AN8" s="1">
        <v>1E-3</v>
      </c>
    </row>
    <row r="9" spans="1:40" x14ac:dyDescent="0.25">
      <c r="A9" s="8">
        <v>7</v>
      </c>
      <c r="B9" s="8" t="s">
        <v>28</v>
      </c>
      <c r="C9" s="8" t="s">
        <v>29</v>
      </c>
      <c r="S9" s="8">
        <v>7</v>
      </c>
      <c r="T9" s="8" t="s">
        <v>28</v>
      </c>
      <c r="U9" s="8" t="s">
        <v>29</v>
      </c>
      <c r="X9" s="19" t="s">
        <v>42</v>
      </c>
      <c r="Y9" s="12"/>
      <c r="Z9" s="6" t="s">
        <v>3</v>
      </c>
      <c r="AA9" s="8">
        <v>20</v>
      </c>
      <c r="AB9" s="8">
        <v>5</v>
      </c>
      <c r="AC9" s="8">
        <f>SUM(AA9:AB9)</f>
        <v>25</v>
      </c>
      <c r="AH9" s="1">
        <v>1</v>
      </c>
      <c r="AI9" s="4">
        <v>0.45500000000000002</v>
      </c>
      <c r="AJ9" s="4">
        <v>2.706</v>
      </c>
      <c r="AK9" s="3">
        <v>3.8410000000000002</v>
      </c>
      <c r="AL9" s="3">
        <v>5.4119999999999999</v>
      </c>
      <c r="AM9" s="3">
        <v>6.6349999999999998</v>
      </c>
      <c r="AN9" s="3">
        <v>10.827</v>
      </c>
    </row>
    <row r="10" spans="1:40" x14ac:dyDescent="0.25">
      <c r="A10" s="8">
        <v>8</v>
      </c>
      <c r="B10" s="8" t="s">
        <v>28</v>
      </c>
      <c r="C10" s="8" t="s">
        <v>29</v>
      </c>
      <c r="S10" s="8">
        <v>8</v>
      </c>
      <c r="T10" s="8" t="s">
        <v>28</v>
      </c>
      <c r="U10" s="8" t="s">
        <v>29</v>
      </c>
      <c r="X10" s="19"/>
      <c r="Y10" s="12"/>
      <c r="Z10" s="6" t="s">
        <v>4</v>
      </c>
      <c r="AA10" s="8">
        <v>17</v>
      </c>
      <c r="AB10" s="8">
        <v>8</v>
      </c>
      <c r="AC10" s="8">
        <f>SUM(AA10:AB10)</f>
        <v>25</v>
      </c>
      <c r="AH10" s="1">
        <v>2</v>
      </c>
      <c r="AI10" s="3">
        <v>1.3859999999999999</v>
      </c>
      <c r="AJ10" s="3">
        <v>4.6050000000000004</v>
      </c>
      <c r="AK10" s="3">
        <v>5.9909999999999997</v>
      </c>
      <c r="AL10" s="3">
        <v>7.8239999999999998</v>
      </c>
      <c r="AM10" s="3">
        <v>9.2100000000000009</v>
      </c>
      <c r="AN10" s="3">
        <v>13.815</v>
      </c>
    </row>
    <row r="11" spans="1:40" x14ac:dyDescent="0.25">
      <c r="A11" s="8">
        <v>9</v>
      </c>
      <c r="B11" s="8" t="s">
        <v>28</v>
      </c>
      <c r="C11" s="8" t="s">
        <v>29</v>
      </c>
      <c r="S11" s="8">
        <v>9</v>
      </c>
      <c r="T11" s="8" t="s">
        <v>28</v>
      </c>
      <c r="U11" s="8" t="s">
        <v>29</v>
      </c>
      <c r="W11" s="7" t="s">
        <v>43</v>
      </c>
      <c r="X11" s="7" t="s">
        <v>44</v>
      </c>
      <c r="Y11" s="12"/>
      <c r="Z11" s="6" t="s">
        <v>41</v>
      </c>
      <c r="AA11" s="8">
        <f>SUM(AA9:AA10)</f>
        <v>37</v>
      </c>
      <c r="AB11" s="8">
        <f>SUM(AB9:AB10)</f>
        <v>13</v>
      </c>
      <c r="AC11" s="6">
        <f>SUM(AA9:AB10)</f>
        <v>50</v>
      </c>
      <c r="AH11" s="1">
        <v>3</v>
      </c>
      <c r="AI11" s="3">
        <v>2.3660000000000001</v>
      </c>
      <c r="AJ11" s="3">
        <v>6.2510000000000003</v>
      </c>
      <c r="AK11" s="3">
        <v>7.8150000000000004</v>
      </c>
      <c r="AL11" s="3">
        <v>9.8369999999999997</v>
      </c>
      <c r="AM11" s="3">
        <v>11.345000000000001</v>
      </c>
      <c r="AN11" s="3">
        <v>16.268000000000001</v>
      </c>
    </row>
    <row r="12" spans="1:40" x14ac:dyDescent="0.25">
      <c r="A12" s="8">
        <v>10</v>
      </c>
      <c r="B12" s="8" t="s">
        <v>28</v>
      </c>
      <c r="C12" s="8" t="s">
        <v>29</v>
      </c>
      <c r="S12" s="8">
        <v>10</v>
      </c>
      <c r="T12" s="8" t="s">
        <v>28</v>
      </c>
      <c r="U12" s="8" t="s">
        <v>29</v>
      </c>
      <c r="AH12" s="1">
        <v>4</v>
      </c>
      <c r="AI12" s="3">
        <v>3.3570000000000002</v>
      </c>
      <c r="AJ12" s="3">
        <v>7.7789999999999999</v>
      </c>
      <c r="AK12" s="3">
        <v>9.4879999999999995</v>
      </c>
      <c r="AL12" s="3">
        <v>11.667999999999999</v>
      </c>
      <c r="AM12" s="3">
        <v>13.276999999999999</v>
      </c>
      <c r="AN12" s="3">
        <v>18.465</v>
      </c>
    </row>
    <row r="13" spans="1:40" x14ac:dyDescent="0.25">
      <c r="A13" s="8">
        <v>11</v>
      </c>
      <c r="B13" s="8" t="s">
        <v>28</v>
      </c>
      <c r="C13" s="8" t="s">
        <v>29</v>
      </c>
      <c r="S13" s="8">
        <v>11</v>
      </c>
      <c r="T13" s="8" t="s">
        <v>28</v>
      </c>
      <c r="U13" s="8" t="s">
        <v>29</v>
      </c>
      <c r="AH13" s="1">
        <v>5</v>
      </c>
      <c r="AI13" s="3">
        <v>4.351</v>
      </c>
      <c r="AJ13" s="3">
        <v>9.2360000000000007</v>
      </c>
      <c r="AK13" s="3">
        <v>11.07</v>
      </c>
      <c r="AL13" s="3">
        <v>13.388</v>
      </c>
      <c r="AM13" s="3">
        <v>15.086</v>
      </c>
      <c r="AN13" s="3">
        <v>20.516999999999999</v>
      </c>
    </row>
    <row r="14" spans="1:40" x14ac:dyDescent="0.25">
      <c r="A14" s="8">
        <v>12</v>
      </c>
      <c r="B14" s="8" t="s">
        <v>28</v>
      </c>
      <c r="C14" s="8" t="s">
        <v>29</v>
      </c>
      <c r="S14" s="8">
        <v>12</v>
      </c>
      <c r="T14" s="8" t="s">
        <v>28</v>
      </c>
      <c r="U14" s="8" t="s">
        <v>29</v>
      </c>
      <c r="Z14" s="6"/>
      <c r="AA14" s="6" t="s">
        <v>9</v>
      </c>
    </row>
    <row r="15" spans="1:40" x14ac:dyDescent="0.25">
      <c r="A15" s="8">
        <v>13</v>
      </c>
      <c r="B15" s="8" t="s">
        <v>28</v>
      </c>
      <c r="C15" s="8" t="s">
        <v>29</v>
      </c>
      <c r="S15" s="8">
        <v>13</v>
      </c>
      <c r="T15" s="8" t="s">
        <v>28</v>
      </c>
      <c r="U15" s="8" t="s">
        <v>29</v>
      </c>
      <c r="Y15" s="21"/>
      <c r="Z15" s="6" t="s">
        <v>3</v>
      </c>
      <c r="AA15" s="8">
        <f>AC9/50</f>
        <v>0.5</v>
      </c>
    </row>
    <row r="16" spans="1:40" x14ac:dyDescent="0.25">
      <c r="A16" s="8">
        <v>14</v>
      </c>
      <c r="B16" s="8" t="s">
        <v>28</v>
      </c>
      <c r="C16" s="8" t="s">
        <v>29</v>
      </c>
      <c r="S16" s="8">
        <v>14</v>
      </c>
      <c r="T16" s="8" t="s">
        <v>28</v>
      </c>
      <c r="U16" s="8" t="s">
        <v>29</v>
      </c>
      <c r="Y16" s="21"/>
      <c r="Z16" s="6" t="s">
        <v>4</v>
      </c>
      <c r="AA16" s="8">
        <f>AC10/50</f>
        <v>0.5</v>
      </c>
    </row>
    <row r="17" spans="1:31" x14ac:dyDescent="0.25">
      <c r="A17" s="8">
        <v>15</v>
      </c>
      <c r="B17" s="8" t="s">
        <v>28</v>
      </c>
      <c r="C17" s="8" t="s">
        <v>29</v>
      </c>
      <c r="S17" s="8">
        <v>15</v>
      </c>
      <c r="T17" s="8" t="s">
        <v>28</v>
      </c>
      <c r="U17" s="8" t="s">
        <v>29</v>
      </c>
      <c r="Y17" s="21"/>
      <c r="Z17" s="6" t="s">
        <v>29</v>
      </c>
      <c r="AA17" s="8">
        <f>AA11/50</f>
        <v>0.74</v>
      </c>
    </row>
    <row r="18" spans="1:31" x14ac:dyDescent="0.25">
      <c r="A18" s="8">
        <v>16</v>
      </c>
      <c r="B18" s="8" t="s">
        <v>28</v>
      </c>
      <c r="C18" s="8" t="s">
        <v>29</v>
      </c>
      <c r="S18" s="8">
        <v>16</v>
      </c>
      <c r="T18" s="8" t="s">
        <v>28</v>
      </c>
      <c r="U18" s="8" t="s">
        <v>29</v>
      </c>
      <c r="Y18" s="21"/>
      <c r="Z18" s="6" t="s">
        <v>45</v>
      </c>
      <c r="AA18" s="8">
        <f>AB11/50</f>
        <v>0.26</v>
      </c>
    </row>
    <row r="19" spans="1:31" x14ac:dyDescent="0.25">
      <c r="A19" s="8">
        <v>17</v>
      </c>
      <c r="B19" s="8" t="s">
        <v>28</v>
      </c>
      <c r="C19" s="8" t="s">
        <v>29</v>
      </c>
      <c r="S19" s="8">
        <v>17</v>
      </c>
      <c r="T19" s="8" t="s">
        <v>28</v>
      </c>
      <c r="U19" s="8" t="s">
        <v>29</v>
      </c>
      <c r="Y19" s="21"/>
    </row>
    <row r="20" spans="1:31" x14ac:dyDescent="0.25">
      <c r="A20" s="8">
        <v>18</v>
      </c>
      <c r="B20" s="8" t="s">
        <v>28</v>
      </c>
      <c r="C20" s="8" t="s">
        <v>29</v>
      </c>
      <c r="S20" s="8">
        <v>18</v>
      </c>
      <c r="T20" s="8" t="s">
        <v>28</v>
      </c>
      <c r="U20" s="8" t="s">
        <v>29</v>
      </c>
      <c r="Y20" s="21"/>
    </row>
    <row r="21" spans="1:31" x14ac:dyDescent="0.25">
      <c r="A21" s="8">
        <v>19</v>
      </c>
      <c r="B21" s="8" t="s">
        <v>28</v>
      </c>
      <c r="C21" s="8" t="s">
        <v>29</v>
      </c>
      <c r="S21" s="8">
        <v>19</v>
      </c>
      <c r="T21" s="8" t="s">
        <v>28</v>
      </c>
      <c r="U21" s="8" t="s">
        <v>29</v>
      </c>
      <c r="Y21" s="22" t="s">
        <v>35</v>
      </c>
      <c r="Z21" s="13" t="s">
        <v>46</v>
      </c>
      <c r="AA21" s="13"/>
      <c r="AB21" s="13"/>
    </row>
    <row r="22" spans="1:31" x14ac:dyDescent="0.25">
      <c r="A22" s="8">
        <v>20</v>
      </c>
      <c r="B22" s="8" t="s">
        <v>28</v>
      </c>
      <c r="C22" s="8" t="s">
        <v>29</v>
      </c>
      <c r="S22" s="8">
        <v>20</v>
      </c>
      <c r="T22" s="8" t="s">
        <v>28</v>
      </c>
      <c r="U22" s="8" t="s">
        <v>29</v>
      </c>
      <c r="Y22" s="22"/>
      <c r="Z22" s="8"/>
      <c r="AA22" s="6" t="s">
        <v>9</v>
      </c>
      <c r="AB22" s="6" t="s">
        <v>10</v>
      </c>
    </row>
    <row r="23" spans="1:31" x14ac:dyDescent="0.25">
      <c r="A23" s="8">
        <v>21</v>
      </c>
      <c r="B23" s="8" t="s">
        <v>28</v>
      </c>
      <c r="C23" s="8" t="s">
        <v>47</v>
      </c>
      <c r="S23" s="8">
        <v>21</v>
      </c>
      <c r="T23" s="8" t="s">
        <v>28</v>
      </c>
      <c r="U23" s="8" t="s">
        <v>47</v>
      </c>
      <c r="Y23" s="22"/>
      <c r="Z23" s="6" t="s">
        <v>5</v>
      </c>
      <c r="AA23" s="8">
        <f>(AA11/AC$11)*(AC9/AC$11)</f>
        <v>0.37</v>
      </c>
      <c r="AB23" s="8">
        <f>AA23*AC$11</f>
        <v>18.5</v>
      </c>
      <c r="AC23" s="14" t="s">
        <v>48</v>
      </c>
      <c r="AD23" t="s">
        <v>49</v>
      </c>
    </row>
    <row r="24" spans="1:31" x14ac:dyDescent="0.25">
      <c r="A24" s="8">
        <v>22</v>
      </c>
      <c r="B24" s="8" t="s">
        <v>28</v>
      </c>
      <c r="C24" s="8" t="s">
        <v>47</v>
      </c>
      <c r="S24" s="8">
        <v>22</v>
      </c>
      <c r="T24" s="8" t="s">
        <v>28</v>
      </c>
      <c r="U24" s="8" t="s">
        <v>47</v>
      </c>
      <c r="Y24" s="22"/>
      <c r="Z24" s="6" t="s">
        <v>6</v>
      </c>
      <c r="AA24" s="8">
        <f>(AC9/AC$11)*(AB11/AC$11)</f>
        <v>0.13</v>
      </c>
      <c r="AB24" s="8">
        <f>AA24*AC$11</f>
        <v>6.5</v>
      </c>
      <c r="AC24" s="14"/>
      <c r="AD24" t="s">
        <v>50</v>
      </c>
    </row>
    <row r="25" spans="1:31" x14ac:dyDescent="0.25">
      <c r="A25" s="8">
        <v>23</v>
      </c>
      <c r="B25" s="8" t="s">
        <v>28</v>
      </c>
      <c r="C25" s="8" t="s">
        <v>47</v>
      </c>
      <c r="S25" s="8">
        <v>23</v>
      </c>
      <c r="T25" s="8" t="s">
        <v>28</v>
      </c>
      <c r="U25" s="8" t="s">
        <v>47</v>
      </c>
      <c r="Y25" s="22"/>
      <c r="Z25" s="6" t="s">
        <v>7</v>
      </c>
      <c r="AA25" s="8">
        <f>(AC10/AC11)*(AA11/AC11)</f>
        <v>0.37</v>
      </c>
      <c r="AB25" s="8">
        <f>AA25*AC$11</f>
        <v>18.5</v>
      </c>
      <c r="AC25" s="14"/>
      <c r="AD25" t="s">
        <v>51</v>
      </c>
    </row>
    <row r="26" spans="1:31" x14ac:dyDescent="0.25">
      <c r="A26" s="8">
        <v>24</v>
      </c>
      <c r="B26" s="8" t="s">
        <v>28</v>
      </c>
      <c r="C26" s="8" t="s">
        <v>47</v>
      </c>
      <c r="S26" s="8">
        <v>24</v>
      </c>
      <c r="T26" s="8" t="s">
        <v>28</v>
      </c>
      <c r="U26" s="8" t="s">
        <v>47</v>
      </c>
      <c r="Y26" s="22"/>
      <c r="Z26" s="6" t="s">
        <v>8</v>
      </c>
      <c r="AA26" s="8">
        <f>(AC10/AC11)*(AB11/AC11)</f>
        <v>0.13</v>
      </c>
      <c r="AB26" s="8">
        <f>AA26*AC$11</f>
        <v>6.5</v>
      </c>
      <c r="AC26" s="14"/>
      <c r="AD26" t="s">
        <v>52</v>
      </c>
    </row>
    <row r="27" spans="1:31" x14ac:dyDescent="0.25">
      <c r="A27" s="8">
        <v>25</v>
      </c>
      <c r="B27" s="8" t="s">
        <v>28</v>
      </c>
      <c r="C27" s="8" t="s">
        <v>47</v>
      </c>
      <c r="S27" s="8">
        <v>25</v>
      </c>
      <c r="T27" s="8" t="s">
        <v>28</v>
      </c>
      <c r="U27" s="8" t="s">
        <v>47</v>
      </c>
    </row>
    <row r="28" spans="1:31" x14ac:dyDescent="0.25">
      <c r="A28" s="8">
        <v>26</v>
      </c>
      <c r="B28" s="8" t="s">
        <v>53</v>
      </c>
      <c r="C28" s="8" t="s">
        <v>29</v>
      </c>
      <c r="S28" s="8">
        <v>26</v>
      </c>
      <c r="T28" s="8" t="s">
        <v>53</v>
      </c>
      <c r="U28" s="8" t="s">
        <v>29</v>
      </c>
      <c r="Y28" s="15" t="s">
        <v>54</v>
      </c>
    </row>
    <row r="29" spans="1:31" x14ac:dyDescent="0.25">
      <c r="A29" s="8">
        <v>27</v>
      </c>
      <c r="B29" s="8" t="s">
        <v>53</v>
      </c>
      <c r="C29" s="8" t="s">
        <v>29</v>
      </c>
      <c r="S29" s="8">
        <v>27</v>
      </c>
      <c r="T29" s="8" t="s">
        <v>53</v>
      </c>
      <c r="U29" s="8" t="s">
        <v>29</v>
      </c>
      <c r="Y29" s="15"/>
      <c r="Z29" s="8"/>
      <c r="AA29" s="6" t="s">
        <v>11</v>
      </c>
      <c r="AB29" s="6" t="s">
        <v>12</v>
      </c>
      <c r="AC29" s="10" t="s">
        <v>13</v>
      </c>
      <c r="AD29" s="6" t="s">
        <v>14</v>
      </c>
      <c r="AE29" s="6" t="s">
        <v>15</v>
      </c>
    </row>
    <row r="30" spans="1:31" x14ac:dyDescent="0.25">
      <c r="A30" s="8">
        <v>28</v>
      </c>
      <c r="B30" s="8" t="s">
        <v>53</v>
      </c>
      <c r="C30" s="8" t="s">
        <v>29</v>
      </c>
      <c r="S30" s="8">
        <v>28</v>
      </c>
      <c r="T30" s="8" t="s">
        <v>53</v>
      </c>
      <c r="U30" s="8" t="s">
        <v>29</v>
      </c>
      <c r="Y30" s="15"/>
      <c r="Z30" s="6" t="s">
        <v>5</v>
      </c>
      <c r="AA30" s="8">
        <v>20</v>
      </c>
      <c r="AB30" s="8">
        <f>AB23</f>
        <v>18.5</v>
      </c>
      <c r="AC30" s="11">
        <f>AA30-AB30</f>
        <v>1.5</v>
      </c>
      <c r="AD30" s="8">
        <f>POWER(AC30,2)</f>
        <v>2.25</v>
      </c>
      <c r="AE30" s="8">
        <f>AD30/AB30</f>
        <v>0.12162162162162163</v>
      </c>
    </row>
    <row r="31" spans="1:31" x14ac:dyDescent="0.25">
      <c r="A31" s="8">
        <v>29</v>
      </c>
      <c r="B31" s="8" t="s">
        <v>53</v>
      </c>
      <c r="C31" s="8" t="s">
        <v>29</v>
      </c>
      <c r="S31" s="8">
        <v>29</v>
      </c>
      <c r="T31" s="8" t="s">
        <v>53</v>
      </c>
      <c r="U31" s="8" t="s">
        <v>29</v>
      </c>
      <c r="Y31" s="15"/>
      <c r="Z31" s="6" t="s">
        <v>6</v>
      </c>
      <c r="AA31" s="8">
        <v>5</v>
      </c>
      <c r="AB31" s="8">
        <f t="shared" ref="AB31:AB33" si="0">AB24</f>
        <v>6.5</v>
      </c>
      <c r="AC31" s="11">
        <f>AA31-AB31</f>
        <v>-1.5</v>
      </c>
      <c r="AD31" s="8">
        <f>POWER(AC31,2)</f>
        <v>2.25</v>
      </c>
      <c r="AE31" s="8">
        <f>AD31/AB31</f>
        <v>0.34615384615384615</v>
      </c>
    </row>
    <row r="32" spans="1:31" x14ac:dyDescent="0.25">
      <c r="A32" s="8">
        <v>30</v>
      </c>
      <c r="B32" s="8" t="s">
        <v>53</v>
      </c>
      <c r="C32" s="8" t="s">
        <v>29</v>
      </c>
      <c r="S32" s="8">
        <v>30</v>
      </c>
      <c r="T32" s="8" t="s">
        <v>53</v>
      </c>
      <c r="U32" s="8" t="s">
        <v>29</v>
      </c>
      <c r="Y32" s="15"/>
      <c r="Z32" s="6" t="s">
        <v>7</v>
      </c>
      <c r="AA32" s="8">
        <v>17</v>
      </c>
      <c r="AB32" s="8">
        <f t="shared" si="0"/>
        <v>18.5</v>
      </c>
      <c r="AC32" s="11">
        <f>AA32-AB32</f>
        <v>-1.5</v>
      </c>
      <c r="AD32" s="8">
        <f>POWER(AC32,2)</f>
        <v>2.25</v>
      </c>
      <c r="AE32" s="8">
        <f>AD32/AB32</f>
        <v>0.12162162162162163</v>
      </c>
    </row>
    <row r="33" spans="1:32" x14ac:dyDescent="0.25">
      <c r="A33" s="8">
        <v>31</v>
      </c>
      <c r="B33" s="8" t="s">
        <v>53</v>
      </c>
      <c r="C33" s="8" t="s">
        <v>29</v>
      </c>
      <c r="S33" s="8">
        <v>31</v>
      </c>
      <c r="T33" s="8" t="s">
        <v>53</v>
      </c>
      <c r="U33" s="8" t="s">
        <v>29</v>
      </c>
      <c r="Y33" s="15"/>
      <c r="Z33" s="6" t="s">
        <v>8</v>
      </c>
      <c r="AA33" s="8">
        <v>8</v>
      </c>
      <c r="AB33" s="8">
        <f t="shared" si="0"/>
        <v>6.5</v>
      </c>
      <c r="AC33" s="11">
        <f>AA33-AB33</f>
        <v>1.5</v>
      </c>
      <c r="AD33" s="8">
        <f>POWER(AC33,2)</f>
        <v>2.25</v>
      </c>
      <c r="AE33" s="8">
        <f>AD33/AB33</f>
        <v>0.34615384615384615</v>
      </c>
    </row>
    <row r="34" spans="1:32" x14ac:dyDescent="0.25">
      <c r="A34" s="8">
        <v>32</v>
      </c>
      <c r="B34" s="8" t="s">
        <v>53</v>
      </c>
      <c r="C34" s="8" t="s">
        <v>29</v>
      </c>
      <c r="S34" s="8">
        <v>32</v>
      </c>
      <c r="T34" s="8" t="s">
        <v>53</v>
      </c>
      <c r="U34" s="8" t="s">
        <v>29</v>
      </c>
      <c r="Y34" s="15"/>
    </row>
    <row r="35" spans="1:32" x14ac:dyDescent="0.25">
      <c r="A35" s="8">
        <v>33</v>
      </c>
      <c r="B35" s="8" t="s">
        <v>53</v>
      </c>
      <c r="C35" s="8" t="s">
        <v>29</v>
      </c>
      <c r="S35" s="8">
        <v>33</v>
      </c>
      <c r="T35" s="8" t="s">
        <v>53</v>
      </c>
      <c r="U35" s="8" t="s">
        <v>29</v>
      </c>
      <c r="Y35" s="15"/>
      <c r="AD35" s="7" t="s">
        <v>16</v>
      </c>
      <c r="AE35" s="5">
        <f>SUM(AE30:AE33)</f>
        <v>0.93555093555093549</v>
      </c>
    </row>
    <row r="36" spans="1:32" x14ac:dyDescent="0.25">
      <c r="A36" s="8">
        <v>34</v>
      </c>
      <c r="B36" s="8" t="s">
        <v>53</v>
      </c>
      <c r="C36" s="8" t="s">
        <v>29</v>
      </c>
      <c r="S36" s="8">
        <v>34</v>
      </c>
      <c r="T36" s="8" t="s">
        <v>53</v>
      </c>
      <c r="U36" s="8" t="s">
        <v>29</v>
      </c>
      <c r="Y36" s="15"/>
      <c r="AD36" s="7" t="s">
        <v>17</v>
      </c>
      <c r="AE36">
        <f>((COUNT(Z9:Z10)-1)*(COUNT(AA8:AB8)-1))</f>
        <v>1</v>
      </c>
      <c r="AF36" t="s">
        <v>55</v>
      </c>
    </row>
    <row r="37" spans="1:32" x14ac:dyDescent="0.25">
      <c r="A37" s="8">
        <v>35</v>
      </c>
      <c r="B37" s="8" t="s">
        <v>53</v>
      </c>
      <c r="C37" s="8" t="s">
        <v>29</v>
      </c>
      <c r="S37" s="8">
        <v>35</v>
      </c>
      <c r="T37" s="8" t="s">
        <v>53</v>
      </c>
      <c r="U37" s="8" t="s">
        <v>29</v>
      </c>
      <c r="AD37" s="7" t="s">
        <v>19</v>
      </c>
      <c r="AE37">
        <f>_xlfn.CHISQ.DIST(AE35,AE36,TRUE)</f>
        <v>0.66657534018797371</v>
      </c>
    </row>
    <row r="38" spans="1:32" x14ac:dyDescent="0.25">
      <c r="A38" s="8">
        <v>36</v>
      </c>
      <c r="B38" s="8" t="s">
        <v>53</v>
      </c>
      <c r="C38" s="8" t="s">
        <v>29</v>
      </c>
      <c r="S38" s="8">
        <v>36</v>
      </c>
      <c r="T38" s="8" t="s">
        <v>53</v>
      </c>
      <c r="U38" s="8" t="s">
        <v>29</v>
      </c>
      <c r="AD38" s="7" t="s">
        <v>20</v>
      </c>
      <c r="AE38">
        <f>1-AE37</f>
        <v>0.33342465981202629</v>
      </c>
    </row>
    <row r="39" spans="1:32" x14ac:dyDescent="0.25">
      <c r="A39" s="8">
        <v>37</v>
      </c>
      <c r="B39" s="8" t="s">
        <v>53</v>
      </c>
      <c r="C39" s="8" t="s">
        <v>29</v>
      </c>
      <c r="S39" s="8">
        <v>37</v>
      </c>
      <c r="T39" s="8" t="s">
        <v>53</v>
      </c>
      <c r="U39" s="8" t="s">
        <v>29</v>
      </c>
    </row>
    <row r="40" spans="1:32" x14ac:dyDescent="0.25">
      <c r="A40" s="8">
        <v>38</v>
      </c>
      <c r="B40" s="8" t="s">
        <v>53</v>
      </c>
      <c r="C40" s="8" t="s">
        <v>29</v>
      </c>
      <c r="S40" s="8">
        <v>38</v>
      </c>
      <c r="T40" s="8" t="s">
        <v>53</v>
      </c>
      <c r="U40" s="8" t="s">
        <v>29</v>
      </c>
    </row>
    <row r="41" spans="1:32" x14ac:dyDescent="0.25">
      <c r="A41" s="8">
        <v>39</v>
      </c>
      <c r="B41" s="8" t="s">
        <v>53</v>
      </c>
      <c r="C41" s="8" t="s">
        <v>29</v>
      </c>
      <c r="S41" s="8">
        <v>39</v>
      </c>
      <c r="T41" s="8" t="s">
        <v>53</v>
      </c>
      <c r="U41" s="8" t="s">
        <v>29</v>
      </c>
    </row>
    <row r="42" spans="1:32" x14ac:dyDescent="0.25">
      <c r="A42" s="8">
        <v>40</v>
      </c>
      <c r="B42" s="8" t="s">
        <v>53</v>
      </c>
      <c r="C42" s="8" t="s">
        <v>29</v>
      </c>
      <c r="S42" s="8">
        <v>40</v>
      </c>
      <c r="T42" s="8" t="s">
        <v>53</v>
      </c>
      <c r="U42" s="8" t="s">
        <v>29</v>
      </c>
    </row>
    <row r="43" spans="1:32" x14ac:dyDescent="0.25">
      <c r="A43" s="8">
        <v>41</v>
      </c>
      <c r="B43" s="8" t="s">
        <v>53</v>
      </c>
      <c r="C43" s="8" t="s">
        <v>29</v>
      </c>
      <c r="S43" s="8">
        <v>41</v>
      </c>
      <c r="T43" s="8" t="s">
        <v>53</v>
      </c>
      <c r="U43" s="8" t="s">
        <v>29</v>
      </c>
    </row>
    <row r="44" spans="1:32" x14ac:dyDescent="0.25">
      <c r="A44" s="8">
        <v>42</v>
      </c>
      <c r="B44" s="8" t="s">
        <v>53</v>
      </c>
      <c r="C44" s="8" t="s">
        <v>29</v>
      </c>
      <c r="S44" s="8">
        <v>42</v>
      </c>
      <c r="T44" s="8" t="s">
        <v>53</v>
      </c>
      <c r="U44" s="8" t="s">
        <v>29</v>
      </c>
    </row>
    <row r="45" spans="1:32" x14ac:dyDescent="0.25">
      <c r="A45" s="8">
        <v>43</v>
      </c>
      <c r="B45" s="8" t="s">
        <v>53</v>
      </c>
      <c r="C45" s="8" t="s">
        <v>47</v>
      </c>
      <c r="S45" s="8">
        <v>43</v>
      </c>
      <c r="T45" s="8" t="s">
        <v>53</v>
      </c>
      <c r="U45" s="8" t="s">
        <v>47</v>
      </c>
    </row>
    <row r="46" spans="1:32" x14ac:dyDescent="0.25">
      <c r="A46" s="8">
        <v>44</v>
      </c>
      <c r="B46" s="8" t="s">
        <v>53</v>
      </c>
      <c r="C46" s="8" t="s">
        <v>47</v>
      </c>
      <c r="S46" s="8">
        <v>44</v>
      </c>
      <c r="T46" s="8" t="s">
        <v>53</v>
      </c>
      <c r="U46" s="8" t="s">
        <v>47</v>
      </c>
    </row>
    <row r="47" spans="1:32" x14ac:dyDescent="0.25">
      <c r="A47" s="8">
        <v>45</v>
      </c>
      <c r="B47" s="8" t="s">
        <v>53</v>
      </c>
      <c r="C47" s="8" t="s">
        <v>47</v>
      </c>
      <c r="S47" s="8">
        <v>45</v>
      </c>
      <c r="T47" s="8" t="s">
        <v>53</v>
      </c>
      <c r="U47" s="8" t="s">
        <v>47</v>
      </c>
    </row>
    <row r="48" spans="1:32" x14ac:dyDescent="0.25">
      <c r="A48" s="8">
        <v>46</v>
      </c>
      <c r="B48" s="8" t="s">
        <v>53</v>
      </c>
      <c r="C48" s="8" t="s">
        <v>47</v>
      </c>
      <c r="S48" s="8">
        <v>46</v>
      </c>
      <c r="T48" s="8" t="s">
        <v>53</v>
      </c>
      <c r="U48" s="8" t="s">
        <v>47</v>
      </c>
    </row>
    <row r="49" spans="1:21" x14ac:dyDescent="0.25">
      <c r="A49" s="8">
        <v>47</v>
      </c>
      <c r="B49" s="8" t="s">
        <v>53</v>
      </c>
      <c r="C49" s="8" t="s">
        <v>47</v>
      </c>
      <c r="S49" s="8">
        <v>47</v>
      </c>
      <c r="T49" s="8" t="s">
        <v>53</v>
      </c>
      <c r="U49" s="8" t="s">
        <v>47</v>
      </c>
    </row>
    <row r="50" spans="1:21" x14ac:dyDescent="0.25">
      <c r="A50" s="8">
        <v>48</v>
      </c>
      <c r="B50" s="8" t="s">
        <v>53</v>
      </c>
      <c r="C50" s="8" t="s">
        <v>47</v>
      </c>
      <c r="S50" s="8">
        <v>48</v>
      </c>
      <c r="T50" s="8" t="s">
        <v>53</v>
      </c>
      <c r="U50" s="8" t="s">
        <v>47</v>
      </c>
    </row>
    <row r="51" spans="1:21" x14ac:dyDescent="0.25">
      <c r="A51" s="8">
        <v>49</v>
      </c>
      <c r="B51" s="8" t="s">
        <v>53</v>
      </c>
      <c r="C51" s="8" t="s">
        <v>47</v>
      </c>
      <c r="S51" s="8">
        <v>49</v>
      </c>
      <c r="T51" s="8" t="s">
        <v>53</v>
      </c>
      <c r="U51" s="8" t="s">
        <v>47</v>
      </c>
    </row>
    <row r="52" spans="1:21" x14ac:dyDescent="0.25">
      <c r="A52" s="8">
        <v>50</v>
      </c>
      <c r="B52" s="8" t="s">
        <v>53</v>
      </c>
      <c r="C52" s="8" t="s">
        <v>47</v>
      </c>
      <c r="S52" s="8">
        <v>50</v>
      </c>
      <c r="T52" s="8" t="s">
        <v>53</v>
      </c>
      <c r="U52" s="8" t="s">
        <v>47</v>
      </c>
    </row>
  </sheetData>
  <mergeCells count="11">
    <mergeCell ref="AH7:AN7"/>
    <mergeCell ref="Y8:Y11"/>
    <mergeCell ref="X9:X10"/>
    <mergeCell ref="Y21:Y26"/>
    <mergeCell ref="Z21:AB21"/>
    <mergeCell ref="AC23:AC26"/>
    <mergeCell ref="Y28:Y36"/>
    <mergeCell ref="A1:C1"/>
    <mergeCell ref="S1:U1"/>
    <mergeCell ref="Y2:Y5"/>
    <mergeCell ref="X6:X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ankit gupta</cp:lastModifiedBy>
  <dcterms:created xsi:type="dcterms:W3CDTF">2020-04-09T02:19:14Z</dcterms:created>
  <dcterms:modified xsi:type="dcterms:W3CDTF">2021-07-12T04:43:01Z</dcterms:modified>
</cp:coreProperties>
</file>