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wncloud\DriveBackup\Programs_procedures_scripts\git\IntensityCalbr\PythonModule\vibrationalRaman_liquids\expt_data_wch\"/>
    </mc:Choice>
  </mc:AlternateContent>
  <bookViews>
    <workbookView xWindow="600" yWindow="30" windowWidth="19395" windowHeight="7845"/>
  </bookViews>
  <sheets>
    <sheet name="工作表2" sheetId="2" r:id="rId1"/>
    <sheet name="工作表3" sheetId="3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S4" i="2" l="1"/>
  <c r="S5" i="2"/>
  <c r="S6" i="2"/>
  <c r="S7" i="2"/>
  <c r="S8" i="2"/>
  <c r="S3" i="2"/>
  <c r="W4" i="2"/>
  <c r="W5" i="2"/>
  <c r="W6" i="2"/>
  <c r="W7" i="2"/>
  <c r="W8" i="2"/>
  <c r="W3" i="2"/>
  <c r="O5" i="2"/>
  <c r="O4" i="2"/>
  <c r="O6" i="2"/>
  <c r="O3" i="2"/>
  <c r="O33" i="2"/>
  <c r="O32" i="2"/>
  <c r="O31" i="2"/>
  <c r="J33" i="2"/>
  <c r="J32" i="2"/>
  <c r="J31" i="2"/>
  <c r="F33" i="2"/>
  <c r="F32" i="2"/>
  <c r="F31" i="2"/>
  <c r="F26" i="2"/>
  <c r="F25" i="2"/>
  <c r="C18" i="2"/>
  <c r="C17" i="2"/>
  <c r="C15" i="2"/>
  <c r="C14" i="2"/>
  <c r="C13" i="2"/>
  <c r="C12" i="2"/>
  <c r="G7" i="2" l="1"/>
  <c r="G8" i="2"/>
  <c r="B5" i="2"/>
  <c r="B4" i="2"/>
</calcChain>
</file>

<file path=xl/sharedStrings.xml><?xml version="1.0" encoding="utf-8"?>
<sst xmlns="http://schemas.openxmlformats.org/spreadsheetml/2006/main" count="24" uniqueCount="16">
  <si>
    <t>CCl4</t>
    <phoneticPr fontId="1" type="noConversion"/>
  </si>
  <si>
    <t>cyclohexane</t>
    <phoneticPr fontId="1" type="noConversion"/>
  </si>
  <si>
    <t xml:space="preserve">total </t>
    <phoneticPr fontId="1" type="noConversion"/>
  </si>
  <si>
    <t>total</t>
    <phoneticPr fontId="1" type="noConversion"/>
  </si>
  <si>
    <t>benzene</t>
  </si>
  <si>
    <t>CCl4</t>
  </si>
  <si>
    <t>C6H12</t>
  </si>
  <si>
    <t>temperature(K)</t>
  </si>
  <si>
    <t>Area</t>
  </si>
  <si>
    <t>Error</t>
  </si>
  <si>
    <t>ccl4</t>
  </si>
  <si>
    <t>cyclohexane</t>
  </si>
  <si>
    <t>AFTER C2 correction</t>
  </si>
  <si>
    <t>Quadratic</t>
  </si>
  <si>
    <t>Cubic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</si>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</sst>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11" fontId="0" fillId="0" borderId="0" xfId="0" applyNumberFormat="1">
      <alignment vertical="center"/>
    </xf>
    <xf numFmtId="0" fontId="3" fillId="0" borderId="0" xfId="0" applyFont="1">
      <alignment vertical="center"/>
    </xf>
    <xf numFmtId="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kit\AppData\Roaming\Microsoft\AddIns\formula_RamanTemperature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TEMPERATURE_RAMAN2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abSelected="1" topLeftCell="A4" zoomScale="115" zoomScaleNormal="115" workbookViewId="0">
      <selection activeCell="J19" sqref="J19"/>
    </sheetView>
  </sheetViews>
  <sheetFormatPr defaultRowHeight="15.75"/>
  <cols>
    <col min="3" max="3" width="14.125" customWidth="1"/>
    <col min="4" max="5" width="4.625" customWidth="1"/>
    <col min="7" max="7" width="8.75" customWidth="1"/>
    <col min="8" max="8" width="9.5" style="5" customWidth="1"/>
    <col min="9" max="9" width="4.625" customWidth="1"/>
    <col min="12" max="12" width="4.25" customWidth="1"/>
    <col min="16" max="16" width="4.25" customWidth="1"/>
    <col min="20" max="20" width="4.25" customWidth="1"/>
  </cols>
  <sheetData>
    <row r="1" spans="1:23">
      <c r="A1" t="s">
        <v>4</v>
      </c>
    </row>
    <row r="2" spans="1:23">
      <c r="C2" t="s">
        <v>2</v>
      </c>
      <c r="F2" t="s">
        <v>0</v>
      </c>
      <c r="J2" t="s">
        <v>1</v>
      </c>
      <c r="M2" s="3" t="s">
        <v>4</v>
      </c>
      <c r="N2" t="s">
        <v>8</v>
      </c>
      <c r="O2" t="s">
        <v>9</v>
      </c>
      <c r="Q2" s="3" t="s">
        <v>10</v>
      </c>
      <c r="R2" t="s">
        <v>8</v>
      </c>
      <c r="S2" t="s">
        <v>9</v>
      </c>
      <c r="U2" s="3" t="s">
        <v>11</v>
      </c>
      <c r="V2" t="s">
        <v>8</v>
      </c>
      <c r="W2" t="s">
        <v>9</v>
      </c>
    </row>
    <row r="3" spans="1:23">
      <c r="A3">
        <v>983.38</v>
      </c>
      <c r="B3">
        <v>89586</v>
      </c>
      <c r="H3" s="5" t="s">
        <v>3</v>
      </c>
      <c r="M3">
        <v>-992.3</v>
      </c>
      <c r="N3">
        <v>12357</v>
      </c>
      <c r="O3" s="4">
        <f>0.015*N3+SQRT(N3)</f>
        <v>296.51704388189341</v>
      </c>
      <c r="Q3">
        <v>-460.2</v>
      </c>
      <c r="R3">
        <v>85978</v>
      </c>
      <c r="S3">
        <f>0.015*R3+SQRT(R3)</f>
        <v>1582.8900538844503</v>
      </c>
      <c r="U3">
        <v>-801.3</v>
      </c>
      <c r="V3">
        <v>5957</v>
      </c>
      <c r="W3">
        <f>0.015*V3+SQRT(V3)</f>
        <v>166.53660402582989</v>
      </c>
    </row>
    <row r="4" spans="1:23">
      <c r="A4">
        <v>992.6</v>
      </c>
      <c r="B4">
        <f>5.2013*10^5</f>
        <v>520130</v>
      </c>
      <c r="C4">
        <v>760461</v>
      </c>
      <c r="F4">
        <v>218.59</v>
      </c>
      <c r="G4" s="2">
        <v>223070</v>
      </c>
      <c r="J4">
        <v>801.3</v>
      </c>
      <c r="K4">
        <v>171587</v>
      </c>
      <c r="M4">
        <v>607</v>
      </c>
      <c r="N4">
        <v>45840</v>
      </c>
      <c r="O4" s="4">
        <f t="shared" ref="O4:O6" si="0">0.015*N4+SQRT(N4)</f>
        <v>901.70277905716216</v>
      </c>
      <c r="Q4">
        <v>-313.89999999999998</v>
      </c>
      <c r="R4">
        <v>65314</v>
      </c>
      <c r="S4">
        <f t="shared" ref="S4:S8" si="1">0.015*R4+SQRT(R4)</f>
        <v>1235.2760384323394</v>
      </c>
      <c r="U4">
        <v>-383.1</v>
      </c>
      <c r="V4">
        <v>2565</v>
      </c>
      <c r="W4">
        <f t="shared" ref="W4:W8" si="2">0.015*V4+SQRT(V4)</f>
        <v>89.120829048402399</v>
      </c>
    </row>
    <row r="5" spans="1:23">
      <c r="A5">
        <v>996.45</v>
      </c>
      <c r="B5">
        <f>1.5075*10^5</f>
        <v>150750</v>
      </c>
      <c r="F5">
        <v>314.29000000000002</v>
      </c>
      <c r="G5" s="2">
        <v>236950</v>
      </c>
      <c r="M5">
        <v>992.3</v>
      </c>
      <c r="N5" s="2">
        <v>774560</v>
      </c>
      <c r="O5" s="4">
        <f>0.01*N5+SQRT(N5)</f>
        <v>8625.6909043956766</v>
      </c>
      <c r="Q5">
        <v>-218.1</v>
      </c>
      <c r="R5">
        <v>88071</v>
      </c>
      <c r="S5">
        <f t="shared" si="1"/>
        <v>1617.8325858310675</v>
      </c>
      <c r="U5">
        <v>383.1</v>
      </c>
      <c r="V5">
        <v>13311</v>
      </c>
      <c r="W5">
        <f t="shared" si="2"/>
        <v>315.03830713817644</v>
      </c>
    </row>
    <row r="6" spans="1:23">
      <c r="F6">
        <v>454.63</v>
      </c>
      <c r="G6">
        <v>98858</v>
      </c>
      <c r="H6" s="5">
        <v>606907</v>
      </c>
      <c r="M6">
        <v>1176.5</v>
      </c>
      <c r="N6">
        <v>63212.9</v>
      </c>
      <c r="O6" s="4">
        <f t="shared" si="0"/>
        <v>1199.6152572128553</v>
      </c>
      <c r="Q6">
        <v>218.1</v>
      </c>
      <c r="R6" s="2">
        <v>217238</v>
      </c>
      <c r="S6">
        <f t="shared" si="1"/>
        <v>3724.6579745284143</v>
      </c>
      <c r="U6">
        <v>801.3</v>
      </c>
      <c r="V6">
        <v>180083</v>
      </c>
      <c r="W6">
        <f t="shared" si="2"/>
        <v>3125.6068738765298</v>
      </c>
    </row>
    <row r="7" spans="1:23">
      <c r="F7">
        <v>460.85</v>
      </c>
      <c r="G7">
        <f>1.9413*10^5</f>
        <v>194130</v>
      </c>
      <c r="Q7">
        <v>313.89999999999998</v>
      </c>
      <c r="R7" s="2">
        <v>240171</v>
      </c>
      <c r="S7">
        <f t="shared" si="1"/>
        <v>4092.6374436244096</v>
      </c>
      <c r="U7">
        <v>1027.7</v>
      </c>
      <c r="V7">
        <v>73232</v>
      </c>
      <c r="W7">
        <f t="shared" si="2"/>
        <v>1369.0941164093256</v>
      </c>
    </row>
    <row r="8" spans="1:23">
      <c r="A8">
        <v>-990.72</v>
      </c>
      <c r="B8">
        <v>4317</v>
      </c>
      <c r="F8">
        <v>458.43</v>
      </c>
      <c r="G8">
        <f>3.1002*10^5</f>
        <v>310020</v>
      </c>
      <c r="Q8">
        <v>460.2</v>
      </c>
      <c r="R8">
        <v>604477</v>
      </c>
      <c r="S8">
        <f t="shared" si="1"/>
        <v>9844.6361894830625</v>
      </c>
      <c r="U8">
        <v>1266.0999999999999</v>
      </c>
      <c r="V8">
        <v>62015</v>
      </c>
      <c r="W8">
        <f t="shared" si="2"/>
        <v>1179.2531108630108</v>
      </c>
    </row>
    <row r="9" spans="1:23">
      <c r="A9">
        <v>-991.86</v>
      </c>
      <c r="B9">
        <v>7151.7</v>
      </c>
      <c r="C9">
        <v>11468.7</v>
      </c>
    </row>
    <row r="10" spans="1:23">
      <c r="J10">
        <v>-801.3</v>
      </c>
      <c r="K10">
        <v>7739</v>
      </c>
    </row>
    <row r="11" spans="1:23">
      <c r="C11" t="s">
        <v>7</v>
      </c>
      <c r="F11">
        <v>-217.85</v>
      </c>
      <c r="G11">
        <v>85801</v>
      </c>
    </row>
    <row r="12" spans="1:23">
      <c r="A12" t="s">
        <v>4</v>
      </c>
      <c r="C12" s="1">
        <f>[1]!TEMPERATURE_RAMAN2(A4,N5,N3)</f>
        <v>320.54332490000002</v>
      </c>
      <c r="F12">
        <v>-313.47000000000003</v>
      </c>
      <c r="G12">
        <v>67456</v>
      </c>
    </row>
    <row r="13" spans="1:23">
      <c r="A13" t="s">
        <v>5</v>
      </c>
      <c r="B13">
        <v>1</v>
      </c>
      <c r="C13">
        <f>[1]!TEMPERATURE_RAMAN2(F4,R6,R5)</f>
        <v>323.3433698</v>
      </c>
      <c r="F13">
        <v>-455.63</v>
      </c>
      <c r="G13">
        <v>40078</v>
      </c>
    </row>
    <row r="14" spans="1:23">
      <c r="B14">
        <v>2</v>
      </c>
      <c r="C14">
        <f>[1]!TEMPERATURE_RAMAN2(F5,R7,R4)</f>
        <v>322.4151493</v>
      </c>
      <c r="F14">
        <v>-459.8</v>
      </c>
      <c r="G14">
        <v>22817</v>
      </c>
      <c r="H14" s="5">
        <v>107958</v>
      </c>
    </row>
    <row r="15" spans="1:23">
      <c r="B15">
        <v>3</v>
      </c>
      <c r="C15">
        <f>[1]!TEMPERATURE_RAMAN2(460.2,R8,R3)</f>
        <v>315.70953559999998</v>
      </c>
      <c r="F15">
        <v>-462.97</v>
      </c>
      <c r="G15">
        <v>45063</v>
      </c>
    </row>
    <row r="17" spans="1:15">
      <c r="A17" t="s">
        <v>6</v>
      </c>
      <c r="C17">
        <f>[1]!TEMPERATURE_RAMAN2(J4,V6,V3)</f>
        <v>314.57741659999999</v>
      </c>
    </row>
    <row r="18" spans="1:15">
      <c r="C18">
        <f>[1]!TEMPERATURE_RAMAN2(U5,V5,V4)</f>
        <v>311.58811270000001</v>
      </c>
    </row>
    <row r="21" spans="1:15">
      <c r="A21" t="s">
        <v>12</v>
      </c>
      <c r="C21" t="s">
        <v>13</v>
      </c>
      <c r="H21" s="5" t="s">
        <v>14</v>
      </c>
      <c r="M21" t="s">
        <v>15</v>
      </c>
    </row>
    <row r="23" spans="1:15">
      <c r="A23" t="s">
        <v>4</v>
      </c>
      <c r="B23">
        <v>-992.3</v>
      </c>
      <c r="C23">
        <v>11681</v>
      </c>
    </row>
    <row r="24" spans="1:15">
      <c r="B24">
        <v>-607</v>
      </c>
      <c r="C24">
        <v>3432</v>
      </c>
    </row>
    <row r="25" spans="1:15">
      <c r="B25">
        <v>607</v>
      </c>
      <c r="C25">
        <v>47803</v>
      </c>
      <c r="F25">
        <f>[1]!TEMPERATURE_RAMAN2(B25,C25,C24)</f>
        <v>308.83442120000001</v>
      </c>
    </row>
    <row r="26" spans="1:15">
      <c r="B26">
        <v>992.3</v>
      </c>
      <c r="C26">
        <v>835278</v>
      </c>
      <c r="F26">
        <f>[1]!TEMPERATURE_RAMAN2(B26,C26,C23)</f>
        <v>311.25054740000002</v>
      </c>
    </row>
    <row r="28" spans="1:15">
      <c r="A28" t="s">
        <v>5</v>
      </c>
      <c r="B28">
        <v>-460.2</v>
      </c>
      <c r="C28">
        <v>83549</v>
      </c>
      <c r="H28" s="5">
        <v>84849</v>
      </c>
      <c r="M28">
        <v>82777</v>
      </c>
    </row>
    <row r="29" spans="1:15">
      <c r="B29">
        <v>-313.89999999999998</v>
      </c>
      <c r="C29">
        <v>64394</v>
      </c>
      <c r="H29" s="5">
        <v>65090</v>
      </c>
      <c r="M29">
        <v>63895</v>
      </c>
    </row>
    <row r="30" spans="1:15">
      <c r="B30">
        <v>-218.1</v>
      </c>
      <c r="C30">
        <v>87345</v>
      </c>
      <c r="H30" s="5">
        <v>87686</v>
      </c>
      <c r="M30">
        <v>86839</v>
      </c>
    </row>
    <row r="31" spans="1:15">
      <c r="B31">
        <v>218.1</v>
      </c>
      <c r="C31" s="2">
        <v>220070</v>
      </c>
      <c r="F31">
        <f>[1]!TEMPERATURE_RAMAN2(B31,C31,C30)</f>
        <v>315.77703150000002</v>
      </c>
      <c r="H31" s="5">
        <v>221322</v>
      </c>
      <c r="J31">
        <f>[1]!TEMPERATURE_RAMAN2(B31,H31,H30)</f>
        <v>315.21351320000002</v>
      </c>
      <c r="M31">
        <v>222042</v>
      </c>
      <c r="O31">
        <f>[1]!TEMPERATURE_RAMAN2(B31,M31,M30)</f>
        <v>311.16438060000002</v>
      </c>
    </row>
    <row r="32" spans="1:15">
      <c r="B32">
        <v>313.89999999999998</v>
      </c>
      <c r="C32" s="2">
        <v>244660</v>
      </c>
      <c r="F32">
        <f>[1]!TEMPERATURE_RAMAN2(B32,C32,C29)</f>
        <v>314.70462859999998</v>
      </c>
      <c r="H32" s="5">
        <v>245831</v>
      </c>
      <c r="J32">
        <f>[1]!TEMPERATURE_RAMAN2(B32,H32,H29)</f>
        <v>316.02052170000002</v>
      </c>
      <c r="M32">
        <v>247067</v>
      </c>
      <c r="O32">
        <f>[1]!TEMPERATURE_RAMAN2(B32,M32,M29)</f>
        <v>310.89839130000001</v>
      </c>
    </row>
    <row r="33" spans="2:15">
      <c r="B33">
        <v>460.2</v>
      </c>
      <c r="C33">
        <v>623799</v>
      </c>
      <c r="F33">
        <f>[1]!TEMPERATURE_RAMAN2(B33,C33,C28)</f>
        <v>306.91119200000003</v>
      </c>
      <c r="H33" s="6">
        <v>627100</v>
      </c>
      <c r="J33">
        <f>[1]!TEMPERATURE_RAMAN2(B33,H33,H28)</f>
        <v>308.36370929999998</v>
      </c>
      <c r="M33">
        <v>622947</v>
      </c>
      <c r="O33">
        <f>[1]!TEMPERATURE_RAMAN2(B33,M33,M28)</f>
        <v>305.78912759999997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</dc:creator>
  <cp:lastModifiedBy>Ankit Raj</cp:lastModifiedBy>
  <dcterms:created xsi:type="dcterms:W3CDTF">2020-06-11T10:28:20Z</dcterms:created>
  <dcterms:modified xsi:type="dcterms:W3CDTF">2020-06-17T14:13:53Z</dcterms:modified>
</cp:coreProperties>
</file>