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90FA3487-AF37-43FE-B95B-A3C95596E022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LOOKUP" sheetId="1" r:id="rId1"/>
    <sheet name="hlookup" sheetId="2" r:id="rId2"/>
    <sheet name="LIST 1" sheetId="3" r:id="rId3"/>
    <sheet name="Sheet4" sheetId="6" r:id="rId4"/>
    <sheet name="LIST 2" sheetId="4" r:id="rId5"/>
    <sheet name="FINAL CONSOLIDATED LIST" sheetId="5" r:id="rId6"/>
    <sheet name="OUTLINE DATANAM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7" l="1"/>
  <c r="B10" i="7"/>
  <c r="B6" i="7"/>
  <c r="B15" i="7" s="1"/>
  <c r="H3" i="3"/>
  <c r="H4" i="3"/>
  <c r="H5" i="3"/>
  <c r="H6" i="3"/>
  <c r="H7" i="3"/>
  <c r="H8" i="3"/>
  <c r="H9" i="3"/>
  <c r="H10" i="3"/>
  <c r="H11" i="3"/>
  <c r="H2" i="3"/>
  <c r="N27" i="5"/>
  <c r="N29" i="5" s="1"/>
  <c r="O27" i="5"/>
  <c r="P27" i="5"/>
  <c r="P29" i="5" s="1"/>
  <c r="Q27" i="5"/>
  <c r="N28" i="5"/>
  <c r="O28" i="5"/>
  <c r="P28" i="5"/>
  <c r="Q28" i="5"/>
  <c r="R28" i="5"/>
  <c r="N30" i="5"/>
  <c r="N32" i="5" s="1"/>
  <c r="O30" i="5"/>
  <c r="P30" i="5"/>
  <c r="Q30" i="5"/>
  <c r="R30" i="5"/>
  <c r="R32" i="5" s="1"/>
  <c r="N31" i="5"/>
  <c r="O31" i="5"/>
  <c r="P31" i="5"/>
  <c r="Q31" i="5"/>
  <c r="Q32" i="5" s="1"/>
  <c r="R31" i="5"/>
  <c r="O32" i="5"/>
  <c r="P32" i="5"/>
  <c r="N33" i="5"/>
  <c r="O33" i="5"/>
  <c r="P33" i="5"/>
  <c r="P35" i="5" s="1"/>
  <c r="Q33" i="5"/>
  <c r="Q35" i="5" s="1"/>
  <c r="N34" i="5"/>
  <c r="O34" i="5"/>
  <c r="O35" i="5" s="1"/>
  <c r="P34" i="5"/>
  <c r="Q34" i="5"/>
  <c r="R34" i="5"/>
  <c r="N35" i="5"/>
  <c r="N36" i="5"/>
  <c r="N38" i="5" s="1"/>
  <c r="O36" i="5"/>
  <c r="P36" i="5"/>
  <c r="Q36" i="5"/>
  <c r="R36" i="5"/>
  <c r="R38" i="5" s="1"/>
  <c r="N37" i="5"/>
  <c r="O37" i="5"/>
  <c r="P37" i="5"/>
  <c r="Q37" i="5"/>
  <c r="Q38" i="5" s="1"/>
  <c r="R37" i="5"/>
  <c r="O38" i="5"/>
  <c r="P38" i="5"/>
  <c r="N39" i="5"/>
  <c r="O39" i="5"/>
  <c r="P39" i="5"/>
  <c r="P41" i="5" s="1"/>
  <c r="Q39" i="5"/>
  <c r="Q41" i="5" s="1"/>
  <c r="N40" i="5"/>
  <c r="O40" i="5"/>
  <c r="O41" i="5" s="1"/>
  <c r="P40" i="5"/>
  <c r="Q40" i="5"/>
  <c r="R40" i="5"/>
  <c r="N41" i="5"/>
  <c r="N42" i="5"/>
  <c r="N44" i="5" s="1"/>
  <c r="O42" i="5"/>
  <c r="P42" i="5"/>
  <c r="Q42" i="5"/>
  <c r="R42" i="5"/>
  <c r="R44" i="5" s="1"/>
  <c r="N43" i="5"/>
  <c r="O43" i="5"/>
  <c r="P43" i="5"/>
  <c r="Q43" i="5"/>
  <c r="Q44" i="5" s="1"/>
  <c r="R43" i="5"/>
  <c r="O44" i="5"/>
  <c r="P44" i="5"/>
  <c r="N45" i="5"/>
  <c r="O45" i="5"/>
  <c r="P45" i="5"/>
  <c r="P47" i="5" s="1"/>
  <c r="Q45" i="5"/>
  <c r="Q47" i="5" s="1"/>
  <c r="N46" i="5"/>
  <c r="O46" i="5"/>
  <c r="O47" i="5" s="1"/>
  <c r="P46" i="5"/>
  <c r="Q46" i="5"/>
  <c r="R46" i="5"/>
  <c r="N47" i="5"/>
  <c r="N48" i="5"/>
  <c r="N50" i="5" s="1"/>
  <c r="O48" i="5"/>
  <c r="P48" i="5"/>
  <c r="Q48" i="5"/>
  <c r="R48" i="5"/>
  <c r="R50" i="5" s="1"/>
  <c r="N49" i="5"/>
  <c r="O49" i="5"/>
  <c r="P49" i="5"/>
  <c r="Q49" i="5"/>
  <c r="Q50" i="5" s="1"/>
  <c r="R49" i="5"/>
  <c r="O50" i="5"/>
  <c r="P50" i="5"/>
  <c r="N51" i="5"/>
  <c r="O51" i="5"/>
  <c r="P51" i="5"/>
  <c r="P53" i="5" s="1"/>
  <c r="Q51" i="5"/>
  <c r="Q53" i="5" s="1"/>
  <c r="N52" i="5"/>
  <c r="O52" i="5"/>
  <c r="O53" i="5" s="1"/>
  <c r="P52" i="5"/>
  <c r="Q52" i="5"/>
  <c r="R52" i="5"/>
  <c r="N53" i="5"/>
  <c r="N54" i="5"/>
  <c r="N56" i="5" s="1"/>
  <c r="O54" i="5"/>
  <c r="P54" i="5"/>
  <c r="Q54" i="5"/>
  <c r="N55" i="5"/>
  <c r="O55" i="5"/>
  <c r="P55" i="5"/>
  <c r="Q55" i="5"/>
  <c r="Q56" i="5" s="1"/>
  <c r="R55" i="5"/>
  <c r="O56" i="5"/>
  <c r="P56" i="5"/>
  <c r="H4" i="4"/>
  <c r="H5" i="4"/>
  <c r="H6" i="4"/>
  <c r="H7" i="4"/>
  <c r="H8" i="4"/>
  <c r="H9" i="4"/>
  <c r="H10" i="4"/>
  <c r="H11" i="4"/>
  <c r="H12" i="4"/>
  <c r="H3" i="4"/>
  <c r="D3" i="5"/>
  <c r="E3" i="5"/>
  <c r="F3" i="5"/>
  <c r="G3" i="5"/>
  <c r="G5" i="5" s="1"/>
  <c r="D4" i="5"/>
  <c r="E4" i="5"/>
  <c r="F4" i="5"/>
  <c r="F5" i="5" s="1"/>
  <c r="G4" i="5"/>
  <c r="H4" i="5"/>
  <c r="E5" i="5"/>
  <c r="D6" i="5"/>
  <c r="E6" i="5"/>
  <c r="F6" i="5"/>
  <c r="G6" i="5"/>
  <c r="H6" i="5"/>
  <c r="D7" i="5"/>
  <c r="E7" i="5"/>
  <c r="F7" i="5"/>
  <c r="F8" i="5" s="1"/>
  <c r="G7" i="5"/>
  <c r="H7" i="5"/>
  <c r="D9" i="5"/>
  <c r="E9" i="5"/>
  <c r="F9" i="5"/>
  <c r="G9" i="5"/>
  <c r="D10" i="5"/>
  <c r="E10" i="5"/>
  <c r="F10" i="5"/>
  <c r="G10" i="5"/>
  <c r="H10" i="5"/>
  <c r="D12" i="5"/>
  <c r="D14" i="5" s="1"/>
  <c r="E12" i="5"/>
  <c r="F12" i="5"/>
  <c r="G12" i="5"/>
  <c r="H12" i="5"/>
  <c r="H14" i="5" s="1"/>
  <c r="D13" i="5"/>
  <c r="E13" i="5"/>
  <c r="F13" i="5"/>
  <c r="G13" i="5"/>
  <c r="H13" i="5"/>
  <c r="D15" i="5"/>
  <c r="E15" i="5"/>
  <c r="F15" i="5"/>
  <c r="G15" i="5"/>
  <c r="D16" i="5"/>
  <c r="E16" i="5"/>
  <c r="F16" i="5"/>
  <c r="G16" i="5"/>
  <c r="H16" i="5"/>
  <c r="E17" i="5"/>
  <c r="D18" i="5"/>
  <c r="E18" i="5"/>
  <c r="F18" i="5"/>
  <c r="G18" i="5"/>
  <c r="D19" i="5"/>
  <c r="E19" i="5"/>
  <c r="F19" i="5"/>
  <c r="F20" i="5" s="1"/>
  <c r="G19" i="5"/>
  <c r="H19" i="5"/>
  <c r="D21" i="5"/>
  <c r="E21" i="5"/>
  <c r="F21" i="5"/>
  <c r="G21" i="5"/>
  <c r="D22" i="5"/>
  <c r="D23" i="5" s="1"/>
  <c r="E22" i="5"/>
  <c r="F22" i="5"/>
  <c r="G22" i="5"/>
  <c r="H22" i="5"/>
  <c r="D24" i="5"/>
  <c r="D26" i="5" s="1"/>
  <c r="E24" i="5"/>
  <c r="F24" i="5"/>
  <c r="G24" i="5"/>
  <c r="D25" i="5"/>
  <c r="E25" i="5"/>
  <c r="E26" i="5" s="1"/>
  <c r="F25" i="5"/>
  <c r="G25" i="5"/>
  <c r="H25" i="5"/>
  <c r="D29" i="5"/>
  <c r="E29" i="5"/>
  <c r="E35" i="5" s="1"/>
  <c r="F29" i="5"/>
  <c r="G29" i="5"/>
  <c r="H29" i="5"/>
  <c r="D32" i="5"/>
  <c r="E32" i="5"/>
  <c r="F32" i="5"/>
  <c r="G32" i="5"/>
  <c r="H32" i="5"/>
  <c r="D38" i="5"/>
  <c r="E38" i="5"/>
  <c r="F38" i="5"/>
  <c r="G38" i="5"/>
  <c r="D41" i="5"/>
  <c r="E41" i="5"/>
  <c r="F41" i="5"/>
  <c r="F44" i="5" s="1"/>
  <c r="G41" i="5"/>
  <c r="G44" i="5" s="1"/>
  <c r="H41" i="5"/>
  <c r="G3" i="3"/>
  <c r="G4" i="3"/>
  <c r="R33" i="5" s="1"/>
  <c r="R35" i="5" s="1"/>
  <c r="G5" i="3"/>
  <c r="G6" i="3"/>
  <c r="R39" i="5" s="1"/>
  <c r="R41" i="5" s="1"/>
  <c r="G7" i="3"/>
  <c r="H18" i="5" s="1"/>
  <c r="G8" i="3"/>
  <c r="H21" i="5" s="1"/>
  <c r="G9" i="3"/>
  <c r="H24" i="5" s="1"/>
  <c r="H26" i="5" s="1"/>
  <c r="G10" i="3"/>
  <c r="R51" i="5" s="1"/>
  <c r="R53" i="5" s="1"/>
  <c r="G11" i="3"/>
  <c r="H38" i="5" s="1"/>
  <c r="G2" i="3"/>
  <c r="H3" i="5" s="1"/>
  <c r="G4" i="4"/>
  <c r="G5" i="4"/>
  <c r="G6" i="4"/>
  <c r="G7" i="4"/>
  <c r="G8" i="4"/>
  <c r="G9" i="4"/>
  <c r="G10" i="4"/>
  <c r="G11" i="4"/>
  <c r="G12" i="4"/>
  <c r="G3" i="4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E13" i="2"/>
  <c r="F13" i="2"/>
  <c r="G13" i="2"/>
  <c r="H13" i="2"/>
  <c r="I13" i="2"/>
  <c r="D13" i="2"/>
  <c r="O9" i="1"/>
  <c r="N9" i="1"/>
  <c r="M9" i="1"/>
  <c r="L9" i="1"/>
  <c r="K9" i="1"/>
  <c r="B20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B18" i="1"/>
  <c r="B19" i="1"/>
  <c r="G17" i="1"/>
  <c r="C17" i="1"/>
  <c r="D17" i="1"/>
  <c r="E17" i="1"/>
  <c r="F17" i="1"/>
  <c r="B17" i="1"/>
  <c r="R27" i="5" l="1"/>
  <c r="R29" i="5" s="1"/>
  <c r="G23" i="5"/>
  <c r="E20" i="5"/>
  <c r="H15" i="5"/>
  <c r="H17" i="5" s="1"/>
  <c r="D17" i="5"/>
  <c r="E14" i="5"/>
  <c r="H9" i="5"/>
  <c r="H5" i="5"/>
  <c r="D5" i="5"/>
  <c r="R45" i="5"/>
  <c r="R47" i="5" s="1"/>
  <c r="Q29" i="5"/>
  <c r="H23" i="5"/>
  <c r="O29" i="5"/>
  <c r="R54" i="5"/>
  <c r="R56" i="5" s="1"/>
  <c r="H44" i="5"/>
  <c r="D44" i="5"/>
  <c r="F35" i="5"/>
  <c r="G35" i="5"/>
  <c r="G26" i="5"/>
  <c r="F23" i="5"/>
  <c r="G20" i="5"/>
  <c r="F17" i="5"/>
  <c r="G11" i="5"/>
  <c r="H11" i="5"/>
  <c r="D11" i="5"/>
  <c r="G8" i="5"/>
  <c r="F26" i="5"/>
  <c r="E23" i="5"/>
  <c r="H20" i="5"/>
  <c r="D20" i="5"/>
  <c r="G17" i="5"/>
  <c r="G14" i="5"/>
  <c r="F11" i="5"/>
  <c r="E8" i="5"/>
  <c r="F14" i="5"/>
  <c r="E11" i="5"/>
  <c r="H8" i="5"/>
  <c r="D8" i="5"/>
  <c r="E44" i="5"/>
  <c r="H35" i="5"/>
  <c r="D35" i="5"/>
</calcChain>
</file>

<file path=xl/sharedStrings.xml><?xml version="1.0" encoding="utf-8"?>
<sst xmlns="http://schemas.openxmlformats.org/spreadsheetml/2006/main" count="271" uniqueCount="72">
  <si>
    <t>SNO.</t>
  </si>
  <si>
    <t>NAME</t>
  </si>
  <si>
    <t>RACHITA</t>
  </si>
  <si>
    <t>MEENA</t>
  </si>
  <si>
    <t>MONIKA</t>
  </si>
  <si>
    <t>SUNITA</t>
  </si>
  <si>
    <t>MEHAK</t>
  </si>
  <si>
    <t>KHUSHI</t>
  </si>
  <si>
    <t>RASHI</t>
  </si>
  <si>
    <t>ANKITA</t>
  </si>
  <si>
    <t>MANIYA</t>
  </si>
  <si>
    <t>PREETI</t>
  </si>
  <si>
    <t>CLASS</t>
  </si>
  <si>
    <t>9TH</t>
  </si>
  <si>
    <t>10TH</t>
  </si>
  <si>
    <t>ROLLNO.</t>
  </si>
  <si>
    <t>GRADE</t>
  </si>
  <si>
    <t>A</t>
  </si>
  <si>
    <t>B</t>
  </si>
  <si>
    <t>C</t>
  </si>
  <si>
    <t>CONTACT</t>
  </si>
  <si>
    <t>CITY</t>
  </si>
  <si>
    <t>DHURI</t>
  </si>
  <si>
    <t>PATIALA</t>
  </si>
  <si>
    <t>SANGRUR</t>
  </si>
  <si>
    <t>NABHA</t>
  </si>
  <si>
    <t>LUDHIANA</t>
  </si>
  <si>
    <t>BARNALA</t>
  </si>
  <si>
    <t>VLOOP</t>
  </si>
  <si>
    <t>FORMULA</t>
  </si>
  <si>
    <t>ROLLNO</t>
  </si>
  <si>
    <t>DATA VALIDATION</t>
  </si>
  <si>
    <t xml:space="preserve">NUMBER </t>
  </si>
  <si>
    <t>TEXT</t>
  </si>
  <si>
    <t>RIDHI</t>
  </si>
  <si>
    <t>RAMANKUMAR</t>
  </si>
  <si>
    <t>ARCHANA</t>
  </si>
  <si>
    <t>DATE</t>
  </si>
  <si>
    <t>data validation</t>
  </si>
  <si>
    <t>NAMES</t>
  </si>
  <si>
    <t>PBI</t>
  </si>
  <si>
    <t>MATH</t>
  </si>
  <si>
    <t>HINDI</t>
  </si>
  <si>
    <t>TOTAL</t>
  </si>
  <si>
    <t>ENG</t>
  </si>
  <si>
    <t>V&amp;Hlookup</t>
  </si>
  <si>
    <t>%AGE</t>
  </si>
  <si>
    <t>AVG</t>
  </si>
  <si>
    <t>OUTLINE</t>
  </si>
  <si>
    <t>PRODUCT</t>
  </si>
  <si>
    <t>COMPANY</t>
  </si>
  <si>
    <t>ANK</t>
  </si>
  <si>
    <t>DGHD</t>
  </si>
  <si>
    <t>SJHJ</t>
  </si>
  <si>
    <t>JSHSH</t>
  </si>
  <si>
    <t>EJUD</t>
  </si>
  <si>
    <t>DLJ</t>
  </si>
  <si>
    <t>CBGD</t>
  </si>
  <si>
    <t>KJDUJHD</t>
  </si>
  <si>
    <t>SGDIK</t>
  </si>
  <si>
    <t>DHDJ</t>
  </si>
  <si>
    <t>SALES (LAKHS)</t>
  </si>
  <si>
    <t>MANGO</t>
  </si>
  <si>
    <t>APPLE</t>
  </si>
  <si>
    <t>PEAR</t>
  </si>
  <si>
    <t>KUNG FOOD</t>
  </si>
  <si>
    <t>PANCAKE</t>
  </si>
  <si>
    <t>PEACE PIZZA</t>
  </si>
  <si>
    <t>Grand Total</t>
  </si>
  <si>
    <t>APPLE Total</t>
  </si>
  <si>
    <t>MANGO Total</t>
  </si>
  <si>
    <t>PEAR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</si>
</sst>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2" fillId="0" borderId="1" xfId="0" applyFont="1" applyBorder="1"/>
    <xf numFmtId="0" fontId="6" fillId="2" borderId="0" xfId="0" applyFont="1" applyFill="1"/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8" fillId="0" borderId="0" xfId="0" applyFont="1"/>
    <xf numFmtId="9" fontId="0" fillId="0" borderId="0" xfId="1" applyFont="1"/>
    <xf numFmtId="0" fontId="0" fillId="0" borderId="0" xfId="0" applyFont="1"/>
    <xf numFmtId="9" fontId="0" fillId="0" borderId="0" xfId="0" applyNumberFormat="1"/>
    <xf numFmtId="2" fontId="0" fillId="0" borderId="0" xfId="1" applyNumberFormat="1" applyFont="1"/>
    <xf numFmtId="0" fontId="2" fillId="0" borderId="2" xfId="0" applyFont="1" applyBorder="1"/>
    <xf numFmtId="9" fontId="2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zoomScale="80" zoomScaleNormal="80" workbookViewId="0">
      <selection activeCell="B2" sqref="B2:B11"/>
    </sheetView>
  </sheetViews>
  <sheetFormatPr defaultRowHeight="15" x14ac:dyDescent="0.25"/>
  <cols>
    <col min="2" max="2" width="13.140625" customWidth="1"/>
    <col min="3" max="3" width="10.42578125" customWidth="1"/>
    <col min="4" max="4" width="14.28515625" customWidth="1"/>
    <col min="5" max="5" width="13.28515625" customWidth="1"/>
    <col min="6" max="6" width="18.42578125" customWidth="1"/>
    <col min="7" max="7" width="18.140625" customWidth="1"/>
    <col min="11" max="12" width="16.7109375" customWidth="1"/>
    <col min="13" max="13" width="20" customWidth="1"/>
    <col min="14" max="14" width="24.7109375" customWidth="1"/>
    <col min="15" max="15" width="17.42578125" customWidth="1"/>
  </cols>
  <sheetData>
    <row r="1" spans="1:15" x14ac:dyDescent="0.25">
      <c r="A1" s="2" t="s">
        <v>0</v>
      </c>
      <c r="B1" s="2" t="s">
        <v>1</v>
      </c>
      <c r="C1" s="2" t="s">
        <v>12</v>
      </c>
      <c r="D1" s="2" t="s">
        <v>15</v>
      </c>
      <c r="E1" s="2" t="s">
        <v>16</v>
      </c>
      <c r="F1" s="2" t="s">
        <v>20</v>
      </c>
      <c r="G1" s="2" t="s">
        <v>21</v>
      </c>
    </row>
    <row r="2" spans="1:15" x14ac:dyDescent="0.25">
      <c r="A2" s="3">
        <v>1</v>
      </c>
      <c r="B2" s="3" t="s">
        <v>2</v>
      </c>
      <c r="C2" s="3" t="s">
        <v>13</v>
      </c>
      <c r="D2" s="3">
        <v>1209</v>
      </c>
      <c r="E2" s="3" t="s">
        <v>17</v>
      </c>
      <c r="F2" s="3">
        <v>855625896</v>
      </c>
      <c r="G2" s="3" t="s">
        <v>22</v>
      </c>
    </row>
    <row r="3" spans="1:15" x14ac:dyDescent="0.25">
      <c r="A3" s="3">
        <v>2</v>
      </c>
      <c r="B3" s="3" t="s">
        <v>3</v>
      </c>
      <c r="C3" s="3" t="s">
        <v>14</v>
      </c>
      <c r="D3" s="3">
        <v>1204</v>
      </c>
      <c r="E3" s="3" t="s">
        <v>18</v>
      </c>
      <c r="F3" s="3">
        <v>855625889</v>
      </c>
      <c r="G3" s="3" t="s">
        <v>23</v>
      </c>
    </row>
    <row r="4" spans="1:15" x14ac:dyDescent="0.25">
      <c r="A4" s="3">
        <v>3</v>
      </c>
      <c r="B4" s="3" t="s">
        <v>4</v>
      </c>
      <c r="C4" s="3" t="s">
        <v>14</v>
      </c>
      <c r="D4" s="3">
        <v>1200</v>
      </c>
      <c r="E4" s="3" t="s">
        <v>19</v>
      </c>
      <c r="F4" s="3">
        <v>855645689</v>
      </c>
      <c r="G4" s="3" t="s">
        <v>24</v>
      </c>
    </row>
    <row r="5" spans="1:15" x14ac:dyDescent="0.25">
      <c r="A5" s="3">
        <v>4</v>
      </c>
      <c r="B5" s="3" t="s">
        <v>5</v>
      </c>
      <c r="C5" s="3" t="s">
        <v>14</v>
      </c>
      <c r="D5" s="3">
        <v>1201</v>
      </c>
      <c r="E5" s="3" t="s">
        <v>17</v>
      </c>
      <c r="F5" s="3">
        <v>878625896</v>
      </c>
      <c r="G5" s="3" t="s">
        <v>25</v>
      </c>
    </row>
    <row r="6" spans="1:15" x14ac:dyDescent="0.25">
      <c r="A6" s="3">
        <v>5</v>
      </c>
      <c r="B6" s="3" t="s">
        <v>6</v>
      </c>
      <c r="C6" s="3" t="s">
        <v>13</v>
      </c>
      <c r="D6" s="3">
        <v>1205</v>
      </c>
      <c r="E6" s="3" t="s">
        <v>19</v>
      </c>
      <c r="F6" s="3">
        <v>855785589</v>
      </c>
      <c r="G6" s="3" t="s">
        <v>26</v>
      </c>
      <c r="K6" s="10" t="s">
        <v>31</v>
      </c>
      <c r="L6" s="10"/>
    </row>
    <row r="7" spans="1:15" x14ac:dyDescent="0.25">
      <c r="A7" s="3">
        <v>6</v>
      </c>
      <c r="B7" s="3" t="s">
        <v>7</v>
      </c>
      <c r="C7" s="3" t="s">
        <v>13</v>
      </c>
      <c r="D7" s="3">
        <v>1204</v>
      </c>
      <c r="E7" s="3" t="s">
        <v>18</v>
      </c>
      <c r="F7" s="3">
        <v>855620029</v>
      </c>
      <c r="G7" s="3" t="s">
        <v>27</v>
      </c>
    </row>
    <row r="8" spans="1:15" x14ac:dyDescent="0.25">
      <c r="A8" s="3">
        <v>7</v>
      </c>
      <c r="B8" s="3" t="s">
        <v>8</v>
      </c>
      <c r="C8" s="3" t="s">
        <v>14</v>
      </c>
      <c r="D8" s="3">
        <v>1202</v>
      </c>
      <c r="E8" s="3" t="s">
        <v>17</v>
      </c>
      <c r="F8" s="3">
        <v>855674196</v>
      </c>
      <c r="G8" s="3" t="s">
        <v>22</v>
      </c>
      <c r="J8" s="1" t="s">
        <v>1</v>
      </c>
      <c r="K8" s="1" t="s">
        <v>12</v>
      </c>
      <c r="L8" s="1" t="s">
        <v>30</v>
      </c>
      <c r="M8" s="1" t="s">
        <v>16</v>
      </c>
      <c r="N8" s="1" t="s">
        <v>20</v>
      </c>
      <c r="O8" s="1" t="s">
        <v>21</v>
      </c>
    </row>
    <row r="9" spans="1:15" x14ac:dyDescent="0.25">
      <c r="A9" s="3">
        <v>8</v>
      </c>
      <c r="B9" s="3" t="s">
        <v>9</v>
      </c>
      <c r="C9" s="3" t="s">
        <v>14</v>
      </c>
      <c r="D9" s="3">
        <v>1212</v>
      </c>
      <c r="E9" s="3" t="s">
        <v>18</v>
      </c>
      <c r="F9" s="3">
        <v>800225896</v>
      </c>
      <c r="G9" s="3" t="s">
        <v>24</v>
      </c>
      <c r="J9" t="s">
        <v>6</v>
      </c>
      <c r="K9" t="str">
        <f>VLOOKUP(J9,B2:G11,2,)</f>
        <v>9TH</v>
      </c>
      <c r="L9">
        <f>VLOOKUP(J9,B2:G11,3,)</f>
        <v>1205</v>
      </c>
      <c r="M9" t="str">
        <f>VLOOKUP(J9,B2:G11,4,)</f>
        <v>C</v>
      </c>
      <c r="N9">
        <f>VLOOKUP(J9,B2:G11,5,)</f>
        <v>855785589</v>
      </c>
      <c r="O9" t="str">
        <f>VLOOKUP(J9,B2:G11,6,)</f>
        <v>LUDHIANA</v>
      </c>
    </row>
    <row r="10" spans="1:15" x14ac:dyDescent="0.25">
      <c r="A10" s="3">
        <v>9</v>
      </c>
      <c r="B10" s="3" t="s">
        <v>10</v>
      </c>
      <c r="C10" s="3" t="s">
        <v>13</v>
      </c>
      <c r="D10" s="3">
        <v>1210</v>
      </c>
      <c r="E10" s="3" t="s">
        <v>19</v>
      </c>
      <c r="F10" s="3">
        <v>855625000</v>
      </c>
      <c r="G10" s="3" t="s">
        <v>24</v>
      </c>
    </row>
    <row r="11" spans="1:15" x14ac:dyDescent="0.25">
      <c r="A11" s="3">
        <v>10</v>
      </c>
      <c r="B11" s="3" t="s">
        <v>11</v>
      </c>
      <c r="C11" s="3" t="s">
        <v>13</v>
      </c>
      <c r="D11" s="3">
        <v>1211</v>
      </c>
      <c r="E11" s="3" t="s">
        <v>17</v>
      </c>
      <c r="F11" s="3">
        <v>855625471</v>
      </c>
      <c r="G11" s="3" t="s">
        <v>22</v>
      </c>
    </row>
    <row r="12" spans="1:15" x14ac:dyDescent="0.25">
      <c r="J12" t="s">
        <v>32</v>
      </c>
      <c r="K12" t="s">
        <v>33</v>
      </c>
      <c r="L12" t="s">
        <v>37</v>
      </c>
    </row>
    <row r="13" spans="1:15" x14ac:dyDescent="0.25">
      <c r="J13">
        <v>96</v>
      </c>
      <c r="K13" t="s">
        <v>9</v>
      </c>
      <c r="L13" s="5">
        <v>45175</v>
      </c>
    </row>
    <row r="14" spans="1:15" ht="26.25" x14ac:dyDescent="0.4">
      <c r="B14" s="4" t="s">
        <v>28</v>
      </c>
      <c r="C14" s="4" t="s">
        <v>29</v>
      </c>
      <c r="J14">
        <v>95</v>
      </c>
      <c r="K14" t="s">
        <v>34</v>
      </c>
      <c r="L14" s="5">
        <v>45176</v>
      </c>
    </row>
    <row r="15" spans="1:15" x14ac:dyDescent="0.25">
      <c r="J15">
        <v>78</v>
      </c>
      <c r="K15" t="s">
        <v>35</v>
      </c>
      <c r="L15" s="5">
        <v>45175</v>
      </c>
    </row>
    <row r="16" spans="1:15" x14ac:dyDescent="0.25">
      <c r="B16" s="1" t="s">
        <v>1</v>
      </c>
      <c r="C16" s="1" t="s">
        <v>12</v>
      </c>
      <c r="D16" s="1" t="s">
        <v>30</v>
      </c>
      <c r="E16" s="1" t="s">
        <v>16</v>
      </c>
      <c r="F16" s="1" t="s">
        <v>20</v>
      </c>
      <c r="G16" s="1" t="s">
        <v>21</v>
      </c>
      <c r="J16">
        <v>89</v>
      </c>
      <c r="K16" t="s">
        <v>36</v>
      </c>
      <c r="L16" s="5">
        <v>45160</v>
      </c>
    </row>
    <row r="17" spans="2:12" x14ac:dyDescent="0.25">
      <c r="B17" t="str">
        <f>VLOOKUP(B3,B2:G11,1,)</f>
        <v>MEENA</v>
      </c>
      <c r="C17" t="str">
        <f t="shared" ref="C17:F20" si="0">VLOOKUP(C3,C2:H11,1,)</f>
        <v>10TH</v>
      </c>
      <c r="D17">
        <f t="shared" si="0"/>
        <v>1204</v>
      </c>
      <c r="E17" t="str">
        <f t="shared" si="0"/>
        <v>B</v>
      </c>
      <c r="F17">
        <f t="shared" si="0"/>
        <v>855625889</v>
      </c>
      <c r="G17" t="str">
        <f>VLOOKUP(G3,G2:L11,1,)</f>
        <v>PATIALA</v>
      </c>
      <c r="J17">
        <v>45</v>
      </c>
      <c r="K17" t="s">
        <v>9</v>
      </c>
      <c r="L17" s="5">
        <v>45175</v>
      </c>
    </row>
    <row r="18" spans="2:12" x14ac:dyDescent="0.25">
      <c r="B18" t="str">
        <f t="shared" ref="B18:B20" si="1">VLOOKUP(B4,B3:G12,1,)</f>
        <v>MONIKA</v>
      </c>
      <c r="C18" t="str">
        <f t="shared" si="0"/>
        <v>10TH</v>
      </c>
      <c r="D18">
        <f t="shared" si="0"/>
        <v>1200</v>
      </c>
      <c r="E18" t="str">
        <f t="shared" si="0"/>
        <v>C</v>
      </c>
      <c r="F18">
        <f t="shared" si="0"/>
        <v>855645689</v>
      </c>
      <c r="G18" t="str">
        <f t="shared" ref="G18:G20" si="2">VLOOKUP(G4,G3:L12,1,)</f>
        <v>SANGRUR</v>
      </c>
      <c r="J18">
        <v>14</v>
      </c>
      <c r="K18" t="s">
        <v>9</v>
      </c>
      <c r="L18" s="5">
        <v>45163</v>
      </c>
    </row>
    <row r="19" spans="2:12" x14ac:dyDescent="0.25">
      <c r="B19" t="str">
        <f t="shared" si="1"/>
        <v>SUNITA</v>
      </c>
      <c r="C19" t="str">
        <f t="shared" si="0"/>
        <v>10TH</v>
      </c>
      <c r="D19">
        <f t="shared" si="0"/>
        <v>1201</v>
      </c>
      <c r="E19" t="str">
        <f t="shared" si="0"/>
        <v>A</v>
      </c>
      <c r="F19">
        <f t="shared" si="0"/>
        <v>878625896</v>
      </c>
      <c r="G19" t="str">
        <f t="shared" si="2"/>
        <v>NABHA</v>
      </c>
      <c r="J19">
        <v>23</v>
      </c>
      <c r="K19" t="s">
        <v>9</v>
      </c>
      <c r="L19" s="5">
        <v>45181</v>
      </c>
    </row>
    <row r="20" spans="2:12" x14ac:dyDescent="0.25">
      <c r="B20" t="str">
        <f t="shared" si="1"/>
        <v>MEHAK</v>
      </c>
      <c r="C20" t="str">
        <f t="shared" si="0"/>
        <v>9TH</v>
      </c>
      <c r="D20">
        <f t="shared" si="0"/>
        <v>1205</v>
      </c>
      <c r="E20" t="str">
        <f t="shared" si="0"/>
        <v>C</v>
      </c>
      <c r="F20">
        <f t="shared" si="0"/>
        <v>855785589</v>
      </c>
      <c r="G20" t="str">
        <f t="shared" si="2"/>
        <v>LUDHIANA</v>
      </c>
    </row>
    <row r="24" spans="2:12" x14ac:dyDescent="0.25">
      <c r="J24" s="3"/>
    </row>
    <row r="25" spans="2:12" x14ac:dyDescent="0.25">
      <c r="J25" s="3"/>
    </row>
    <row r="26" spans="2:12" x14ac:dyDescent="0.25">
      <c r="J26" s="3"/>
    </row>
  </sheetData>
  <mergeCells count="1">
    <mergeCell ref="K6:L6"/>
  </mergeCells>
  <phoneticPr fontId="3" type="noConversion"/>
  <dataValidations count="5">
    <dataValidation type="list" allowBlank="1" showInputMessage="1" showErrorMessage="1" sqref="J9" xr:uid="{F6EDE6BC-F9D6-4A2F-8C9D-F7E6679A905A}">
      <formula1>$B$2:$B$11</formula1>
    </dataValidation>
    <dataValidation type="whole" allowBlank="1" showInputMessage="1" showErrorMessage="1" prompt="OUT OF RANGE" sqref="J20" xr:uid="{C11852CC-7C34-485B-920A-C06EADBB31DB}">
      <formula1>0</formula1>
      <formula2>100</formula2>
    </dataValidation>
    <dataValidation type="whole" allowBlank="1" showInputMessage="1" showErrorMessage="1" prompt="ENTER A NUMBER &lt;100" sqref="J13:J19" xr:uid="{EB5EF715-F01C-4D1C-9900-910B7C21E279}">
      <formula1>0</formula1>
      <formula2>100</formula2>
    </dataValidation>
    <dataValidation type="textLength" allowBlank="1" showInputMessage="1" showErrorMessage="1" prompt="WRITE A NAME WITH MAX 10 CHARACTERS" sqref="K13:K19" xr:uid="{9113DD67-BA53-4B2C-853A-4FF90AD42926}">
      <formula1>1</formula1>
      <formula2>10</formula2>
    </dataValidation>
    <dataValidation type="date" allowBlank="1" showInputMessage="1" showErrorMessage="1" sqref="L13:L19" xr:uid="{44769E25-4EEE-4FD2-8C76-4E7E433DB017}">
      <formula1>DATE(2023,8,22)</formula1>
      <formula2>DATE(2023,10,6)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C6DB-370B-424F-BFD4-53F7EB1B8C56}">
  <dimension ref="A1:N18"/>
  <sheetViews>
    <sheetView view="pageLayout" topLeftCell="A2" zoomScaleNormal="100" workbookViewId="0">
      <selection activeCell="F12" sqref="F12"/>
    </sheetView>
  </sheetViews>
  <sheetFormatPr defaultRowHeight="15" x14ac:dyDescent="0.25"/>
  <cols>
    <col min="1" max="1" width="9.42578125" style="8" bestFit="1" customWidth="1"/>
    <col min="2" max="5" width="10" style="8" bestFit="1" customWidth="1"/>
    <col min="6" max="6" width="10.42578125" style="8" bestFit="1" customWidth="1"/>
    <col min="7" max="11" width="10" style="8" bestFit="1" customWidth="1"/>
    <col min="12" max="16384" width="9.140625" style="8"/>
  </cols>
  <sheetData>
    <row r="1" spans="1:14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4" x14ac:dyDescent="0.2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pans="1:14" x14ac:dyDescent="0.25">
      <c r="A3" s="6" t="s">
        <v>12</v>
      </c>
      <c r="B3" s="7" t="s">
        <v>13</v>
      </c>
      <c r="C3" s="7" t="s">
        <v>14</v>
      </c>
      <c r="D3" s="7" t="s">
        <v>14</v>
      </c>
      <c r="E3" s="7" t="s">
        <v>14</v>
      </c>
      <c r="F3" s="7" t="s">
        <v>13</v>
      </c>
      <c r="G3" s="7" t="s">
        <v>13</v>
      </c>
      <c r="H3" s="7" t="s">
        <v>14</v>
      </c>
      <c r="I3" s="7" t="s">
        <v>14</v>
      </c>
      <c r="J3" s="7" t="s">
        <v>13</v>
      </c>
      <c r="K3" s="7" t="s">
        <v>13</v>
      </c>
    </row>
    <row r="4" spans="1:14" x14ac:dyDescent="0.25">
      <c r="A4" s="6" t="s">
        <v>15</v>
      </c>
      <c r="B4" s="7">
        <v>1209</v>
      </c>
      <c r="C4" s="7">
        <v>1204</v>
      </c>
      <c r="D4" s="7">
        <v>1200</v>
      </c>
      <c r="E4" s="7">
        <v>1201</v>
      </c>
      <c r="F4" s="7">
        <v>1205</v>
      </c>
      <c r="G4" s="7">
        <v>1204</v>
      </c>
      <c r="H4" s="7">
        <v>1202</v>
      </c>
      <c r="I4" s="7">
        <v>1212</v>
      </c>
      <c r="J4" s="7">
        <v>1210</v>
      </c>
      <c r="K4" s="7">
        <v>1211</v>
      </c>
    </row>
    <row r="5" spans="1:14" x14ac:dyDescent="0.25">
      <c r="A5" s="6" t="s">
        <v>16</v>
      </c>
      <c r="B5" s="7" t="s">
        <v>17</v>
      </c>
      <c r="C5" s="7" t="s">
        <v>18</v>
      </c>
      <c r="D5" s="7" t="s">
        <v>19</v>
      </c>
      <c r="E5" s="7" t="s">
        <v>17</v>
      </c>
      <c r="F5" s="7" t="s">
        <v>19</v>
      </c>
      <c r="G5" s="7" t="s">
        <v>18</v>
      </c>
      <c r="H5" s="7" t="s">
        <v>17</v>
      </c>
      <c r="I5" s="7" t="s">
        <v>18</v>
      </c>
      <c r="J5" s="7" t="s">
        <v>19</v>
      </c>
      <c r="K5" s="7" t="s">
        <v>17</v>
      </c>
    </row>
    <row r="6" spans="1:14" x14ac:dyDescent="0.25">
      <c r="A6" s="6" t="s">
        <v>20</v>
      </c>
      <c r="B6" s="7">
        <v>855625896</v>
      </c>
      <c r="C6" s="7">
        <v>855625889</v>
      </c>
      <c r="D6" s="7">
        <v>855645689</v>
      </c>
      <c r="E6" s="7">
        <v>878625896</v>
      </c>
      <c r="F6" s="7">
        <v>855785589</v>
      </c>
      <c r="G6" s="7">
        <v>855620029</v>
      </c>
      <c r="H6" s="7">
        <v>855674196</v>
      </c>
      <c r="I6" s="7">
        <v>800225896</v>
      </c>
      <c r="J6" s="7">
        <v>855625000</v>
      </c>
      <c r="K6" s="7">
        <v>855625471</v>
      </c>
    </row>
    <row r="7" spans="1:14" x14ac:dyDescent="0.25">
      <c r="A7" s="6" t="s">
        <v>21</v>
      </c>
      <c r="B7" s="7" t="s">
        <v>22</v>
      </c>
      <c r="C7" s="7" t="s">
        <v>23</v>
      </c>
      <c r="D7" s="7" t="s">
        <v>24</v>
      </c>
      <c r="E7" s="7" t="s">
        <v>25</v>
      </c>
      <c r="F7" s="7" t="s">
        <v>26</v>
      </c>
      <c r="G7" s="7" t="s">
        <v>27</v>
      </c>
      <c r="H7" s="7" t="s">
        <v>22</v>
      </c>
      <c r="I7" s="7" t="s">
        <v>24</v>
      </c>
      <c r="J7" s="7" t="s">
        <v>24</v>
      </c>
      <c r="K7" s="7" t="s">
        <v>22</v>
      </c>
      <c r="N7" s="9" t="s">
        <v>38</v>
      </c>
    </row>
    <row r="12" spans="1:14" x14ac:dyDescent="0.25">
      <c r="C12" s="6" t="s">
        <v>0</v>
      </c>
    </row>
    <row r="13" spans="1:14" x14ac:dyDescent="0.25">
      <c r="C13" s="6" t="s">
        <v>1</v>
      </c>
      <c r="D13" s="8" t="str">
        <f>HLOOKUP(B2,B2:K7,1,)</f>
        <v>RACHITA</v>
      </c>
      <c r="E13" s="8" t="str">
        <f t="shared" ref="E13:I13" si="0">HLOOKUP(C2,C2:L7,1,)</f>
        <v>MEENA</v>
      </c>
      <c r="F13" s="8" t="str">
        <f t="shared" si="0"/>
        <v>MONIKA</v>
      </c>
      <c r="G13" s="8" t="str">
        <f t="shared" si="0"/>
        <v>SUNITA</v>
      </c>
      <c r="H13" s="8" t="str">
        <f t="shared" si="0"/>
        <v>MEHAK</v>
      </c>
      <c r="I13" s="8" t="str">
        <f t="shared" si="0"/>
        <v>KHUSHI</v>
      </c>
    </row>
    <row r="14" spans="1:14" x14ac:dyDescent="0.25">
      <c r="C14" s="6" t="s">
        <v>12</v>
      </c>
      <c r="D14" s="8" t="str">
        <f t="shared" ref="D14:D18" si="1">HLOOKUP(B3,B3:K8,1,)</f>
        <v>9TH</v>
      </c>
      <c r="E14" s="8" t="str">
        <f t="shared" ref="E14:E18" si="2">HLOOKUP(C3,C3:L8,1,)</f>
        <v>10TH</v>
      </c>
      <c r="F14" s="8" t="str">
        <f t="shared" ref="F14:F18" si="3">HLOOKUP(D3,D3:M8,1,)</f>
        <v>10TH</v>
      </c>
      <c r="G14" s="8" t="str">
        <f t="shared" ref="G14:G18" si="4">HLOOKUP(E3,E3:N8,1,)</f>
        <v>10TH</v>
      </c>
      <c r="H14" s="8" t="str">
        <f t="shared" ref="H14:H18" si="5">HLOOKUP(F3,F3:O8,1,)</f>
        <v>9TH</v>
      </c>
      <c r="I14" s="8" t="str">
        <f t="shared" ref="I14:I18" si="6">HLOOKUP(G3,G3:P8,1,)</f>
        <v>9TH</v>
      </c>
    </row>
    <row r="15" spans="1:14" x14ac:dyDescent="0.25">
      <c r="C15" s="6" t="s">
        <v>15</v>
      </c>
      <c r="D15" s="8">
        <f t="shared" si="1"/>
        <v>1209</v>
      </c>
      <c r="E15" s="8">
        <f t="shared" si="2"/>
        <v>1204</v>
      </c>
      <c r="F15" s="8">
        <f t="shared" si="3"/>
        <v>1200</v>
      </c>
      <c r="G15" s="8">
        <f t="shared" si="4"/>
        <v>1201</v>
      </c>
      <c r="H15" s="8">
        <f t="shared" si="5"/>
        <v>1205</v>
      </c>
      <c r="I15" s="8">
        <f t="shared" si="6"/>
        <v>1204</v>
      </c>
    </row>
    <row r="16" spans="1:14" x14ac:dyDescent="0.25">
      <c r="C16" s="6" t="s">
        <v>16</v>
      </c>
      <c r="D16" s="8" t="str">
        <f t="shared" si="1"/>
        <v>A</v>
      </c>
      <c r="E16" s="8" t="str">
        <f t="shared" si="2"/>
        <v>B</v>
      </c>
      <c r="F16" s="8" t="str">
        <f t="shared" si="3"/>
        <v>C</v>
      </c>
      <c r="G16" s="8" t="str">
        <f t="shared" si="4"/>
        <v>A</v>
      </c>
      <c r="H16" s="8" t="str">
        <f t="shared" si="5"/>
        <v>C</v>
      </c>
      <c r="I16" s="8" t="str">
        <f t="shared" si="6"/>
        <v>B</v>
      </c>
    </row>
    <row r="17" spans="3:9" x14ac:dyDescent="0.25">
      <c r="C17" s="6" t="s">
        <v>20</v>
      </c>
      <c r="D17" s="8">
        <f t="shared" si="1"/>
        <v>855625896</v>
      </c>
      <c r="E17" s="8">
        <f t="shared" si="2"/>
        <v>855625889</v>
      </c>
      <c r="F17" s="8">
        <f t="shared" si="3"/>
        <v>855645689</v>
      </c>
      <c r="G17" s="8">
        <f t="shared" si="4"/>
        <v>878625896</v>
      </c>
      <c r="H17" s="8">
        <f t="shared" si="5"/>
        <v>855785589</v>
      </c>
      <c r="I17" s="8">
        <f t="shared" si="6"/>
        <v>855620029</v>
      </c>
    </row>
    <row r="18" spans="3:9" x14ac:dyDescent="0.25">
      <c r="C18" s="6" t="s">
        <v>21</v>
      </c>
      <c r="D18" s="8" t="str">
        <f t="shared" si="1"/>
        <v>DHURI</v>
      </c>
      <c r="E18" s="8" t="str">
        <f t="shared" si="2"/>
        <v>PATIALA</v>
      </c>
      <c r="F18" s="8" t="str">
        <f t="shared" si="3"/>
        <v>SANGRUR</v>
      </c>
      <c r="G18" s="8" t="str">
        <f t="shared" si="4"/>
        <v>NABHA</v>
      </c>
      <c r="H18" s="8" t="str">
        <f t="shared" si="5"/>
        <v>LUDHIANA</v>
      </c>
      <c r="I18" s="8" t="str">
        <f t="shared" si="6"/>
        <v>BARNALA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4DDF-A002-475E-B89D-FB24B0609E46}">
  <dimension ref="B1:H11"/>
  <sheetViews>
    <sheetView workbookViewId="0">
      <selection activeCell="K6" sqref="K6"/>
    </sheetView>
  </sheetViews>
  <sheetFormatPr defaultRowHeight="15" x14ac:dyDescent="0.25"/>
  <sheetData>
    <row r="1" spans="2:8" x14ac:dyDescent="0.25">
      <c r="B1" s="3" t="s">
        <v>39</v>
      </c>
      <c r="C1" s="3" t="s">
        <v>44</v>
      </c>
      <c r="D1" s="3" t="s">
        <v>41</v>
      </c>
      <c r="E1" s="3" t="s">
        <v>40</v>
      </c>
      <c r="F1" s="3" t="s">
        <v>42</v>
      </c>
      <c r="G1" s="3" t="s">
        <v>43</v>
      </c>
      <c r="H1" s="18" t="s">
        <v>47</v>
      </c>
    </row>
    <row r="2" spans="2:8" x14ac:dyDescent="0.25">
      <c r="B2" s="17" t="s">
        <v>2</v>
      </c>
      <c r="C2">
        <v>74</v>
      </c>
      <c r="D2">
        <v>74</v>
      </c>
      <c r="E2">
        <v>42</v>
      </c>
      <c r="F2">
        <v>74</v>
      </c>
      <c r="G2">
        <f>SUM(C2:F2)</f>
        <v>264</v>
      </c>
      <c r="H2" s="16">
        <f>AVERAGE(C2:F2)</f>
        <v>66</v>
      </c>
    </row>
    <row r="3" spans="2:8" x14ac:dyDescent="0.25">
      <c r="B3" s="3" t="s">
        <v>3</v>
      </c>
      <c r="C3">
        <v>45</v>
      </c>
      <c r="D3">
        <v>99</v>
      </c>
      <c r="E3">
        <v>53</v>
      </c>
      <c r="F3">
        <v>12</v>
      </c>
      <c r="G3">
        <f t="shared" ref="G3:G11" si="0">SUM(C3:F3)</f>
        <v>209</v>
      </c>
      <c r="H3" s="16">
        <f t="shared" ref="H3:H11" si="1">AVERAGE(C3:F3)</f>
        <v>52.25</v>
      </c>
    </row>
    <row r="4" spans="2:8" x14ac:dyDescent="0.25">
      <c r="B4" s="3" t="s">
        <v>4</v>
      </c>
      <c r="C4">
        <v>41</v>
      </c>
      <c r="D4">
        <v>55</v>
      </c>
      <c r="E4">
        <v>47</v>
      </c>
      <c r="F4">
        <v>10</v>
      </c>
      <c r="G4">
        <f t="shared" si="0"/>
        <v>153</v>
      </c>
      <c r="H4" s="16">
        <f t="shared" si="1"/>
        <v>38.25</v>
      </c>
    </row>
    <row r="5" spans="2:8" x14ac:dyDescent="0.25">
      <c r="B5" s="3" t="s">
        <v>5</v>
      </c>
      <c r="C5">
        <v>23</v>
      </c>
      <c r="D5">
        <v>89</v>
      </c>
      <c r="E5">
        <v>45</v>
      </c>
      <c r="F5">
        <v>69</v>
      </c>
      <c r="G5">
        <f t="shared" si="0"/>
        <v>226</v>
      </c>
      <c r="H5" s="16">
        <f t="shared" si="1"/>
        <v>56.5</v>
      </c>
    </row>
    <row r="6" spans="2:8" x14ac:dyDescent="0.25">
      <c r="B6" s="3" t="s">
        <v>6</v>
      </c>
      <c r="C6">
        <v>56</v>
      </c>
      <c r="D6">
        <v>85</v>
      </c>
      <c r="E6">
        <v>74</v>
      </c>
      <c r="F6">
        <v>45</v>
      </c>
      <c r="G6">
        <f t="shared" si="0"/>
        <v>260</v>
      </c>
      <c r="H6" s="16">
        <f t="shared" si="1"/>
        <v>65</v>
      </c>
    </row>
    <row r="7" spans="2:8" x14ac:dyDescent="0.25">
      <c r="B7" s="3" t="s">
        <v>7</v>
      </c>
      <c r="C7">
        <v>48</v>
      </c>
      <c r="D7">
        <v>63</v>
      </c>
      <c r="E7">
        <v>71</v>
      </c>
      <c r="F7">
        <v>43</v>
      </c>
      <c r="G7">
        <f t="shared" si="0"/>
        <v>225</v>
      </c>
      <c r="H7" s="16">
        <f t="shared" si="1"/>
        <v>56.25</v>
      </c>
    </row>
    <row r="8" spans="2:8" x14ac:dyDescent="0.25">
      <c r="B8" s="3" t="s">
        <v>8</v>
      </c>
      <c r="C8">
        <v>89</v>
      </c>
      <c r="D8">
        <v>79</v>
      </c>
      <c r="E8">
        <v>56</v>
      </c>
      <c r="F8">
        <v>48</v>
      </c>
      <c r="G8">
        <f t="shared" si="0"/>
        <v>272</v>
      </c>
      <c r="H8" s="16">
        <f t="shared" si="1"/>
        <v>68</v>
      </c>
    </row>
    <row r="9" spans="2:8" x14ac:dyDescent="0.25">
      <c r="B9" s="3" t="s">
        <v>9</v>
      </c>
      <c r="C9">
        <v>47</v>
      </c>
      <c r="D9">
        <v>47</v>
      </c>
      <c r="E9">
        <v>85</v>
      </c>
      <c r="F9">
        <v>95</v>
      </c>
      <c r="G9">
        <f t="shared" si="0"/>
        <v>274</v>
      </c>
      <c r="H9" s="16">
        <f t="shared" si="1"/>
        <v>68.5</v>
      </c>
    </row>
    <row r="10" spans="2:8" x14ac:dyDescent="0.25">
      <c r="B10" s="3" t="s">
        <v>10</v>
      </c>
      <c r="C10">
        <v>56</v>
      </c>
      <c r="D10">
        <v>45</v>
      </c>
      <c r="E10">
        <v>56</v>
      </c>
      <c r="F10">
        <v>56</v>
      </c>
      <c r="G10">
        <f t="shared" si="0"/>
        <v>213</v>
      </c>
      <c r="H10" s="16">
        <f t="shared" si="1"/>
        <v>53.25</v>
      </c>
    </row>
    <row r="11" spans="2:8" x14ac:dyDescent="0.25">
      <c r="B11" s="3" t="s">
        <v>11</v>
      </c>
      <c r="C11">
        <v>31.999999999999989</v>
      </c>
      <c r="D11">
        <v>41</v>
      </c>
      <c r="E11">
        <v>21</v>
      </c>
      <c r="F11">
        <v>42</v>
      </c>
      <c r="G11">
        <f t="shared" si="0"/>
        <v>136</v>
      </c>
      <c r="H11" s="16">
        <f t="shared" si="1"/>
        <v>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4709-A05A-4E8C-8775-ADE39AFAA8BF}">
  <dimension ref="A1"/>
  <sheetViews>
    <sheetView workbookViewId="0"/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47F4-D5F1-4674-B658-4A01CA8BF420}">
  <dimension ref="B2:I12"/>
  <sheetViews>
    <sheetView workbookViewId="0">
      <selection activeCell="H3" sqref="H3:H12"/>
    </sheetView>
  </sheetViews>
  <sheetFormatPr defaultRowHeight="15" x14ac:dyDescent="0.25"/>
  <sheetData>
    <row r="2" spans="2:9" x14ac:dyDescent="0.25">
      <c r="B2" s="11" t="s">
        <v>39</v>
      </c>
      <c r="C2" s="11" t="s">
        <v>44</v>
      </c>
      <c r="D2" s="11" t="s">
        <v>41</v>
      </c>
      <c r="E2" s="11" t="s">
        <v>40</v>
      </c>
      <c r="F2" s="11" t="s">
        <v>42</v>
      </c>
      <c r="G2" s="11" t="s">
        <v>43</v>
      </c>
      <c r="H2" s="11" t="s">
        <v>46</v>
      </c>
      <c r="I2" s="11"/>
    </row>
    <row r="3" spans="2:9" x14ac:dyDescent="0.25">
      <c r="B3" s="3" t="s">
        <v>2</v>
      </c>
      <c r="C3">
        <v>45</v>
      </c>
      <c r="D3">
        <v>41</v>
      </c>
      <c r="E3">
        <v>44</v>
      </c>
      <c r="F3">
        <v>74</v>
      </c>
      <c r="G3">
        <f>SUM(C3:F3)</f>
        <v>204</v>
      </c>
      <c r="H3" s="13">
        <f>(G3/400)</f>
        <v>0.51</v>
      </c>
      <c r="I3" s="13"/>
    </row>
    <row r="4" spans="2:9" x14ac:dyDescent="0.25">
      <c r="B4" s="3" t="s">
        <v>3</v>
      </c>
      <c r="C4">
        <v>15</v>
      </c>
      <c r="D4">
        <v>69</v>
      </c>
      <c r="E4">
        <v>55</v>
      </c>
      <c r="F4">
        <v>45</v>
      </c>
      <c r="G4">
        <f t="shared" ref="G4:G12" si="0">SUM(C4:F4)</f>
        <v>184</v>
      </c>
      <c r="H4" s="13">
        <f t="shared" ref="H4:H12" si="1">(G4/400)</f>
        <v>0.46</v>
      </c>
    </row>
    <row r="5" spans="2:9" x14ac:dyDescent="0.25">
      <c r="B5" s="3" t="s">
        <v>4</v>
      </c>
      <c r="C5">
        <v>14</v>
      </c>
      <c r="D5">
        <v>78</v>
      </c>
      <c r="E5">
        <v>67</v>
      </c>
      <c r="F5">
        <v>63</v>
      </c>
      <c r="G5">
        <f t="shared" si="0"/>
        <v>222</v>
      </c>
      <c r="H5" s="13">
        <f t="shared" si="1"/>
        <v>0.55500000000000005</v>
      </c>
    </row>
    <row r="6" spans="2:9" x14ac:dyDescent="0.25">
      <c r="B6" s="3" t="s">
        <v>5</v>
      </c>
      <c r="C6">
        <v>89</v>
      </c>
      <c r="D6">
        <v>41</v>
      </c>
      <c r="E6">
        <v>88</v>
      </c>
      <c r="F6">
        <v>12</v>
      </c>
      <c r="G6">
        <f t="shared" si="0"/>
        <v>230</v>
      </c>
      <c r="H6" s="13">
        <f t="shared" si="1"/>
        <v>0.57499999999999996</v>
      </c>
    </row>
    <row r="7" spans="2:9" x14ac:dyDescent="0.25">
      <c r="B7" s="3" t="s">
        <v>6</v>
      </c>
      <c r="C7">
        <v>123</v>
      </c>
      <c r="D7">
        <v>23</v>
      </c>
      <c r="E7">
        <v>96</v>
      </c>
      <c r="F7">
        <v>14</v>
      </c>
      <c r="G7">
        <f t="shared" si="0"/>
        <v>256</v>
      </c>
      <c r="H7" s="13">
        <f t="shared" si="1"/>
        <v>0.64</v>
      </c>
    </row>
    <row r="8" spans="2:9" x14ac:dyDescent="0.25">
      <c r="B8" s="3" t="s">
        <v>7</v>
      </c>
      <c r="C8">
        <v>45</v>
      </c>
      <c r="D8">
        <v>56</v>
      </c>
      <c r="E8">
        <v>15</v>
      </c>
      <c r="F8">
        <v>96</v>
      </c>
      <c r="G8">
        <f t="shared" si="0"/>
        <v>212</v>
      </c>
      <c r="H8" s="13">
        <f t="shared" si="1"/>
        <v>0.53</v>
      </c>
    </row>
    <row r="9" spans="2:9" x14ac:dyDescent="0.25">
      <c r="B9" s="3" t="s">
        <v>8</v>
      </c>
      <c r="C9">
        <v>78</v>
      </c>
      <c r="D9">
        <v>45</v>
      </c>
      <c r="E9">
        <v>14</v>
      </c>
      <c r="F9">
        <v>58</v>
      </c>
      <c r="G9">
        <f t="shared" si="0"/>
        <v>195</v>
      </c>
      <c r="H9" s="13">
        <f t="shared" si="1"/>
        <v>0.48749999999999999</v>
      </c>
    </row>
    <row r="10" spans="2:9" x14ac:dyDescent="0.25">
      <c r="B10" s="3" t="s">
        <v>9</v>
      </c>
      <c r="C10">
        <v>56</v>
      </c>
      <c r="D10">
        <v>45</v>
      </c>
      <c r="E10">
        <v>46</v>
      </c>
      <c r="F10">
        <v>52</v>
      </c>
      <c r="G10">
        <f t="shared" si="0"/>
        <v>199</v>
      </c>
      <c r="H10" s="13">
        <f t="shared" si="1"/>
        <v>0.4975</v>
      </c>
    </row>
    <row r="11" spans="2:9" x14ac:dyDescent="0.25">
      <c r="B11" s="3" t="s">
        <v>10</v>
      </c>
      <c r="C11">
        <v>45</v>
      </c>
      <c r="D11">
        <v>47</v>
      </c>
      <c r="E11">
        <v>13</v>
      </c>
      <c r="F11">
        <v>63</v>
      </c>
      <c r="G11">
        <f t="shared" si="0"/>
        <v>168</v>
      </c>
      <c r="H11" s="13">
        <f t="shared" si="1"/>
        <v>0.42</v>
      </c>
    </row>
    <row r="12" spans="2:9" x14ac:dyDescent="0.25">
      <c r="B12" s="3" t="s">
        <v>11</v>
      </c>
      <c r="C12">
        <v>14</v>
      </c>
      <c r="D12">
        <v>78</v>
      </c>
      <c r="E12">
        <v>79</v>
      </c>
      <c r="F12">
        <v>14</v>
      </c>
      <c r="G12">
        <f t="shared" si="0"/>
        <v>185</v>
      </c>
      <c r="H12" s="13">
        <f t="shared" si="1"/>
        <v>0.46250000000000002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91D7-CE5F-41F2-814D-AD513E09BD9D}">
  <dimension ref="B2:S56"/>
  <sheetViews>
    <sheetView workbookViewId="0">
      <selection activeCell="K59" sqref="K59"/>
    </sheetView>
  </sheetViews>
  <sheetFormatPr defaultRowHeight="15" outlineLevelRow="2" x14ac:dyDescent="0.25"/>
  <cols>
    <col min="2" max="2" width="2.85546875" customWidth="1"/>
    <col min="3" max="3" width="6.28515625" customWidth="1"/>
    <col min="12" max="12" width="2.85546875" customWidth="1"/>
    <col min="13" max="13" width="6.28515625" customWidth="1"/>
  </cols>
  <sheetData>
    <row r="2" spans="2:8" x14ac:dyDescent="0.25">
      <c r="D2" s="12" t="s">
        <v>44</v>
      </c>
      <c r="E2" s="12" t="s">
        <v>41</v>
      </c>
      <c r="F2" s="12" t="s">
        <v>40</v>
      </c>
      <c r="G2" s="12" t="s">
        <v>42</v>
      </c>
      <c r="H2" s="12" t="s">
        <v>43</v>
      </c>
    </row>
    <row r="3" spans="2:8" hidden="1" outlineLevel="1" x14ac:dyDescent="0.25">
      <c r="C3" t="s">
        <v>45</v>
      </c>
      <c r="D3">
        <f>'LIST 1'!$C$2</f>
        <v>74</v>
      </c>
      <c r="E3">
        <f>'LIST 1'!$D$2</f>
        <v>74</v>
      </c>
      <c r="F3">
        <f>'LIST 1'!$E$2</f>
        <v>42</v>
      </c>
      <c r="G3">
        <f>'LIST 1'!$F$2</f>
        <v>74</v>
      </c>
      <c r="H3">
        <f>'LIST 1'!$G$2</f>
        <v>264</v>
      </c>
    </row>
    <row r="4" spans="2:8" hidden="1" outlineLevel="1" collapsed="1" x14ac:dyDescent="0.25">
      <c r="C4" t="s">
        <v>45</v>
      </c>
      <c r="D4">
        <f>'LIST 2'!$C$3</f>
        <v>45</v>
      </c>
      <c r="E4">
        <f>'LIST 2'!$D$3</f>
        <v>41</v>
      </c>
      <c r="F4">
        <f>'LIST 2'!$E$3</f>
        <v>44</v>
      </c>
      <c r="G4">
        <f>'LIST 2'!$F$3</f>
        <v>74</v>
      </c>
      <c r="H4">
        <f>'LIST 2'!$G$3</f>
        <v>204</v>
      </c>
    </row>
    <row r="5" spans="2:8" collapsed="1" x14ac:dyDescent="0.25">
      <c r="B5" s="12" t="s">
        <v>2</v>
      </c>
      <c r="C5" s="12"/>
      <c r="D5">
        <f>SUM(D3:D4)</f>
        <v>119</v>
      </c>
      <c r="E5">
        <f>SUM(E3:E4)</f>
        <v>115</v>
      </c>
      <c r="F5">
        <f>SUM(F3:F4)</f>
        <v>86</v>
      </c>
      <c r="G5">
        <f>SUM(G3:G4)</f>
        <v>148</v>
      </c>
      <c r="H5">
        <f>SUM(H3:H4)</f>
        <v>468</v>
      </c>
    </row>
    <row r="6" spans="2:8" hidden="1" outlineLevel="1" x14ac:dyDescent="0.25">
      <c r="B6" s="12"/>
      <c r="C6" s="12" t="s">
        <v>45</v>
      </c>
      <c r="D6">
        <f>'LIST 1'!$C$3</f>
        <v>45</v>
      </c>
      <c r="E6">
        <f>'LIST 1'!$D$3</f>
        <v>99</v>
      </c>
      <c r="F6">
        <f>'LIST 1'!$E$3</f>
        <v>53</v>
      </c>
      <c r="G6">
        <f>'LIST 1'!$F$3</f>
        <v>12</v>
      </c>
      <c r="H6">
        <f>'LIST 1'!$G$3</f>
        <v>209</v>
      </c>
    </row>
    <row r="7" spans="2:8" hidden="1" outlineLevel="1" collapsed="1" x14ac:dyDescent="0.25">
      <c r="B7" s="12"/>
      <c r="C7" s="12" t="s">
        <v>45</v>
      </c>
      <c r="D7">
        <f>'LIST 2'!$C$4</f>
        <v>15</v>
      </c>
      <c r="E7">
        <f>'LIST 2'!$D$4</f>
        <v>69</v>
      </c>
      <c r="F7">
        <f>'LIST 2'!$E$4</f>
        <v>55</v>
      </c>
      <c r="G7">
        <f>'LIST 2'!$F$4</f>
        <v>45</v>
      </c>
      <c r="H7">
        <f>'LIST 2'!$G$4</f>
        <v>184</v>
      </c>
    </row>
    <row r="8" spans="2:8" collapsed="1" x14ac:dyDescent="0.25">
      <c r="B8" s="12" t="s">
        <v>3</v>
      </c>
      <c r="C8" s="12"/>
      <c r="D8">
        <f>SUM(D6:D7)</f>
        <v>60</v>
      </c>
      <c r="E8">
        <f>SUM(E6:E7)</f>
        <v>168</v>
      </c>
      <c r="F8">
        <f>SUM(F6:F7)</f>
        <v>108</v>
      </c>
      <c r="G8">
        <f>SUM(G6:G7)</f>
        <v>57</v>
      </c>
      <c r="H8">
        <f>SUM(H6:H7)</f>
        <v>393</v>
      </c>
    </row>
    <row r="9" spans="2:8" hidden="1" outlineLevel="1" x14ac:dyDescent="0.25">
      <c r="B9" s="12"/>
      <c r="C9" s="12" t="s">
        <v>45</v>
      </c>
      <c r="D9">
        <f>'LIST 1'!$C$4</f>
        <v>41</v>
      </c>
      <c r="E9">
        <f>'LIST 1'!$D$4</f>
        <v>55</v>
      </c>
      <c r="F9">
        <f>'LIST 1'!$E$4</f>
        <v>47</v>
      </c>
      <c r="G9">
        <f>'LIST 1'!$F$4</f>
        <v>10</v>
      </c>
      <c r="H9">
        <f>'LIST 1'!$G$4</f>
        <v>153</v>
      </c>
    </row>
    <row r="10" spans="2:8" hidden="1" outlineLevel="1" collapsed="1" x14ac:dyDescent="0.25">
      <c r="B10" s="12"/>
      <c r="C10" s="12" t="s">
        <v>45</v>
      </c>
      <c r="D10">
        <f>'LIST 2'!$C$5</f>
        <v>14</v>
      </c>
      <c r="E10">
        <f>'LIST 2'!$D$5</f>
        <v>78</v>
      </c>
      <c r="F10">
        <f>'LIST 2'!$E$5</f>
        <v>67</v>
      </c>
      <c r="G10">
        <f>'LIST 2'!$F$5</f>
        <v>63</v>
      </c>
      <c r="H10">
        <f>'LIST 2'!$G$5</f>
        <v>222</v>
      </c>
    </row>
    <row r="11" spans="2:8" collapsed="1" x14ac:dyDescent="0.25">
      <c r="B11" s="12" t="s">
        <v>4</v>
      </c>
      <c r="C11" s="12"/>
      <c r="D11">
        <f>SUM(D9:D10)</f>
        <v>55</v>
      </c>
      <c r="E11">
        <f>SUM(E9:E10)</f>
        <v>133</v>
      </c>
      <c r="F11">
        <f>SUM(F9:F10)</f>
        <v>114</v>
      </c>
      <c r="G11">
        <f>SUM(G9:G10)</f>
        <v>73</v>
      </c>
      <c r="H11">
        <f>SUM(H9:H10)</f>
        <v>375</v>
      </c>
    </row>
    <row r="12" spans="2:8" hidden="1" outlineLevel="1" x14ac:dyDescent="0.25">
      <c r="B12" s="12"/>
      <c r="C12" s="12" t="s">
        <v>45</v>
      </c>
      <c r="D12">
        <f>'LIST 1'!$C$5</f>
        <v>23</v>
      </c>
      <c r="E12">
        <f>'LIST 1'!$D$5</f>
        <v>89</v>
      </c>
      <c r="F12">
        <f>'LIST 1'!$E$5</f>
        <v>45</v>
      </c>
      <c r="G12">
        <f>'LIST 1'!$F$5</f>
        <v>69</v>
      </c>
      <c r="H12">
        <f>'LIST 1'!$G$5</f>
        <v>226</v>
      </c>
    </row>
    <row r="13" spans="2:8" hidden="1" outlineLevel="1" collapsed="1" x14ac:dyDescent="0.25">
      <c r="B13" s="12"/>
      <c r="C13" s="12" t="s">
        <v>45</v>
      </c>
      <c r="D13">
        <f>'LIST 2'!$C$6</f>
        <v>89</v>
      </c>
      <c r="E13">
        <f>'LIST 2'!$D$6</f>
        <v>41</v>
      </c>
      <c r="F13">
        <f>'LIST 2'!$E$6</f>
        <v>88</v>
      </c>
      <c r="G13">
        <f>'LIST 2'!$F$6</f>
        <v>12</v>
      </c>
      <c r="H13">
        <f>'LIST 2'!$G$6</f>
        <v>230</v>
      </c>
    </row>
    <row r="14" spans="2:8" collapsed="1" x14ac:dyDescent="0.25">
      <c r="B14" s="12" t="s">
        <v>5</v>
      </c>
      <c r="C14" s="12"/>
      <c r="D14">
        <f>SUM(D12:D13)</f>
        <v>112</v>
      </c>
      <c r="E14">
        <f>SUM(E12:E13)</f>
        <v>130</v>
      </c>
      <c r="F14">
        <f>SUM(F12:F13)</f>
        <v>133</v>
      </c>
      <c r="G14">
        <f>SUM(G12:G13)</f>
        <v>81</v>
      </c>
      <c r="H14">
        <f>SUM(H12:H13)</f>
        <v>456</v>
      </c>
    </row>
    <row r="15" spans="2:8" hidden="1" outlineLevel="1" x14ac:dyDescent="0.25">
      <c r="B15" s="12"/>
      <c r="C15" s="12" t="s">
        <v>45</v>
      </c>
      <c r="D15">
        <f>'LIST 1'!$C$6</f>
        <v>56</v>
      </c>
      <c r="E15">
        <f>'LIST 1'!$D$6</f>
        <v>85</v>
      </c>
      <c r="F15">
        <f>'LIST 1'!$E$6</f>
        <v>74</v>
      </c>
      <c r="G15">
        <f>'LIST 1'!$F$6</f>
        <v>45</v>
      </c>
      <c r="H15">
        <f>'LIST 1'!$G$6</f>
        <v>260</v>
      </c>
    </row>
    <row r="16" spans="2:8" hidden="1" outlineLevel="1" collapsed="1" x14ac:dyDescent="0.25">
      <c r="B16" s="12"/>
      <c r="C16" s="12" t="s">
        <v>45</v>
      </c>
      <c r="D16">
        <f>'LIST 2'!$C$7</f>
        <v>123</v>
      </c>
      <c r="E16">
        <f>'LIST 2'!$D$7</f>
        <v>23</v>
      </c>
      <c r="F16">
        <f>'LIST 2'!$E$7</f>
        <v>96</v>
      </c>
      <c r="G16">
        <f>'LIST 2'!$F$7</f>
        <v>14</v>
      </c>
      <c r="H16">
        <f>'LIST 2'!$G$7</f>
        <v>256</v>
      </c>
    </row>
    <row r="17" spans="2:19" collapsed="1" x14ac:dyDescent="0.25">
      <c r="B17" s="12" t="s">
        <v>6</v>
      </c>
      <c r="C17" s="12"/>
      <c r="D17">
        <f>SUM(D15:D16)</f>
        <v>179</v>
      </c>
      <c r="E17">
        <f>SUM(E15:E16)</f>
        <v>108</v>
      </c>
      <c r="F17">
        <f>SUM(F15:F16)</f>
        <v>170</v>
      </c>
      <c r="G17">
        <f>SUM(G15:G16)</f>
        <v>59</v>
      </c>
      <c r="H17">
        <f>SUM(H15:H16)</f>
        <v>516</v>
      </c>
    </row>
    <row r="18" spans="2:19" hidden="1" outlineLevel="1" x14ac:dyDescent="0.25">
      <c r="B18" s="12"/>
      <c r="C18" s="12" t="s">
        <v>45</v>
      </c>
      <c r="D18">
        <f>'LIST 1'!$C$7</f>
        <v>48</v>
      </c>
      <c r="E18">
        <f>'LIST 1'!$D$7</f>
        <v>63</v>
      </c>
      <c r="F18">
        <f>'LIST 1'!$E$7</f>
        <v>71</v>
      </c>
      <c r="G18">
        <f>'LIST 1'!$F$7</f>
        <v>43</v>
      </c>
      <c r="H18">
        <f>'LIST 1'!$G$7</f>
        <v>225</v>
      </c>
    </row>
    <row r="19" spans="2:19" hidden="1" outlineLevel="1" collapsed="1" x14ac:dyDescent="0.25">
      <c r="B19" s="12"/>
      <c r="C19" s="12" t="s">
        <v>45</v>
      </c>
      <c r="D19">
        <f>'LIST 2'!$C$8</f>
        <v>45</v>
      </c>
      <c r="E19">
        <f>'LIST 2'!$D$8</f>
        <v>56</v>
      </c>
      <c r="F19">
        <f>'LIST 2'!$E$8</f>
        <v>15</v>
      </c>
      <c r="G19">
        <f>'LIST 2'!$F$8</f>
        <v>96</v>
      </c>
      <c r="H19">
        <f>'LIST 2'!$G$8</f>
        <v>212</v>
      </c>
    </row>
    <row r="20" spans="2:19" collapsed="1" x14ac:dyDescent="0.25">
      <c r="B20" s="12" t="s">
        <v>7</v>
      </c>
      <c r="C20" s="12"/>
      <c r="D20">
        <f>SUM(D18:D19)</f>
        <v>93</v>
      </c>
      <c r="E20">
        <f>SUM(E18:E19)</f>
        <v>119</v>
      </c>
      <c r="F20">
        <f>SUM(F18:F19)</f>
        <v>86</v>
      </c>
      <c r="G20">
        <f>SUM(G18:G19)</f>
        <v>139</v>
      </c>
      <c r="H20">
        <f>SUM(H18:H19)</f>
        <v>437</v>
      </c>
    </row>
    <row r="21" spans="2:19" hidden="1" outlineLevel="1" x14ac:dyDescent="0.25">
      <c r="B21" s="12"/>
      <c r="C21" s="12" t="s">
        <v>45</v>
      </c>
      <c r="D21">
        <f>'LIST 1'!$C$8</f>
        <v>89</v>
      </c>
      <c r="E21">
        <f>'LIST 1'!$D$8</f>
        <v>79</v>
      </c>
      <c r="F21">
        <f>'LIST 1'!$E$8</f>
        <v>56</v>
      </c>
      <c r="G21">
        <f>'LIST 1'!$F$8</f>
        <v>48</v>
      </c>
      <c r="H21">
        <f>'LIST 1'!$G$8</f>
        <v>272</v>
      </c>
    </row>
    <row r="22" spans="2:19" hidden="1" outlineLevel="1" collapsed="1" x14ac:dyDescent="0.25">
      <c r="B22" s="12"/>
      <c r="C22" s="12" t="s">
        <v>45</v>
      </c>
      <c r="D22">
        <f>'LIST 2'!$C$9</f>
        <v>78</v>
      </c>
      <c r="E22">
        <f>'LIST 2'!$D$9</f>
        <v>45</v>
      </c>
      <c r="F22">
        <f>'LIST 2'!$E$9</f>
        <v>14</v>
      </c>
      <c r="G22">
        <f>'LIST 2'!$F$9</f>
        <v>58</v>
      </c>
      <c r="H22">
        <f>'LIST 2'!$G$9</f>
        <v>195</v>
      </c>
    </row>
    <row r="23" spans="2:19" collapsed="1" x14ac:dyDescent="0.25">
      <c r="B23" s="12" t="s">
        <v>8</v>
      </c>
      <c r="C23" s="12"/>
      <c r="D23">
        <f>SUM(D21:D22)</f>
        <v>167</v>
      </c>
      <c r="E23">
        <f>SUM(E21:E22)</f>
        <v>124</v>
      </c>
      <c r="F23">
        <f>SUM(F21:F22)</f>
        <v>70</v>
      </c>
      <c r="G23">
        <f>SUM(G21:G22)</f>
        <v>106</v>
      </c>
      <c r="H23">
        <f>SUM(H21:H22)</f>
        <v>467</v>
      </c>
    </row>
    <row r="24" spans="2:19" hidden="1" outlineLevel="1" x14ac:dyDescent="0.25">
      <c r="B24" s="12"/>
      <c r="C24" s="12" t="s">
        <v>45</v>
      </c>
      <c r="D24">
        <f>'LIST 1'!$C$9</f>
        <v>47</v>
      </c>
      <c r="E24">
        <f>'LIST 1'!$D$9</f>
        <v>47</v>
      </c>
      <c r="F24">
        <f>'LIST 1'!$E$9</f>
        <v>85</v>
      </c>
      <c r="G24">
        <f>'LIST 1'!$F$9</f>
        <v>95</v>
      </c>
      <c r="H24">
        <f>'LIST 1'!$G$9</f>
        <v>274</v>
      </c>
    </row>
    <row r="25" spans="2:19" hidden="1" outlineLevel="1" collapsed="1" x14ac:dyDescent="0.25">
      <c r="B25" s="12"/>
      <c r="C25" s="12" t="s">
        <v>45</v>
      </c>
      <c r="D25">
        <f>'LIST 2'!$C$10</f>
        <v>56</v>
      </c>
      <c r="E25">
        <f>'LIST 2'!$D$10</f>
        <v>45</v>
      </c>
      <c r="F25">
        <f>'LIST 2'!$E$10</f>
        <v>46</v>
      </c>
      <c r="G25">
        <f>'LIST 2'!$F$10</f>
        <v>52</v>
      </c>
      <c r="H25">
        <f>'LIST 2'!$G$10</f>
        <v>199</v>
      </c>
    </row>
    <row r="26" spans="2:19" collapsed="1" x14ac:dyDescent="0.25">
      <c r="B26" s="12" t="s">
        <v>9</v>
      </c>
      <c r="C26" s="12"/>
      <c r="D26">
        <f>SUM(D24:D25)</f>
        <v>103</v>
      </c>
      <c r="E26">
        <f>SUM(E24:E25)</f>
        <v>92</v>
      </c>
      <c r="F26">
        <f>SUM(F24:F25)</f>
        <v>131</v>
      </c>
      <c r="G26">
        <f>SUM(G24:G25)</f>
        <v>147</v>
      </c>
      <c r="H26">
        <f>SUM(H24:H25)</f>
        <v>473</v>
      </c>
      <c r="N26" t="s">
        <v>44</v>
      </c>
      <c r="O26" t="s">
        <v>41</v>
      </c>
      <c r="P26" t="s">
        <v>40</v>
      </c>
      <c r="Q26" t="s">
        <v>42</v>
      </c>
      <c r="R26" t="s">
        <v>43</v>
      </c>
    </row>
    <row r="27" spans="2:19" hidden="1" outlineLevel="2" x14ac:dyDescent="0.25">
      <c r="B27" s="12"/>
      <c r="C27" s="12"/>
      <c r="M27" t="s">
        <v>45</v>
      </c>
      <c r="N27">
        <f>'LIST 1'!$C$2</f>
        <v>74</v>
      </c>
      <c r="O27">
        <f>'LIST 1'!$D$2</f>
        <v>74</v>
      </c>
      <c r="P27">
        <f>'LIST 1'!$E$2</f>
        <v>42</v>
      </c>
      <c r="Q27">
        <f>'LIST 1'!$F$2</f>
        <v>74</v>
      </c>
      <c r="R27">
        <f>'LIST 1'!$G$2</f>
        <v>264</v>
      </c>
      <c r="S27" s="15"/>
    </row>
    <row r="28" spans="2:19" hidden="1" outlineLevel="2" collapsed="1" x14ac:dyDescent="0.25">
      <c r="B28" s="12"/>
      <c r="C28" s="12"/>
      <c r="M28" t="s">
        <v>45</v>
      </c>
      <c r="N28">
        <f>'LIST 2'!$C$3</f>
        <v>45</v>
      </c>
      <c r="O28">
        <f>'LIST 2'!$D$3</f>
        <v>41</v>
      </c>
      <c r="P28">
        <f>'LIST 2'!$E$3</f>
        <v>44</v>
      </c>
      <c r="Q28">
        <f>'LIST 2'!$F$3</f>
        <v>74</v>
      </c>
      <c r="R28">
        <f>'LIST 2'!$G$3</f>
        <v>204</v>
      </c>
      <c r="S28" s="15"/>
    </row>
    <row r="29" spans="2:19" hidden="1" outlineLevel="1" collapsed="1" x14ac:dyDescent="0.25">
      <c r="B29" s="12"/>
      <c r="C29" s="12" t="s">
        <v>45</v>
      </c>
      <c r="D29">
        <f>'LIST 1'!$C$10</f>
        <v>56</v>
      </c>
      <c r="E29">
        <f>'LIST 1'!$D$10</f>
        <v>45</v>
      </c>
      <c r="F29">
        <f>'LIST 1'!$E$10</f>
        <v>56</v>
      </c>
      <c r="G29">
        <f>'LIST 1'!$F$10</f>
        <v>56</v>
      </c>
      <c r="H29">
        <f>'LIST 1'!$G$10</f>
        <v>213</v>
      </c>
      <c r="L29" t="s">
        <v>2</v>
      </c>
      <c r="N29">
        <f>SUM(N27:N28)</f>
        <v>119</v>
      </c>
      <c r="O29">
        <f>SUM(O27:O28)</f>
        <v>115</v>
      </c>
      <c r="P29">
        <f>SUM(P27:P28)</f>
        <v>86</v>
      </c>
      <c r="Q29">
        <f>SUM(Q27:Q28)</f>
        <v>148</v>
      </c>
      <c r="R29">
        <f>SUM(R27:R28)</f>
        <v>468</v>
      </c>
      <c r="S29" s="15"/>
    </row>
    <row r="30" spans="2:19" hidden="1" outlineLevel="2" x14ac:dyDescent="0.25">
      <c r="B30" s="12"/>
      <c r="C30" s="12"/>
      <c r="M30" t="s">
        <v>45</v>
      </c>
      <c r="N30">
        <f>'LIST 1'!$C$3</f>
        <v>45</v>
      </c>
      <c r="O30">
        <f>'LIST 1'!$D$3</f>
        <v>99</v>
      </c>
      <c r="P30">
        <f>'LIST 1'!$E$3</f>
        <v>53</v>
      </c>
      <c r="Q30">
        <f>'LIST 1'!$F$3</f>
        <v>12</v>
      </c>
      <c r="R30">
        <f>'LIST 1'!$G$3</f>
        <v>209</v>
      </c>
      <c r="S30" s="15"/>
    </row>
    <row r="31" spans="2:19" hidden="1" outlineLevel="2" collapsed="1" x14ac:dyDescent="0.25">
      <c r="B31" s="12"/>
      <c r="C31" s="12"/>
      <c r="M31" t="s">
        <v>45</v>
      </c>
      <c r="N31">
        <f>'LIST 2'!$C$4</f>
        <v>15</v>
      </c>
      <c r="O31">
        <f>'LIST 2'!$D$4</f>
        <v>69</v>
      </c>
      <c r="P31">
        <f>'LIST 2'!$E$4</f>
        <v>55</v>
      </c>
      <c r="Q31">
        <f>'LIST 2'!$F$4</f>
        <v>45</v>
      </c>
      <c r="R31">
        <f>'LIST 2'!$G$4</f>
        <v>184</v>
      </c>
      <c r="S31" s="15"/>
    </row>
    <row r="32" spans="2:19" hidden="1" outlineLevel="1" collapsed="1" x14ac:dyDescent="0.25">
      <c r="B32" s="12"/>
      <c r="C32" s="12" t="s">
        <v>45</v>
      </c>
      <c r="D32">
        <f>'LIST 2'!$C$11</f>
        <v>45</v>
      </c>
      <c r="E32">
        <f>'LIST 2'!$D$11</f>
        <v>47</v>
      </c>
      <c r="F32">
        <f>'LIST 2'!$E$11</f>
        <v>13</v>
      </c>
      <c r="G32">
        <f>'LIST 2'!$F$11</f>
        <v>63</v>
      </c>
      <c r="H32">
        <f>'LIST 2'!$G$11</f>
        <v>168</v>
      </c>
      <c r="L32" t="s">
        <v>3</v>
      </c>
      <c r="N32">
        <f>SUM(N30:N31)</f>
        <v>60</v>
      </c>
      <c r="O32">
        <f>SUM(O30:O31)</f>
        <v>168</v>
      </c>
      <c r="P32">
        <f>SUM(P30:P31)</f>
        <v>108</v>
      </c>
      <c r="Q32">
        <f>SUM(Q30:Q31)</f>
        <v>57</v>
      </c>
      <c r="R32">
        <f>SUM(R30:R31)</f>
        <v>393</v>
      </c>
      <c r="S32" s="15"/>
    </row>
    <row r="33" spans="2:19" hidden="1" outlineLevel="2" x14ac:dyDescent="0.25">
      <c r="B33" s="12"/>
      <c r="C33" s="12"/>
      <c r="M33" t="s">
        <v>45</v>
      </c>
      <c r="N33">
        <f>'LIST 1'!$C$4</f>
        <v>41</v>
      </c>
      <c r="O33">
        <f>'LIST 1'!$D$4</f>
        <v>55</v>
      </c>
      <c r="P33">
        <f>'LIST 1'!$E$4</f>
        <v>47</v>
      </c>
      <c r="Q33">
        <f>'LIST 1'!$F$4</f>
        <v>10</v>
      </c>
      <c r="R33">
        <f>'LIST 1'!$G$4</f>
        <v>153</v>
      </c>
      <c r="S33" s="15"/>
    </row>
    <row r="34" spans="2:19" hidden="1" outlineLevel="2" x14ac:dyDescent="0.25">
      <c r="B34" s="12"/>
      <c r="C34" s="12"/>
      <c r="M34" t="s">
        <v>45</v>
      </c>
      <c r="N34">
        <f>'LIST 2'!$C$5</f>
        <v>14</v>
      </c>
      <c r="O34">
        <f>'LIST 2'!$D$5</f>
        <v>78</v>
      </c>
      <c r="P34">
        <f>'LIST 2'!$E$5</f>
        <v>67</v>
      </c>
      <c r="Q34">
        <f>'LIST 2'!$F$5</f>
        <v>63</v>
      </c>
      <c r="R34">
        <f>'LIST 2'!$G$5</f>
        <v>222</v>
      </c>
      <c r="S34" s="15"/>
    </row>
    <row r="35" spans="2:19" collapsed="1" x14ac:dyDescent="0.25">
      <c r="B35" s="12" t="s">
        <v>10</v>
      </c>
      <c r="C35" s="12"/>
      <c r="D35">
        <f>SUM(D29:D32)</f>
        <v>101</v>
      </c>
      <c r="E35">
        <f>SUM(E29:E32)</f>
        <v>92</v>
      </c>
      <c r="F35">
        <f>SUM(F29:F32)</f>
        <v>69</v>
      </c>
      <c r="G35">
        <f>SUM(G29:G32)</f>
        <v>119</v>
      </c>
      <c r="H35">
        <f>SUM(H29:H32)</f>
        <v>381</v>
      </c>
      <c r="L35" t="s">
        <v>4</v>
      </c>
      <c r="N35">
        <f>SUM(N33:N34)</f>
        <v>55</v>
      </c>
      <c r="O35">
        <f>SUM(O33:O34)</f>
        <v>133</v>
      </c>
      <c r="P35">
        <f>SUM(P33:P34)</f>
        <v>114</v>
      </c>
      <c r="Q35">
        <f>SUM(Q33:Q34)</f>
        <v>73</v>
      </c>
      <c r="R35">
        <f>SUM(R33:R34)</f>
        <v>375</v>
      </c>
      <c r="S35" s="15"/>
    </row>
    <row r="36" spans="2:19" hidden="1" outlineLevel="2" x14ac:dyDescent="0.25">
      <c r="B36" s="12"/>
      <c r="C36" s="12"/>
      <c r="M36" t="s">
        <v>45</v>
      </c>
      <c r="N36">
        <f>'LIST 1'!$C$5</f>
        <v>23</v>
      </c>
      <c r="O36">
        <f>'LIST 1'!$D$5</f>
        <v>89</v>
      </c>
      <c r="P36">
        <f>'LIST 1'!$E$5</f>
        <v>45</v>
      </c>
      <c r="Q36">
        <f>'LIST 1'!$F$5</f>
        <v>69</v>
      </c>
      <c r="R36">
        <f>'LIST 1'!$G$5</f>
        <v>226</v>
      </c>
      <c r="S36" s="15"/>
    </row>
    <row r="37" spans="2:19" hidden="1" outlineLevel="2" collapsed="1" x14ac:dyDescent="0.25">
      <c r="B37" s="12"/>
      <c r="C37" s="12"/>
      <c r="M37" t="s">
        <v>45</v>
      </c>
      <c r="N37">
        <f>'LIST 2'!$C$6</f>
        <v>89</v>
      </c>
      <c r="O37">
        <f>'LIST 2'!$D$6</f>
        <v>41</v>
      </c>
      <c r="P37">
        <f>'LIST 2'!$E$6</f>
        <v>88</v>
      </c>
      <c r="Q37">
        <f>'LIST 2'!$F$6</f>
        <v>12</v>
      </c>
      <c r="R37">
        <f>'LIST 2'!$G$6</f>
        <v>230</v>
      </c>
      <c r="S37" s="15"/>
    </row>
    <row r="38" spans="2:19" hidden="1" outlineLevel="1" collapsed="1" x14ac:dyDescent="0.25">
      <c r="B38" s="12"/>
      <c r="C38" s="12" t="s">
        <v>45</v>
      </c>
      <c r="D38">
        <f>'LIST 1'!$C$11</f>
        <v>31.999999999999989</v>
      </c>
      <c r="E38">
        <f>'LIST 1'!$D$11</f>
        <v>41</v>
      </c>
      <c r="F38">
        <f>'LIST 1'!$E$11</f>
        <v>21</v>
      </c>
      <c r="G38">
        <f>'LIST 1'!$F$11</f>
        <v>42</v>
      </c>
      <c r="H38">
        <f>'LIST 1'!$G$11</f>
        <v>136</v>
      </c>
      <c r="L38" t="s">
        <v>5</v>
      </c>
      <c r="N38">
        <f>SUM(N36:N37)</f>
        <v>112</v>
      </c>
      <c r="O38">
        <f>SUM(O36:O37)</f>
        <v>130</v>
      </c>
      <c r="P38">
        <f>SUM(P36:P37)</f>
        <v>133</v>
      </c>
      <c r="Q38">
        <f>SUM(Q36:Q37)</f>
        <v>81</v>
      </c>
      <c r="R38">
        <f>SUM(R36:R37)</f>
        <v>456</v>
      </c>
      <c r="S38" s="15"/>
    </row>
    <row r="39" spans="2:19" hidden="1" outlineLevel="2" x14ac:dyDescent="0.25">
      <c r="B39" s="12"/>
      <c r="C39" s="12"/>
      <c r="M39" t="s">
        <v>45</v>
      </c>
      <c r="N39">
        <f>'LIST 1'!$C$6</f>
        <v>56</v>
      </c>
      <c r="O39">
        <f>'LIST 1'!$D$6</f>
        <v>85</v>
      </c>
      <c r="P39">
        <f>'LIST 1'!$E$6</f>
        <v>74</v>
      </c>
      <c r="Q39">
        <f>'LIST 1'!$F$6</f>
        <v>45</v>
      </c>
      <c r="R39">
        <f>'LIST 1'!$G$6</f>
        <v>260</v>
      </c>
      <c r="S39" s="15"/>
    </row>
    <row r="40" spans="2:19" hidden="1" outlineLevel="2" collapsed="1" x14ac:dyDescent="0.25">
      <c r="B40" s="12"/>
      <c r="C40" s="12"/>
      <c r="M40" t="s">
        <v>45</v>
      </c>
      <c r="N40">
        <f>'LIST 2'!$C$7</f>
        <v>123</v>
      </c>
      <c r="O40">
        <f>'LIST 2'!$D$7</f>
        <v>23</v>
      </c>
      <c r="P40">
        <f>'LIST 2'!$E$7</f>
        <v>96</v>
      </c>
      <c r="Q40">
        <f>'LIST 2'!$F$7</f>
        <v>14</v>
      </c>
      <c r="R40">
        <f>'LIST 2'!$G$7</f>
        <v>256</v>
      </c>
      <c r="S40" s="15"/>
    </row>
    <row r="41" spans="2:19" hidden="1" outlineLevel="1" collapsed="1" x14ac:dyDescent="0.25">
      <c r="B41" s="12"/>
      <c r="C41" s="12" t="s">
        <v>45</v>
      </c>
      <c r="D41">
        <f>'LIST 2'!$C$12</f>
        <v>14</v>
      </c>
      <c r="E41">
        <f>'LIST 2'!$D$12</f>
        <v>78</v>
      </c>
      <c r="F41">
        <f>'LIST 2'!$E$12</f>
        <v>79</v>
      </c>
      <c r="G41">
        <f>'LIST 2'!$F$12</f>
        <v>14</v>
      </c>
      <c r="H41">
        <f>'LIST 2'!$G$12</f>
        <v>185</v>
      </c>
      <c r="L41" t="s">
        <v>6</v>
      </c>
      <c r="N41">
        <f>SUM(N39:N40)</f>
        <v>179</v>
      </c>
      <c r="O41">
        <f>SUM(O39:O40)</f>
        <v>108</v>
      </c>
      <c r="P41">
        <f>SUM(P39:P40)</f>
        <v>170</v>
      </c>
      <c r="Q41">
        <f>SUM(Q39:Q40)</f>
        <v>59</v>
      </c>
      <c r="R41">
        <f>SUM(R39:R40)</f>
        <v>516</v>
      </c>
      <c r="S41" s="15"/>
    </row>
    <row r="42" spans="2:19" hidden="1" outlineLevel="2" x14ac:dyDescent="0.25">
      <c r="B42" s="12"/>
      <c r="C42" s="12"/>
      <c r="M42" t="s">
        <v>45</v>
      </c>
      <c r="N42">
        <f>'LIST 1'!$C$7</f>
        <v>48</v>
      </c>
      <c r="O42">
        <f>'LIST 1'!$D$7</f>
        <v>63</v>
      </c>
      <c r="P42">
        <f>'LIST 1'!$E$7</f>
        <v>71</v>
      </c>
      <c r="Q42">
        <f>'LIST 1'!$F$7</f>
        <v>43</v>
      </c>
      <c r="R42">
        <f>'LIST 1'!$G$7</f>
        <v>225</v>
      </c>
      <c r="S42" s="15"/>
    </row>
    <row r="43" spans="2:19" hidden="1" outlineLevel="2" x14ac:dyDescent="0.25">
      <c r="B43" s="12"/>
      <c r="C43" s="12"/>
      <c r="M43" t="s">
        <v>45</v>
      </c>
      <c r="N43">
        <f>'LIST 2'!$C$8</f>
        <v>45</v>
      </c>
      <c r="O43">
        <f>'LIST 2'!$D$8</f>
        <v>56</v>
      </c>
      <c r="P43">
        <f>'LIST 2'!$E$8</f>
        <v>15</v>
      </c>
      <c r="Q43">
        <f>'LIST 2'!$F$8</f>
        <v>96</v>
      </c>
      <c r="R43">
        <f>'LIST 2'!$G$8</f>
        <v>212</v>
      </c>
      <c r="S43" s="15"/>
    </row>
    <row r="44" spans="2:19" collapsed="1" x14ac:dyDescent="0.25">
      <c r="B44" s="12" t="s">
        <v>11</v>
      </c>
      <c r="C44" s="12"/>
      <c r="D44">
        <f>SUM(D38:D41)</f>
        <v>45.999999999999986</v>
      </c>
      <c r="E44">
        <f>SUM(E38:E41)</f>
        <v>119</v>
      </c>
      <c r="F44">
        <f>SUM(F38:F41)</f>
        <v>100</v>
      </c>
      <c r="G44">
        <f>SUM(G38:G41)</f>
        <v>56</v>
      </c>
      <c r="H44">
        <f>SUM(H38:H41)</f>
        <v>321</v>
      </c>
      <c r="L44" t="s">
        <v>7</v>
      </c>
      <c r="N44">
        <f>SUM(N42:N43)</f>
        <v>93</v>
      </c>
      <c r="O44">
        <f>SUM(O42:O43)</f>
        <v>119</v>
      </c>
      <c r="P44">
        <f>SUM(P42:P43)</f>
        <v>86</v>
      </c>
      <c r="Q44">
        <f>SUM(Q42:Q43)</f>
        <v>139</v>
      </c>
      <c r="R44">
        <f>SUM(R42:R43)</f>
        <v>437</v>
      </c>
      <c r="S44" s="15"/>
    </row>
    <row r="45" spans="2:19" hidden="1" outlineLevel="2" x14ac:dyDescent="0.25">
      <c r="B45" s="12"/>
      <c r="C45" s="12"/>
      <c r="M45" t="s">
        <v>45</v>
      </c>
      <c r="N45">
        <f>'LIST 1'!$C$8</f>
        <v>89</v>
      </c>
      <c r="O45">
        <f>'LIST 1'!$D$8</f>
        <v>79</v>
      </c>
      <c r="P45">
        <f>'LIST 1'!$E$8</f>
        <v>56</v>
      </c>
      <c r="Q45">
        <f>'LIST 1'!$F$8</f>
        <v>48</v>
      </c>
      <c r="R45">
        <f>'LIST 1'!$G$8</f>
        <v>272</v>
      </c>
      <c r="S45" s="15"/>
    </row>
    <row r="46" spans="2:19" hidden="1" outlineLevel="2" collapsed="1" x14ac:dyDescent="0.25">
      <c r="B46" s="12"/>
      <c r="C46" s="12"/>
      <c r="M46" t="s">
        <v>45</v>
      </c>
      <c r="N46">
        <f>'LIST 2'!$C$9</f>
        <v>78</v>
      </c>
      <c r="O46">
        <f>'LIST 2'!$D$9</f>
        <v>45</v>
      </c>
      <c r="P46">
        <f>'LIST 2'!$E$9</f>
        <v>14</v>
      </c>
      <c r="Q46">
        <f>'LIST 2'!$F$9</f>
        <v>58</v>
      </c>
      <c r="R46">
        <f>'LIST 2'!$G$9</f>
        <v>195</v>
      </c>
      <c r="S46" s="15"/>
    </row>
    <row r="47" spans="2:19" collapsed="1" x14ac:dyDescent="0.25">
      <c r="L47" t="s">
        <v>8</v>
      </c>
      <c r="N47">
        <f>SUM(N45:N46)</f>
        <v>167</v>
      </c>
      <c r="O47">
        <f>SUM(O45:O46)</f>
        <v>124</v>
      </c>
      <c r="P47">
        <f>SUM(P45:P46)</f>
        <v>70</v>
      </c>
      <c r="Q47">
        <f>SUM(Q45:Q46)</f>
        <v>106</v>
      </c>
      <c r="R47">
        <f>SUM(R45:R46)</f>
        <v>467</v>
      </c>
      <c r="S47" s="15"/>
    </row>
    <row r="48" spans="2:19" hidden="1" outlineLevel="2" x14ac:dyDescent="0.25">
      <c r="M48" t="s">
        <v>45</v>
      </c>
      <c r="N48">
        <f>'LIST 1'!$C$9</f>
        <v>47</v>
      </c>
      <c r="O48">
        <f>'LIST 1'!$D$9</f>
        <v>47</v>
      </c>
      <c r="P48">
        <f>'LIST 1'!$E$9</f>
        <v>85</v>
      </c>
      <c r="Q48">
        <f>'LIST 1'!$F$9</f>
        <v>95</v>
      </c>
      <c r="R48">
        <f>'LIST 1'!$G$9</f>
        <v>274</v>
      </c>
      <c r="S48" s="15"/>
    </row>
    <row r="49" spans="12:19" hidden="1" outlineLevel="2" collapsed="1" x14ac:dyDescent="0.25">
      <c r="M49" t="s">
        <v>45</v>
      </c>
      <c r="N49">
        <f>'LIST 2'!$C$10</f>
        <v>56</v>
      </c>
      <c r="O49">
        <f>'LIST 2'!$D$10</f>
        <v>45</v>
      </c>
      <c r="P49">
        <f>'LIST 2'!$E$10</f>
        <v>46</v>
      </c>
      <c r="Q49">
        <f>'LIST 2'!$F$10</f>
        <v>52</v>
      </c>
      <c r="R49">
        <f>'LIST 2'!$G$10</f>
        <v>199</v>
      </c>
      <c r="S49" s="15"/>
    </row>
    <row r="50" spans="12:19" collapsed="1" x14ac:dyDescent="0.25">
      <c r="L50" t="s">
        <v>9</v>
      </c>
      <c r="N50">
        <f>SUM(N48:N49)</f>
        <v>103</v>
      </c>
      <c r="O50">
        <f>SUM(O48:O49)</f>
        <v>92</v>
      </c>
      <c r="P50">
        <f>SUM(P48:P49)</f>
        <v>131</v>
      </c>
      <c r="Q50">
        <f>SUM(Q48:Q49)</f>
        <v>147</v>
      </c>
      <c r="R50">
        <f>SUM(R48:R49)</f>
        <v>473</v>
      </c>
      <c r="S50" s="15"/>
    </row>
    <row r="51" spans="12:19" hidden="1" outlineLevel="2" x14ac:dyDescent="0.25">
      <c r="M51" t="s">
        <v>45</v>
      </c>
      <c r="N51">
        <f>'LIST 1'!$C$10</f>
        <v>56</v>
      </c>
      <c r="O51">
        <f>'LIST 1'!$D$10</f>
        <v>45</v>
      </c>
      <c r="P51">
        <f>'LIST 1'!$E$10</f>
        <v>56</v>
      </c>
      <c r="Q51">
        <f>'LIST 1'!$F$10</f>
        <v>56</v>
      </c>
      <c r="R51">
        <f>'LIST 1'!$G$10</f>
        <v>213</v>
      </c>
      <c r="S51" s="15"/>
    </row>
    <row r="52" spans="12:19" hidden="1" outlineLevel="2" collapsed="1" x14ac:dyDescent="0.25">
      <c r="M52" t="s">
        <v>45</v>
      </c>
      <c r="N52">
        <f>'LIST 2'!$C$11</f>
        <v>45</v>
      </c>
      <c r="O52">
        <f>'LIST 2'!$D$11</f>
        <v>47</v>
      </c>
      <c r="P52">
        <f>'LIST 2'!$E$11</f>
        <v>13</v>
      </c>
      <c r="Q52">
        <f>'LIST 2'!$F$11</f>
        <v>63</v>
      </c>
      <c r="R52">
        <f>'LIST 2'!$G$11</f>
        <v>168</v>
      </c>
      <c r="S52" s="15"/>
    </row>
    <row r="53" spans="12:19" collapsed="1" x14ac:dyDescent="0.25">
      <c r="L53" t="s">
        <v>10</v>
      </c>
      <c r="N53">
        <f>SUM(N51:N52)</f>
        <v>101</v>
      </c>
      <c r="O53">
        <f>SUM(O51:O52)</f>
        <v>92</v>
      </c>
      <c r="P53">
        <f>SUM(P51:P52)</f>
        <v>69</v>
      </c>
      <c r="Q53">
        <f>SUM(Q51:Q52)</f>
        <v>119</v>
      </c>
      <c r="R53">
        <f>SUM(R51:R52)</f>
        <v>381</v>
      </c>
      <c r="S53" s="15"/>
    </row>
    <row r="54" spans="12:19" hidden="1" outlineLevel="2" x14ac:dyDescent="0.25">
      <c r="M54" t="s">
        <v>45</v>
      </c>
      <c r="N54">
        <f>'LIST 1'!$C$11</f>
        <v>31.999999999999989</v>
      </c>
      <c r="O54">
        <f>'LIST 1'!$D$11</f>
        <v>41</v>
      </c>
      <c r="P54">
        <f>'LIST 1'!$E$11</f>
        <v>21</v>
      </c>
      <c r="Q54">
        <f>'LIST 1'!$F$11</f>
        <v>42</v>
      </c>
      <c r="R54">
        <f>'LIST 1'!$G$11</f>
        <v>136</v>
      </c>
      <c r="S54" s="15"/>
    </row>
    <row r="55" spans="12:19" hidden="1" outlineLevel="2" collapsed="1" x14ac:dyDescent="0.25">
      <c r="M55" t="s">
        <v>45</v>
      </c>
      <c r="N55">
        <f>'LIST 2'!$C$12</f>
        <v>14</v>
      </c>
      <c r="O55">
        <f>'LIST 2'!$D$12</f>
        <v>78</v>
      </c>
      <c r="P55">
        <f>'LIST 2'!$E$12</f>
        <v>79</v>
      </c>
      <c r="Q55">
        <f>'LIST 2'!$F$12</f>
        <v>14</v>
      </c>
      <c r="R55">
        <f>'LIST 2'!$G$12</f>
        <v>185</v>
      </c>
      <c r="S55" s="15"/>
    </row>
    <row r="56" spans="12:19" collapsed="1" x14ac:dyDescent="0.25">
      <c r="L56" t="s">
        <v>11</v>
      </c>
      <c r="N56">
        <f>SUM(N54:N55)</f>
        <v>45.999999999999986</v>
      </c>
      <c r="O56">
        <f>SUM(O54:O55)</f>
        <v>119</v>
      </c>
      <c r="P56">
        <f>SUM(P54:P55)</f>
        <v>100</v>
      </c>
      <c r="Q56">
        <f>SUM(Q54:Q55)</f>
        <v>56</v>
      </c>
      <c r="R56">
        <f>SUM(R54:R55)</f>
        <v>321</v>
      </c>
      <c r="S56" s="15"/>
    </row>
  </sheetData>
  <dataConsolidate leftLabels="1" topLabels="1" link="1">
    <dataRefs count="2">
      <dataRef ref="B2:H12" sheet="LIST 1"/>
      <dataRef ref="B2:H12" sheet="LIST 2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4686-8F68-411A-B59E-56798ACEA850}">
  <dimension ref="A1:D15"/>
  <sheetViews>
    <sheetView tabSelected="1" workbookViewId="0">
      <selection activeCell="K15" sqref="K15"/>
    </sheetView>
  </sheetViews>
  <sheetFormatPr defaultRowHeight="15" outlineLevelRow="2" x14ac:dyDescent="0.25"/>
  <cols>
    <col min="2" max="2" width="17.85546875" customWidth="1"/>
    <col min="3" max="3" width="11.85546875" customWidth="1"/>
    <col min="4" max="4" width="13.5703125" customWidth="1"/>
  </cols>
  <sheetData>
    <row r="1" spans="1:4" x14ac:dyDescent="0.25">
      <c r="A1" s="11" t="s">
        <v>39</v>
      </c>
      <c r="B1" s="11" t="s">
        <v>61</v>
      </c>
      <c r="C1" s="11" t="s">
        <v>49</v>
      </c>
      <c r="D1" s="11" t="s">
        <v>50</v>
      </c>
    </row>
    <row r="2" spans="1:4" outlineLevel="2" x14ac:dyDescent="0.25">
      <c r="A2" t="s">
        <v>52</v>
      </c>
      <c r="B2">
        <v>45.63</v>
      </c>
      <c r="C2" s="14" t="s">
        <v>63</v>
      </c>
      <c r="D2" t="s">
        <v>67</v>
      </c>
    </row>
    <row r="3" spans="1:4" outlineLevel="2" x14ac:dyDescent="0.25">
      <c r="A3" t="s">
        <v>60</v>
      </c>
      <c r="B3">
        <v>11.23</v>
      </c>
      <c r="C3" s="14" t="s">
        <v>63</v>
      </c>
      <c r="D3" t="s">
        <v>66</v>
      </c>
    </row>
    <row r="4" spans="1:4" outlineLevel="2" x14ac:dyDescent="0.25">
      <c r="A4" t="s">
        <v>56</v>
      </c>
      <c r="B4">
        <v>46.21</v>
      </c>
      <c r="C4" s="14" t="s">
        <v>63</v>
      </c>
      <c r="D4" t="s">
        <v>65</v>
      </c>
    </row>
    <row r="5" spans="1:4" outlineLevel="2" x14ac:dyDescent="0.25">
      <c r="A5" t="s">
        <v>59</v>
      </c>
      <c r="B5">
        <v>41.23</v>
      </c>
      <c r="C5" s="14" t="s">
        <v>63</v>
      </c>
      <c r="D5" t="s">
        <v>67</v>
      </c>
    </row>
    <row r="6" spans="1:4" outlineLevel="1" x14ac:dyDescent="0.25">
      <c r="B6">
        <f>SUBTOTAL(9,B2:B5)</f>
        <v>144.29999999999998</v>
      </c>
      <c r="C6" s="11" t="s">
        <v>69</v>
      </c>
    </row>
    <row r="7" spans="1:4" outlineLevel="2" x14ac:dyDescent="0.25">
      <c r="A7" t="s">
        <v>51</v>
      </c>
      <c r="B7">
        <v>85.63</v>
      </c>
      <c r="C7" s="14" t="s">
        <v>62</v>
      </c>
      <c r="D7" t="s">
        <v>65</v>
      </c>
    </row>
    <row r="8" spans="1:4" outlineLevel="2" x14ac:dyDescent="0.25">
      <c r="A8" t="s">
        <v>57</v>
      </c>
      <c r="B8">
        <v>47.21</v>
      </c>
      <c r="C8" s="14" t="s">
        <v>62</v>
      </c>
      <c r="D8" t="s">
        <v>65</v>
      </c>
    </row>
    <row r="9" spans="1:4" outlineLevel="2" x14ac:dyDescent="0.25">
      <c r="A9" t="s">
        <v>54</v>
      </c>
      <c r="B9">
        <v>14</v>
      </c>
      <c r="C9" s="14" t="s">
        <v>62</v>
      </c>
      <c r="D9" t="s">
        <v>65</v>
      </c>
    </row>
    <row r="10" spans="1:4" outlineLevel="1" x14ac:dyDescent="0.25">
      <c r="B10">
        <f>SUBTOTAL(9,B7:B9)</f>
        <v>146.84</v>
      </c>
      <c r="C10" s="11" t="s">
        <v>70</v>
      </c>
    </row>
    <row r="11" spans="1:4" outlineLevel="2" x14ac:dyDescent="0.25">
      <c r="A11" t="s">
        <v>55</v>
      </c>
      <c r="B11">
        <v>56.45</v>
      </c>
      <c r="C11" s="14" t="s">
        <v>64</v>
      </c>
      <c r="D11" t="s">
        <v>66</v>
      </c>
    </row>
    <row r="12" spans="1:4" outlineLevel="2" x14ac:dyDescent="0.25">
      <c r="A12" t="s">
        <v>58</v>
      </c>
      <c r="B12">
        <v>78.959999999999994</v>
      </c>
      <c r="C12" s="14" t="s">
        <v>64</v>
      </c>
      <c r="D12" t="s">
        <v>66</v>
      </c>
    </row>
    <row r="13" spans="1:4" outlineLevel="2" x14ac:dyDescent="0.25">
      <c r="A13" t="s">
        <v>53</v>
      </c>
      <c r="B13">
        <v>47.23</v>
      </c>
      <c r="C13" s="14" t="s">
        <v>64</v>
      </c>
      <c r="D13" t="s">
        <v>67</v>
      </c>
    </row>
    <row r="14" spans="1:4" outlineLevel="1" x14ac:dyDescent="0.25">
      <c r="B14">
        <f>SUBTOTAL(9,B11:B13)</f>
        <v>182.64</v>
      </c>
      <c r="C14" s="11" t="s">
        <v>71</v>
      </c>
    </row>
    <row r="15" spans="1:4" x14ac:dyDescent="0.25">
      <c r="B15">
        <f>SUBTOTAL(9,B2:B13)</f>
        <v>473.78</v>
      </c>
      <c r="C15" s="11" t="s">
        <v>68</v>
      </c>
    </row>
  </sheetData>
  <sortState xmlns:xlrd2="http://schemas.microsoft.com/office/spreadsheetml/2017/richdata2" ref="A2:D13">
    <sortCondition ref="C2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hlookup</vt:lpstr>
      <vt:lpstr>LIST 1</vt:lpstr>
      <vt:lpstr>Sheet4</vt:lpstr>
      <vt:lpstr>LIST 2</vt:lpstr>
      <vt:lpstr>FINAL CONSOLIDATED LIST</vt:lpstr>
      <vt:lpstr>OUTLINE DATANAME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cp:lastPrinted>2023-07-11T06:51:14Z</cp:lastPrinted>
  <dcterms:created xsi:type="dcterms:W3CDTF">2015-06-05T18:17:20Z</dcterms:created>
  <dcterms:modified xsi:type="dcterms:W3CDTF">2023-07-11T07:39:38Z</dcterms:modified>
</cp:coreProperties>
</file>