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hidePivotFieldList="1"/>
  <mc:AlternateContent xmlns:mc="http://schemas.openxmlformats.org/markup-compatibility/2006">
    <mc:Choice Requires="x15">
      <x15ac:absPath xmlns:x15ac="http://schemas.microsoft.com/office/spreadsheetml/2010/11/ac" url="C:\Users\ankit\Downloads\"/>
    </mc:Choice>
  </mc:AlternateContent>
  <xr:revisionPtr revIDLastSave="0" documentId="8_{92E1A5A1-E577-4635-A6E7-61E16E9A9960}" xr6:coauthVersionLast="47" xr6:coauthVersionMax="47" xr10:uidLastSave="{00000000-0000-0000-0000-000000000000}"/>
  <bookViews>
    <workbookView xWindow="-108" yWindow="-108" windowWidth="23256" windowHeight="12456" firstSheet="3" activeTab="3" xr2:uid="{26D4546B-D2A1-4444-8EAF-A6228F96F0C1}"/>
  </bookViews>
  <sheets>
    <sheet name="Data" sheetId="2" state="hidden" r:id="rId1"/>
    <sheet name="Assets" sheetId="4" state="hidden" r:id="rId2"/>
    <sheet name="Pivots" sheetId="6" state="hidden" r:id="rId3"/>
    <sheet name="Customer Centre Report" sheetId="5"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1" i="5" l="1"/>
  <c r="I63" i="6"/>
  <c r="I48" i="6"/>
  <c r="I57" i="6" s="1"/>
  <c r="L35" i="5" s="1"/>
  <c r="I50" i="6"/>
  <c r="I53" i="6" s="1"/>
  <c r="I59" i="6" s="1"/>
  <c r="L37" i="5" s="1"/>
  <c r="I49" i="6"/>
  <c r="I52" i="6" s="1"/>
  <c r="I58" i="6" s="1"/>
  <c r="L36" i="5" s="1"/>
  <c r="P20" i="5" a="1"/>
  <c r="P20" i="5" s="1"/>
  <c r="O21" i="5" a="1"/>
  <c r="O21" i="5" s="1"/>
  <c r="I26" i="6"/>
  <c r="H33" i="6" s="1"/>
  <c r="E29" i="6" a="1"/>
  <c r="E2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29" i="6" l="1"/>
  <c r="I32" i="6"/>
  <c r="I30" i="6"/>
  <c r="I33" i="6"/>
  <c r="I31" i="6"/>
  <c r="H32" i="6"/>
  <c r="H31" i="6"/>
  <c r="H30" i="6"/>
  <c r="H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2CE1D1-E655-4EB4-BC8E-734B0BF89A9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61BA3F-7DA8-4204-BE54-63B6C68B6CBF}" name="WorksheetConnection_07.sample-data-excel-portfolio-project.xlsx!calls" type="102" refreshedVersion="7"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C1373F42-0552-41CE-846A-AF67B4B8D0B7}" name="WorksheetConnection_07.sample-data-excel-portfolio-project.xlsx!customers" type="102" refreshedVersion="7"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<sst xmlns="http://schemas.openxmlformats.org/spreadsheetml/2006/main" count="3175" uniqueCount="1083">
  <si>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</si>
  <si>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</si>
  <si>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</si>
  <si>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</si>
  <si>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</si>
  <si>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</si>
  <si>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</si>
  <si>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</si>
  <si>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</si>
  <si>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</si>
  <si>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</si>
  <si>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</si>
  <si>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</si>
  <si>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</si>
  <si>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</si>
  <si>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</si>
  <si>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</si>
  <si>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</si>
  <si>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</si>
  <si>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</si>
  <si>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</si>
  <si>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</si>
  <si>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</si>
  <si>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</si>
  <si>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</si>
  <si>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</si>
  <si>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</si>
  <si>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</si>
  <si>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</si>
  <si>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</si>
  <si>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</si>
  <si>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</si>
  <si>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</si>
  <si>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</si>
  <si>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</si>
  <si>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</si>
  <si>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</si>
  <si>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</si>
  <si>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</si>
  <si>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</si>
  <si>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</si>
  <si>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</si>
  <si>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</si>
  <si>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</si>
  <si>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</si>
  <si>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</si>
  <si>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</si>
  <si>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</si>
  <si>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</si>
  <si>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</si>
  <si>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</si>
  <si>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</si>
  <si>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</si>
  <si>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</si>
  <si>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</si>
  <si>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</si>
  <si>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</si>
  <si>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</si>
  <si>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</si>
  <si>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</si>
  <si>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</si>
  <si>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</si>
  <si>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</si>
  <si>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</si>
  <si>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</si>
  <si>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</si>
  <si>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</si>
  <si>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</si>
  <si>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</si>
  <si>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</si>
  <si>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</si>
  <si>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</si>
  <si>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</si>
  <si>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</si>
  <si>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</si>
  <si>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</si>
  <si>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</si>
  <si>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</si>
  <si>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</si>
  <si>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</si>
  <si>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</si>
  <si>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</si>
  <si>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</si>
  <si>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</si>
  <si>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</si>
  <si>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</si>
  <si>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</si>
  <si>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</si>
  <si>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</si>
  <si>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</si>
  <si>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</si>
  <si>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</si>
  <si>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</si>
  <si>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</si>
  <si>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</si>
  <si>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</si>
  <si>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</si>
  <si>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</si>
  <si>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</si>
  <si>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</si>
  <si>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</si>
  <si>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</si>
  <si>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</si>
  <si>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</si>
  <si>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</si>
  <si>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</si>
  <si>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</si>
  <si>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</si>
  <si>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</si>
  <si>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</si>
  <si>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</si>
  <si>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</si>
  <si>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</si>
  <si>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</si>
  <si>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</si>
  <si>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</si>
  <si>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</si>
  <si>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</si>
  <si>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</si>
  <si>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</si>
  <si>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</si>
  <si>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</si>
  <si>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</si>
  <si>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</si>
  <si>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</si>
  <si>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</si>
  <si>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</si>
  <si>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</si>
  <si>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</si>
  <si>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</si>
  <si>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</si>
  <si>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</si>
  <si>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</si>
  <si>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</si>
  <si>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</si>
  <si>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</si>
  <si>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</si>
  <si>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</si>
  <si>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</si>
  <si>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</si>
  <si>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</si>
  <si>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</si>
  <si>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</si>
  <si>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</si>
  <si>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</si>
  <si>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</si>
  <si>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</si>
  <si>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</si>
  <si>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</si>
  <si>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</si>
  <si>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</si>
  <si>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</si>
  <si>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</si>
  <si>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</si>
  <si>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</si>
  <si>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</si>
  <si>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</si>
  <si>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</si>
  <si>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</si>
  <si>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</si>
  <si>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</si>
  <si>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</si>
  <si>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</si>
  <si>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</si>
  <si>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</si>
  <si>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</si>
  <si>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</si>
  <si>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</si>
  <si>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</si>
  <si>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</si>
  <si>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</si>
  <si>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</si>
  <si>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</si>
  <si>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</si>
  <si>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</si>
  <si>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</si>
  <si>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</si>
  <si>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</si>
  <si>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</si>
  <si>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</si>
  <si>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</si>
  <si>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</si>
  <si>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</si>
  <si>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</si>
  <si>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</si>
  <si>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</si>
  <si>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</si>
  <si>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</si>
  <si>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</si>
  <si>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</si>
  <si>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</si>
  <si>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</si>
  <si>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</si>
  <si>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</si>
  <si>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</si>
  <si>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</si>
  <si>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</si>
  <si>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</si>
  <si>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</si>
  <si>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</si>
  <si>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</si>
  <si>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</si>
  <si>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</si>
  <si>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</si>
  <si>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</si>
  <si>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</si>
  <si>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</si>
  <si>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</si>
  <si>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</si>
  <si>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</si>
  <si>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</si>
  <si>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</si>
  <si>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</si>
  <si>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</si>
  <si>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</si>
  <si>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</si>
  <si>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</si>
  <si>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</si>
  <si>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</si>
  <si>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</si>
  <si>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</si>
  <si>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</si>
  <si>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</si>
  <si>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</si>
  <si>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</si>
  <si>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</si>
  <si>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</si>
  <si>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</si>
  <si>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</si>
  <si>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</si>
  <si>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</si>
  <si>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</si>
  <si>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</si>
  <si>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</si>
  <si>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</si>
  <si>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</si>
  <si>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</si>
  <si>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</si>
  <si>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</si>
  <si>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</si>
  <si>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</si>
  <si>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</si>
  <si>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</si>
  <si>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</si>
  <si>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</si>
  <si>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</si>
  <si>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</si>
  <si>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</si>
  <si>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</si>
  <si>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</si>
  <si>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</si>
  <si>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</si>
  <si>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</si>
  <si>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</si>
  <si>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</si>
  <si>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</si>
  <si>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</si>
  <si>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</si>
  <si>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</si>
  <si>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</si>
  <si>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</si>
  <si>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</si>
  <si>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</si>
  <si>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</si>
  <si>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</si>
  <si>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</si>
  <si>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</si>
  <si>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</si>
  <si>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</si>
  <si>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</si>
  <si>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</si>
  <si>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</si>
  <si>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</si>
  <si>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</si>
  <si>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</si>
  <si>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</si>
  <si>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</si>
  <si>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</si>
  <si>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</si>
  <si>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</si>
  <si>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</si>
  <si>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</si>
  <si>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</si>
  <si>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</si>
  <si>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</si>
  <si>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</si>
  <si>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</si>
  <si>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</si>
  <si>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</si>
  <si>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</si>
  <si>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</si>
  <si>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</si>
  <si>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</si>
  <si>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</si>
  <si>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</si>
  <si>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</si>
  <si>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</si>
  <si>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</si>
  <si>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</si>
  <si>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</si>
  <si>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</si>
  <si>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</si>
  <si>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</si>
  <si>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</si>
  <si>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</si>
  <si>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</si>
  <si>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</si>
  <si>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</si>
  <si>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</si>
  <si>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</si>
  <si>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</si>
  <si>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</si>
  <si>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</si>
  <si>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</si>
  <si>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</si>
  <si>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</si>
  <si>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</si>
  <si>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</si>
  <si>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</si>
  <si>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</si>
  <si>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</si>
  <si>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</si>
  <si>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</si>
  <si>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</si>
  <si>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</si>
  <si>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</si>
  <si>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</si>
  <si>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</si>
  <si>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</si>
  <si>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</si>
  <si>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</si>
  <si>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</si>
  <si>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</si>
  <si>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</si>
  <si>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</si>
  <si>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</si>
  <si>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</si>
  <si>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</si>
  <si>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</si>
  <si>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</si>
  <si>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</si>
  <si>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</si>
  <si>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</si>
  <si>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</si>
  <si>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</si>
  <si>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</si>
  <si>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</si>
  <si>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</si>
  <si>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</si>
  <si>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</si>
  <si>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</si>
  <si>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</si>
  <si>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</si>
  <si>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</si>
  <si>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</si>
  <si>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</si>
  <si>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</si>
  <si>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</si>
  <si>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</si>
  <si>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</si>
  <si>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</si>
  <si>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</si>
  <si>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</si>
  <si>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</si>
  <si>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</si>
  <si>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</si>
  <si>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</si>
  <si>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</si>
  <si>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</si>
  <si>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</si>
  <si>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</si>
  <si>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</si>
  <si>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</si>
  <si>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</si>
  <si>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</si>
  <si>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</si>
  <si>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</si>
  <si>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</si>
  <si>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</si>
  <si>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</si>
  <si>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</si>
  <si>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</si>
  <si>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</si>
  <si>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</si>
  <si>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</si>
  <si>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</si>
  <si>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</si>
  <si>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</si>
  <si>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</si>
  <si>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</si>
  <si>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</si>
  <si>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</si>
  <si>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</si>
  <si>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</si>
  <si>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</si>
  <si>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</si>
  <si>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</si>
  <si>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</si>
  <si>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</si>
  <si>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</si>
  <si>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</si>
  <si>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</si>
  <si>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</si>
  <si>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</si>
  <si>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</si>
  <si>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</si>
  <si>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</si>
  <si>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</si>
  <si>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</si>
  <si>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</si>
  <si>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</si>
  <si>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</si>
  <si>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</si>
  <si>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</si>
  <si>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</si>
  <si>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</si>
  <si>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</si>
  <si>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</si>
  <si>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</si>
  <si>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</si>
  <si>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</si>
  <si>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</si>
  <si>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</si>
  <si>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</si>
  <si>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</si>
  <si>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</si>
  <si>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</si>
  <si>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</si>
  <si>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</si>
  <si>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</si>
  <si>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</si>
  <si>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</si>
  <si>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</si>
  <si>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</si>
  <si>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</si>
  <si>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</si>
  <si>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</si>
  <si>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</si>
  <si>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</si>
  <si>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</si>
  <si>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</si>
  <si>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</si>
  <si>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</si>
  <si>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</si>
  <si>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</si>
  <si>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</si>
  <si>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</si>
  <si>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</si>
  <si>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</si>
  <si>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</si>
  <si>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</si>
  <si>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</si>
  <si>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</si>
  <si>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</si>
  <si>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</si>
  <si>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</si>
  <si>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</si>
  <si>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</si>
  <si>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</si>
  <si>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</si>
  <si>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</si>
  <si>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</si>
  <si>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</si>
  <si>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</si>
  <si>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</si>
  <si>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</si>
  <si>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</si>
  <si>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</si>
  <si>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</si>
  <si>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</si>
  <si>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</si>
  <si>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</si>
  <si>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</si>
  <si>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</si>
  <si>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</si>
  <si>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</si>
  <si>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</si>
  <si>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</si>
  <si>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</si>
  <si>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</si>
  <si>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</si>
  <si>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</si>
  <si>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</si>
  <si>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</si>
  <si>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</si>
  <si>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</si>
  <si>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</si>
  <si>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</si>
  <si>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</si>
  <si>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</si>
  <si>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</si>
  <si>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</si>
  <si>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</si>
  <si>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</si>
  <si>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</si>
  <si>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</si>
  <si>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</si>
  <si>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</si>
  <si>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</si>
  <si>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</si>
  <si>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</si>
  <si>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</si>
  <si>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</si>
  <si>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</si>
  <si>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</si>
  <si>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</si>
  <si>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</si>
  <si>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</si>
  <si>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</si>
  <si>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</si>
  <si>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</si>
  <si>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</si>
  <si>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</si>
  <si>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</si>
  <si>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</si>
  <si>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</si>
  <si>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</si>
  <si>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</si>
  <si>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</si>
  <si>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</si>
  <si>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</si>
  <si>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</si>
  <si>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</si>
  <si>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</si>
  <si>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</si>
  <si>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</si>
  <si>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</si>
  <si>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</si>
  <si>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</si>
  <si>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</si>
  <si>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</si>
  <si>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</si>
  <si>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</si>
  <si>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</si>
  <si>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</si>
  <si>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</si>
  <si>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</si>
  <si>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</si>
  <si>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</si>
  <si>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</si>
  <si>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</si>
  <si>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</si>
  <si>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</si>
  <si>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</si>
  <si>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</si>
  <si>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</si>
  <si>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</si>
  <si>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</si>
  <si>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</si>
  <si>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</si>
  <si>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</si>
  <si>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</si>
  <si>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</si>
  <si>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</si>
  <si>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</si>
  <si>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</si>
  <si>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</si>
  <si>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</si>
  <si>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</si>
  <si>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</si>
  <si>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</si>
  <si>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</si>
  <si>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</si>
  <si>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</si>
  <si>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</si>
  <si>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</si>
  <si>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</si>
  <si>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</si>
  <si>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</si>
  <si>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</si>
  <si>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</si>
  <si>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</si>
  <si>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</si>
  <si>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</si>
  <si>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</si>
  <si>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</si>
  <si>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</si>
  <si>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</si>
  <si>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</si>
  <si>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</si>
  <si>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</si>
  <si>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</si>
  <si>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</si>
  <si>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</si>
  <si>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</si>
  <si>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</si>
  <si>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</si>
  <si>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</si>
  <si>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</si>
  <si>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</si>
  <si>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</si>
  <si>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</si>
  <si>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</si>
  <si>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</si>
  <si>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</si>
  <si>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</si>
  <si>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</si>
  <si>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</si>
  <si>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</si>
  <si>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</si>
  <si>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</si>
  <si>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</si>
  <si>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</si>
  <si>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</si>
  <si>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</si>
  <si>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</si>
  <si>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</si>
  <si>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</si>
  <si>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</si>
  <si>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</si>
  <si>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</si>
  <si>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</si>
  <si>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</si>
  <si>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</si>
  <si>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</si>
  <si>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</si>
  <si>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</si>
  <si>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</si>
  <si>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</si>
  <si>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</si>
  <si>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</si>
  <si>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</si>
  <si>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</si>
  <si>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</si>
  <si>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</si>
  <si>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</si>
  <si>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</si>
  <si>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</si>
  <si>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</si>
  <si>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</si>
  <si>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</si>
  <si>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</si>
  <si>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</si>
  <si>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</si>
  <si>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</si>
  <si>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</si>
  <si>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</si>
  <si>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</si>
  <si>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</si>
  <si>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</si>
  <si>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</si>
  <si>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</si>
  <si>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</si>
  <si>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</si>
  <si>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</si>
  <si>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</si>
  <si>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</si>
  <si>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</si>
  <si>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</si>
  <si>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</si>
  <si>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</si>
  <si>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</si>
  <si>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</si>
  <si>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</si>
  <si>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</si>
  <si>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</si>
  <si>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</si>
  <si>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</si>
  <si>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</si>
  <si>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</si>
  <si>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</si>
  <si>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</si>
  <si>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</si>
  <si>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</si>
  <si>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</si>
  <si>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</si>
  <si>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</si>
  <si>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</si>
  <si>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</si>
  <si>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</si>
  <si>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</si>
  <si>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</si>
  <si>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</si>
  <si>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</si>
  <si>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</si>
  <si>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</si>
  <si>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</si>
  <si>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</si>
  <si>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</si>
  <si>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</si>
  <si>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</si>
  <si>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</si>
  <si>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</si>
  <si>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</si>
  <si>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</si>
  <si>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</si>
  <si>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</si>
  <si>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</si>
  <si>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</si>
  <si>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</si>
  <si>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</si>
  <si>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</si>
  <si>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</si>
  <si>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</si>
  <si>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</si>
  <si>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</si>
  <si>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</si>
  <si>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</si>
  <si>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</si>
  <si>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</si>
  <si>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</si>
  <si>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</si>
  <si>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</si>
  <si>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</si>
  <si>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</si>
  <si>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</si>
  <si>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</si>
  <si>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</si>
  <si>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</si>
  <si>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</si>
  <si>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</si>
  <si>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</si>
  <si>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</si>
  <si>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</si>
  <si>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</si>
  <si>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</si>
  <si>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</si>
  <si>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</si>
  <si>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</si>
  <si>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</si>
  <si>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</si>
  <si>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</si>
  <si>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</si>
  <si>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</si>
  <si>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</si>
  <si>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</si>
  <si>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</si>
  <si>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</si>
  <si>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</si>
  <si>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</si>
  <si>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</si>
  <si>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</si>
  <si>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</si>
  <si>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</si>
  <si>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</si>
  <si>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</si>
  <si>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</si>
  <si>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</si>
  <si>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</si>
  <si>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</si>
  <si>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</si>
  <si>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</si>
  <si>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</si>
  <si>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</si>
  <si>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</si>
  <si>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</si>
  <si>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</si>
  <si>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</si>
  <si>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</si>
  <si>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</si>
  <si>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</si>
  <si>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</si>
  <si>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</si>
  <si>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</si>
  <si>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</si>
  <si>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</si>
  <si>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</si>
  <si>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</si>
  <si>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</si>
  <si>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</si>
  <si>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</si>
  <si>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</si>
  <si>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</si>
  <si>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</si>
  <si>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</si>
  <si>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</si>
  <si>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</si>
  <si>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</si>
  <si>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</si>
  <si>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</si>
  <si>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</si>
  <si>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</si>
  <si>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</si>
  <si>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</si>
  <si>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</si>
  <si>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</si>
  <si>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</si>
  <si>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</si>
  <si>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</si>
  <si>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</si>
  <si>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</si>
  <si>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</si>
  <si>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</si>
  <si>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</si>
  <si>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</si>
  <si>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</si>
  <si>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</si>
  <si>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</si>
  <si>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</si>
  <si>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</si>
  <si>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</si>
  <si>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</si>
  <si>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</si>
  <si>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</si>
  <si>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</si>
  <si>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</si>
  <si>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</si>
  <si>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</si>
  <si>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</si>
  <si>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</si>
  <si>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</si>
  <si>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</si>
  <si>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</si>
  <si>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</si>
  <si>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</si>
  <si>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</si>
  <si>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</si>
  <si>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</si>
  <si>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</si>
  <si>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</si>
  <si>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</si>
  <si>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</si>
  <si>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</si>
  <si>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</si>
  <si>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</si>
  <si>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</si>
  <si>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</si>
  <si>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</si>
  <si>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</si>
  <si>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</si>
  <si>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</si>
  <si>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</si>
  <si>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</si>
  <si>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</si>
  <si>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</si>
  <si>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</si>
  <si>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</si>
  <si>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</si>
  <si>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</si>
  <si>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</si>
  <si>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</si>
  <si>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</si>
  <si>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</si>
  <si>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</si>
  <si>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</si>
  <si>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</si>
  <si>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</si>
  <si>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</si>
  <si>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</si>
  <si>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</si>
  <si>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</si>
  <si>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</si>
  <si>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</si>
  <si>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</si>
  <si>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</si>
  <si>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</si>
  <si>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</si>
  <si>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</si>
  <si>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</si>
  <si>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</si>
  <si>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</si>
  <si>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</si>
  <si>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</si>
  <si>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</si>
  <si>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</si>
  <si>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</si>
  <si>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</si>
  <si>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</si>
  <si>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</si>
  <si>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</si>
  <si>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</si>
  <si>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</si>
  <si>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</si>
  <si>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</si>
  <si>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</si>
  <si>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</si>
  <si>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</si>
  <si>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</si>
  <si>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</si>
  <si>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</si>
  <si>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</si>
  <si>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</si>
  <si>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</si>
  <si>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</si>
  <si>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</si>
  <si>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</si>
  <si>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</si>
  <si>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</si>
  <si>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</si>
  <si>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</si>
  <si>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</si>
  <si>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</si>
  <si>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</si>
  <si>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</si>
  <si>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</si>
  <si>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</si>
  <si>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</si>
  <si>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</si>
  <si>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</si>
  <si>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</si>
  <si>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</si>
  <si>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</si>
  <si>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</si>
  <si>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</si>
  <si>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</si>
  <si>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</si>
  <si>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</si>
  <si>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</si>
  <si>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</si>
  <si>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</si>
  <si>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</si>
  <si>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</si>
  <si>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</si>
  <si>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</si>
  <si>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</si>
  <si>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</si>
  <si>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</si>
  <si>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</si>
  <si>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</si>
  <si>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</si>
  <si>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</si>
  <si>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</si>
  <si>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</si>
  <si>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</si>
  <si>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</si>
  <si>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</si>
  <si>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</si>
  <si>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</si>
  <si>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</si>
  <si>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</si>
  <si>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</si>
  <si>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</si>
  <si>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</si>
  <si>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</si>
  <si>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</si>
  <si>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</si>
  <si>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</si>
  <si>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</si>
  <si>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</si>
  <si>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</si>
  <si>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</si>
  <si>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</si>
  <si>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</si>
  <si>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</si>
  <si>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</si>
  <si>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</si>
  <si>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</si>
  <si>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</si>
  <si>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</si>
  <si>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</si>
  <si>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</si>
  <si>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</si>
  <si>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</si>
  <si>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</si>
  <si>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</si>
  <si>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</si>
  <si>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</si>
  <si>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</si>
  <si>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</si>
  <si>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</si>
  <si>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</si>
  <si>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</si>
  <si>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</si>
  <si>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</si>
  <si>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</si>
  <si>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</si>
  <si>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</si>
  <si>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</si>
  <si>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</si>
  <si>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</si>
  <si>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</si>
  <si>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</si>
  <si>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</si>
  <si>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</si>
  <si>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</si>
  <si>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</si>
  <si>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</si>
  <si>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</si>
  <si>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</si>
  <si>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</si>
  <si>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</si>
  <si>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</si>
  <si>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</si>
  <si>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</si>
  <si>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</si>
  <si>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</si>
  <si>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</si>
  <si>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</si>
  <si>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</si>
  <si>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</si>
  <si>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</si>
  <si>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</si>
  <si>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</si>
  <si>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</si>
  <si>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</si>
  <si>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</si>
  <si>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</si>
  <si>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</si>
  <si>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</si>
  <si>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</si>
  <si>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</si>
  <si>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</si>
  <si>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</si>
  <si>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</si>
  <si>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</si>
  <si>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</si>
  <si>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</si>
  <si>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</si>
  <si>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</si>
  <si>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</si>
  <si>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</si>
  <si>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</si>
  <si>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</si>
  <si>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</si>
  <si>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</si>
  <si>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</si>
  <si>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</si>
  <si>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</si>
  <si>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</si>
  <si>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</si>
  <si>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</si>
  <si>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</si>
  <si>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</si>
  <si>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</si>
  <si>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</si>
  <si>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</si>
  <si>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</si>
  <si>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</si>
  <si>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</si>
  <si>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</si>
  <si>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</si>
  <si>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</si>
  <si>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</si>
  <si>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</si>
  <si>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</si>
  <si>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</si>
  <si>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</si>
  <si>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</si>
  <si>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</si>
  <si>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</si>
  <si>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</si>
  <si>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</si>
  <si>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</si>
  <si>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</si>
  <si>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</si>
  <si>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</si>
  <si>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</si>
  <si>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</si>
  <si>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</si>
  <si>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</si>
  <si>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</si>
  <si>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</si>
  <si>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</si>
  <si>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</si>
  <si>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</si>
  <si>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 xml:space="preserve">Average Rating </t>
  </si>
  <si>
    <t>5*Rating</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</si>
  <si>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</si>
  <si>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</si>
  <si>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</si>
  <si>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</si>
  <si>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</si>
  <si>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</si>
  <si>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</si>
  <si>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</si>
  <si>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</si>
  <si>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</si>
  <si>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</si>
  <si>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</si>
  <si>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</si>
  <si>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</si>
  <si>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</si>
  <si>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</si>
  <si>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</si>
  <si>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</si>
  <si>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</si>
  <si>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</si>
  <si>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</si>
  <si>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</si>
  <si>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</si>
  <si>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Calls</t>
  </si>
  <si>
    <t>Amount</t>
  </si>
  <si>
    <t>Sel. Calls</t>
  </si>
  <si>
    <t>Sel. Amount</t>
  </si>
  <si>
    <t>Selected Rep.</t>
  </si>
  <si>
    <t>Column Labels</t>
  </si>
  <si>
    <t>TOTAL</t>
  </si>
  <si>
    <t>Rep. Summary</t>
  </si>
  <si>
    <t>% of Calls</t>
  </si>
  <si>
    <t>Call Rank</t>
  </si>
  <si>
    <t>Amount Rank</t>
  </si>
  <si>
    <t>Labels:</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</si>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</sst>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 #,###.0,&quot;k&quot;"/>
    <numFmt numFmtId="168" formatCode="[$$-409]#,##0"/>
  </numFmts>
  <fonts count="1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u/>
      <sz val="11"/>
      <color theme="10"/>
      <name val="Aptos"/>
      <family val="2"/>
      <scheme val="minor"/>
    </font>
    <font>
      <sz val="10"/>
      <color theme="1"/>
      <name val="Aptos"/>
      <family val="2"/>
      <scheme val="minor"/>
    </font>
    <font>
      <b/>
      <sz val="10"/>
      <color theme="1"/>
      <name val="Aptos"/>
      <scheme val="minor"/>
    </font>
    <font>
      <b/>
      <sz val="28"/>
      <color theme="9" tint="-0.249977111117893"/>
      <name val="Aptos"/>
      <scheme val="minor"/>
    </font>
    <font>
      <sz val="11"/>
      <color theme="9" tint="0.39997558519241921"/>
      <name val="Aptos"/>
      <family val="2"/>
      <scheme val="minor"/>
    </font>
    <font>
      <b/>
      <sz val="24"/>
      <color theme="0"/>
      <name val="Aptos"/>
      <scheme val="minor"/>
    </font>
  </fonts>
  <fills count="7">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
      <patternFill patternType="solid">
        <fgColor theme="7"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6" fillId="5" borderId="9" xfId="0" applyFont="1" applyFill="1" applyBorder="1"/>
    <xf numFmtId="0" fontId="6" fillId="5" borderId="0" xfId="0" applyFont="1" applyFill="1" applyBorder="1"/>
    <xf numFmtId="0" fontId="6" fillId="5" borderId="13" xfId="0" applyFont="1" applyFill="1" applyBorder="1"/>
    <xf numFmtId="0" fontId="6" fillId="5" borderId="10" xfId="0" applyFont="1" applyFill="1" applyBorder="1" applyAlignment="1">
      <alignment horizontal="left" indent="1"/>
    </xf>
    <xf numFmtId="168" fontId="6" fillId="5" borderId="0" xfId="0" applyNumberFormat="1" applyFont="1" applyFill="1" applyBorder="1"/>
    <xf numFmtId="168" fontId="6" fillId="5" borderId="13" xfId="0" applyNumberFormat="1" applyFont="1" applyFill="1" applyBorder="1"/>
    <xf numFmtId="0" fontId="6" fillId="5" borderId="6" xfId="0" applyFont="1" applyFill="1" applyBorder="1" applyAlignment="1">
      <alignment horizontal="left" indent="1"/>
    </xf>
    <xf numFmtId="0" fontId="6" fillId="5" borderId="12" xfId="0" applyFont="1" applyFill="1" applyBorder="1"/>
    <xf numFmtId="168" fontId="6" fillId="5" borderId="4" xfId="0" applyNumberFormat="1" applyFont="1" applyFill="1" applyBorder="1"/>
    <xf numFmtId="0" fontId="7" fillId="5" borderId="11" xfId="0" applyFont="1" applyFill="1" applyBorder="1"/>
    <xf numFmtId="0" fontId="7" fillId="5" borderId="7" xfId="0" applyFont="1" applyFill="1" applyBorder="1"/>
    <xf numFmtId="0" fontId="7" fillId="5" borderId="10" xfId="0" applyFont="1" applyFill="1" applyBorder="1"/>
    <xf numFmtId="9" fontId="0" fillId="0" borderId="0" xfId="1" applyFont="1"/>
    <xf numFmtId="0" fontId="5" fillId="0" borderId="0" xfId="2"/>
    <xf numFmtId="0" fontId="9" fillId="3" borderId="0" xfId="0" applyFont="1" applyFill="1" applyAlignment="1">
      <alignment horizontal="left" indent="3"/>
    </xf>
    <xf numFmtId="0" fontId="0" fillId="6" borderId="0" xfId="0" applyFill="1"/>
    <xf numFmtId="0" fontId="8" fillId="3" borderId="0" xfId="0" applyFont="1" applyFill="1" applyAlignment="1">
      <alignment horizontal="left" vertical="center" indent="4"/>
    </xf>
    <xf numFmtId="0" fontId="10" fillId="6" borderId="0" xfId="0" applyFont="1" applyFill="1" applyAlignment="1">
      <alignment horizontal="center" vertical="center"/>
    </xf>
  </cellXfs>
  <cellStyles count="3">
    <cellStyle name="Hyperlink" xfId="2" builtinId="8"/>
    <cellStyle name="Normal" xfId="0" builtinId="0"/>
    <cellStyle name="Percent" xfId="1" builtinId="5"/>
  </cellStyles>
  <dxfs count="19">
    <dxf>
      <fill>
        <patternFill>
          <bgColor theme="8" tint="0.39994506668294322"/>
        </patternFill>
      </fill>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9"/>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6 2" pivot="0" table="0" count="10" xr9:uid="{9C57E0AD-BF00-4DB7-9275-048311087C80}">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[Call-center-report.xlsx]Pivots!Monthly Trend</c:name>
    <c:fmtId val="1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a:solidFill>
                  <a:schemeClr val="accent6"/>
                </a:solidFill>
                <a:latin typeface="+mj-lt"/>
              </a:rPr>
              <a:t>Call</a:t>
            </a:r>
            <a:r>
              <a:rPr lang="en-IN" sz="2000" b="1" i="0" baseline="0">
                <a:solidFill>
                  <a:schemeClr val="accent6"/>
                </a:solidFill>
                <a:latin typeface="+mj-lt"/>
              </a:rPr>
              <a:t> Trends</a:t>
            </a:r>
            <a:endParaRPr lang="en-IN" sz="2000" b="1" i="0">
              <a:solidFill>
                <a:schemeClr val="accent6"/>
              </a:solidFill>
              <a:latin typeface="+mj-lt"/>
            </a:endParaRPr>
          </a:p>
        </c:rich>
      </c:tx>
      <c:layout>
        <c:manualLayout>
          <c:xMode val="edge"/>
          <c:yMode val="edge"/>
          <c:x val="4.7357080364954375E-2"/>
          <c:y val="4.017659625141962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0"/>
                  <a:lumOff val="100000"/>
                </a:schemeClr>
              </a:gs>
              <a:gs pos="52000">
                <a:schemeClr val="accent6">
                  <a:lumMod val="100000"/>
                  <a:alpha val="50000"/>
                </a:schemeClr>
              </a:gs>
            </a:gsLst>
            <a:lin ang="162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alpha val="93000"/>
              </a:schemeClr>
            </a:solidFill>
            <a:round/>
          </a:ln>
          <a:effectLst/>
        </c:spPr>
        <c:marker>
          <c:symbol val="circle"/>
          <c:size val="5"/>
          <c:spPr>
            <a:solidFill>
              <a:schemeClr val="bg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Pivots!$C$12</c:f>
              <c:strCache>
                <c:ptCount val="1"/>
                <c:pt idx="0">
                  <c:v>Call Count2</c:v>
                </c:pt>
              </c:strCache>
            </c:strRef>
          </c:tx>
          <c:spPr>
            <a:gradFill flip="none" rotWithShape="1">
              <a:gsLst>
                <a:gs pos="0">
                  <a:schemeClr val="accent6">
                    <a:lumMod val="0"/>
                    <a:lumOff val="100000"/>
                  </a:schemeClr>
                </a:gs>
                <a:gs pos="52000">
                  <a:schemeClr val="accent6">
                    <a:lumMod val="100000"/>
                    <a:alpha val="50000"/>
                  </a:schemeClr>
                </a:gs>
              </a:gsLst>
              <a:lin ang="16200000" scaled="1"/>
              <a:tileRect/>
            </a:gradFill>
            <a:ln>
              <a:solidFill>
                <a:schemeClr val="bg1"/>
              </a:solid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9DC5-4957-BDD9-901D631BE855}"/>
            </c:ext>
          </c:extLst>
        </c:ser>
        <c:dLbls>
          <c:showLegendKey val="0"/>
          <c:showVal val="0"/>
          <c:showCatName val="0"/>
          <c:showSerName val="0"/>
          <c:showPercent val="0"/>
          <c:showBubbleSize val="0"/>
        </c:dLbls>
        <c:axId val="651027599"/>
        <c:axId val="477186303"/>
      </c:areaChart>
      <c:lineChart>
        <c:grouping val="standard"/>
        <c:varyColors val="0"/>
        <c:ser>
          <c:idx val="0"/>
          <c:order val="0"/>
          <c:tx>
            <c:strRef>
              <c:f>Pivots!$B$12</c:f>
              <c:strCache>
                <c:ptCount val="1"/>
                <c:pt idx="0">
                  <c:v>Call Count</c:v>
                </c:pt>
              </c:strCache>
            </c:strRef>
          </c:tx>
          <c:spPr>
            <a:ln w="28575" cap="rnd">
              <a:solidFill>
                <a:schemeClr val="accent6">
                  <a:alpha val="93000"/>
                </a:schemeClr>
              </a:solidFill>
              <a:round/>
            </a:ln>
            <a:effectLst/>
          </c:spPr>
          <c:marker>
            <c:symbol val="circle"/>
            <c:size val="5"/>
            <c:spPr>
              <a:solidFill>
                <a:schemeClr val="bg1"/>
              </a:solidFill>
              <a:ln w="9525">
                <a:solidFill>
                  <a:schemeClr val="accent6"/>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9DC5-4957-BDD9-901D631BE855}"/>
            </c:ext>
          </c:extLst>
        </c:ser>
        <c:dLbls>
          <c:showLegendKey val="0"/>
          <c:showVal val="0"/>
          <c:showCatName val="0"/>
          <c:showSerName val="0"/>
          <c:showPercent val="0"/>
          <c:showBubbleSize val="0"/>
        </c:dLbls>
        <c:marker val="1"/>
        <c:smooth val="0"/>
        <c:axId val="651027599"/>
        <c:axId val="477186303"/>
      </c:lineChart>
      <c:catAx>
        <c:axId val="6510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6303"/>
        <c:crosses val="autoZero"/>
        <c:auto val="1"/>
        <c:lblAlgn val="ctr"/>
        <c:lblOffset val="100"/>
        <c:noMultiLvlLbl val="0"/>
      </c:catAx>
      <c:valAx>
        <c:axId val="477186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[Call-center-report.xlsx]Pivots!Weekly Trend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41275">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Pivots!$F$12</c:f>
              <c:strCache>
                <c:ptCount val="1"/>
                <c:pt idx="0">
                  <c:v>Total</c:v>
                </c:pt>
              </c:strCache>
            </c:strRef>
          </c:tx>
          <c:spPr>
            <a:solidFill>
              <a:schemeClr val="accent6"/>
            </a:solidFill>
            <a:ln w="4127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Pivots!$E$13:$E$20</c:f>
              <c:strCache>
                <c:ptCount val="7"/>
                <c:pt idx="0">
                  <c:v>Saturday</c:v>
                </c:pt>
                <c:pt idx="1">
                  <c:v>Friday</c:v>
                </c:pt>
                <c:pt idx="2">
                  <c:v>Thursday</c:v>
                </c:pt>
                <c:pt idx="3">
                  <c:v>Wednesday</c:v>
                </c:pt>
                <c:pt idx="4">
                  <c:v>Tuesday</c:v>
                </c:pt>
                <c:pt idx="5">
                  <c:v>Monday</c:v>
                </c:pt>
                <c:pt idx="6">
                  <c:v>Sunday</c:v>
                </c:pt>
              </c:strCache>
            </c:strRef>
          </c:cat>
          <c:val>
            <c:numRef>
              <c:f>Pivots!$F$13:$F$20</c:f>
              <c:numCache>
                <c:formatCode>#,##0</c:formatCode>
                <c:ptCount val="7"/>
                <c:pt idx="0">
                  <c:v>161</c:v>
                </c:pt>
                <c:pt idx="1">
                  <c:v>141</c:v>
                </c:pt>
                <c:pt idx="2">
                  <c:v>128</c:v>
                </c:pt>
                <c:pt idx="3">
                  <c:v>153</c:v>
                </c:pt>
                <c:pt idx="4">
                  <c:v>138</c:v>
                </c:pt>
                <c:pt idx="5">
                  <c:v>133</c:v>
                </c:pt>
                <c:pt idx="6">
                  <c:v>146</c:v>
                </c:pt>
              </c:numCache>
            </c:numRef>
          </c:val>
          <c:extLst>
            <c:ext xmlns:c16="http://schemas.microsoft.com/office/drawing/2014/chart" uri="{C3380CC4-5D6E-409C-BE32-E72D297353CC}">
              <c16:uniqueId val="{00000000-FCE5-46F9-9256-8ED75F91ADD5}"/>
            </c:ext>
          </c:extLst>
        </c:ser>
        <c:dLbls>
          <c:showLegendKey val="0"/>
          <c:showVal val="0"/>
          <c:showCatName val="0"/>
          <c:showSerName val="0"/>
          <c:showPercent val="0"/>
          <c:showBubbleSize val="0"/>
        </c:dLbls>
        <c:gapWidth val="182"/>
        <c:axId val="477185055"/>
        <c:axId val="477187135"/>
      </c:barChart>
      <c:catAx>
        <c:axId val="47718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7135"/>
        <c:crosses val="autoZero"/>
        <c:auto val="1"/>
        <c:lblAlgn val="ctr"/>
        <c:lblOffset val="100"/>
        <c:noMultiLvlLbl val="0"/>
      </c:catAx>
      <c:valAx>
        <c:axId val="4771871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r>
              <a:rPr lang="en-IN" sz="2000" b="1">
                <a:solidFill>
                  <a:schemeClr val="accent6"/>
                </a:solidFill>
              </a:rPr>
              <a:t>Calls</a:t>
            </a:r>
          </a:p>
        </c:rich>
      </c:tx>
      <c:layout>
        <c:manualLayout>
          <c:xMode val="edge"/>
          <c:yMode val="edge"/>
          <c:x val="7.0538099063536322E-2"/>
          <c:y val="3.039513677811550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Pivots!$F$29:$F$33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8D8-4CCF-A1E2-BA82364107BA}"/>
            </c:ext>
          </c:extLst>
        </c:ser>
        <c:ser>
          <c:idx val="1"/>
          <c:order val="1"/>
          <c:tx>
            <c:strRef>
              <c:f>Pivots!$H$28</c:f>
              <c:strCache>
                <c:ptCount val="1"/>
                <c:pt idx="0">
                  <c:v>Sel. Calls</c:v>
                </c:pt>
              </c:strCache>
            </c:strRef>
          </c:tx>
          <c:spPr>
            <a:gradFill flip="none" rotWithShape="1">
              <a:gsLst>
                <a:gs pos="0">
                  <a:schemeClr val="accent6">
                    <a:lumMod val="40000"/>
                    <a:lumOff val="60000"/>
                  </a:schemeClr>
                </a:gs>
                <a:gs pos="100000">
                  <a:schemeClr val="accent6">
                    <a:lumMod val="60000"/>
                  </a:schemeClr>
                </a:gs>
              </a:gsLst>
              <a:lin ang="0" scaled="0"/>
              <a:tileRect/>
            </a:gradFill>
            <a:ln>
              <a:noFill/>
            </a:ln>
            <a:effectLst/>
          </c:spPr>
          <c:invertIfNegative val="0"/>
          <c:val>
            <c:numRef>
              <c:f>Pivots!$H$29:$H$33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38D8-4CCF-A1E2-BA82364107BA}"/>
            </c:ext>
          </c:extLst>
        </c:ser>
        <c:dLbls>
          <c:showLegendKey val="0"/>
          <c:showVal val="0"/>
          <c:showCatName val="0"/>
          <c:showSerName val="0"/>
          <c:showPercent val="0"/>
          <c:showBubbleSize val="0"/>
        </c:dLbls>
        <c:gapWidth val="25"/>
        <c:overlap val="100"/>
        <c:axId val="651032175"/>
        <c:axId val="651033423"/>
      </c:barChart>
      <c:catAx>
        <c:axId val="6510321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423"/>
        <c:crosses val="autoZero"/>
        <c:auto val="1"/>
        <c:lblAlgn val="ctr"/>
        <c:lblOffset val="100"/>
        <c:noMultiLvlLbl val="0"/>
      </c:catAx>
      <c:valAx>
        <c:axId val="651033423"/>
        <c:scaling>
          <c:orientation val="minMax"/>
          <c:min val="0"/>
        </c:scaling>
        <c:delete val="1"/>
        <c:axPos val="t"/>
        <c:numFmt formatCode="General" sourceLinked="1"/>
        <c:majorTickMark val="none"/>
        <c:minorTickMark val="none"/>
        <c:tickLblPos val="nextTo"/>
        <c:crossAx val="65103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r>
              <a:rPr lang="en-IN" sz="2000" b="1">
                <a:solidFill>
                  <a:schemeClr val="accent6"/>
                </a:solidFill>
              </a:rPr>
              <a:t>Amount</a:t>
            </a:r>
          </a:p>
        </c:rich>
      </c:tx>
      <c:layout>
        <c:manualLayout>
          <c:xMode val="edge"/>
          <c:yMode val="edge"/>
          <c:x val="5.7846614910327297E-2"/>
          <c:y val="3.029949981967423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Pivots!$G$29:$G$33</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3EE-4DAC-BF92-A066F20B9AF3}"/>
            </c:ext>
          </c:extLst>
        </c:ser>
        <c:ser>
          <c:idx val="1"/>
          <c:order val="1"/>
          <c:tx>
            <c:strRef>
              <c:f>Pivots!$I$28</c:f>
              <c:strCache>
                <c:ptCount val="1"/>
                <c:pt idx="0">
                  <c:v>Sel. Amount</c:v>
                </c:pt>
              </c:strCache>
            </c:strRef>
          </c:tx>
          <c:spPr>
            <a:gradFill flip="none" rotWithShape="1">
              <a:gsLst>
                <a:gs pos="0">
                  <a:schemeClr val="accent4">
                    <a:lumMod val="67000"/>
                  </a:schemeClr>
                </a:gs>
                <a:gs pos="100000">
                  <a:schemeClr val="accent4">
                    <a:lumMod val="60000"/>
                    <a:lumOff val="40000"/>
                  </a:schemeClr>
                </a:gs>
              </a:gsLst>
              <a:lin ang="10800000" scaled="1"/>
              <a:tileRect/>
            </a:gradFill>
            <a:ln>
              <a:noFill/>
            </a:ln>
            <a:effectLst/>
          </c:spPr>
          <c:invertIfNegative val="0"/>
          <c:dLbls>
            <c:delete val="1"/>
          </c:dLbls>
          <c:val>
            <c:numRef>
              <c:f>Pivots!$I$29:$I$33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3EE-4DAC-BF92-A066F20B9AF3}"/>
            </c:ext>
          </c:extLst>
        </c:ser>
        <c:dLbls>
          <c:dLblPos val="outEnd"/>
          <c:showLegendKey val="0"/>
          <c:showVal val="1"/>
          <c:showCatName val="0"/>
          <c:showSerName val="0"/>
          <c:showPercent val="0"/>
          <c:showBubbleSize val="0"/>
        </c:dLbls>
        <c:gapWidth val="25"/>
        <c:overlap val="100"/>
        <c:axId val="651032175"/>
        <c:axId val="651033423"/>
      </c:barChart>
      <c:catAx>
        <c:axId val="6510321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423"/>
        <c:crosses val="autoZero"/>
        <c:auto val="1"/>
        <c:lblAlgn val="ctr"/>
        <c:lblOffset val="100"/>
        <c:noMultiLvlLbl val="0"/>
      </c:catAx>
      <c:valAx>
        <c:axId val="651033423"/>
        <c:scaling>
          <c:orientation val="minMax"/>
        </c:scaling>
        <c:delete val="1"/>
        <c:axPos val="t"/>
        <c:numFmt formatCode="\$\ #,###.0,&quot;k&quot;" sourceLinked="1"/>
        <c:majorTickMark val="none"/>
        <c:minorTickMark val="none"/>
        <c:tickLblPos val="nextTo"/>
        <c:crossAx val="65103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[Call-center-report.xlsx]Pivots!gender 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Female</a:t>
            </a:r>
            <a:r>
              <a:rPr lang="en-IN" sz="1600" b="1"/>
              <a:t> Vs </a:t>
            </a:r>
            <a:r>
              <a:rPr lang="en-IN" sz="1600" b="1">
                <a:solidFill>
                  <a:schemeClr val="accent4"/>
                </a:solidFill>
              </a:rPr>
              <a:t>Male</a:t>
            </a:r>
            <a:r>
              <a:rPr lang="en-IN" sz="1600" b="1"/>
              <a:t> Callers</a:t>
            </a:r>
          </a:p>
        </c:rich>
      </c:tx>
      <c:layout>
        <c:manualLayout>
          <c:xMode val="edge"/>
          <c:yMode val="edge"/>
          <c:x val="5.2658823529411765E-2"/>
          <c:y val="3.3734952560460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solidFill>
              <a:schemeClr val="accent6">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Pivots!$B$47:$B$48</c:f>
              <c:strCache>
                <c:ptCount val="1"/>
                <c:pt idx="0">
                  <c:v>Female</c:v>
                </c:pt>
              </c:strCache>
            </c:strRef>
          </c:tx>
          <c:spPr>
            <a:solidFill>
              <a:schemeClr val="accent6"/>
            </a:solidFill>
            <a:ln>
              <a:noFill/>
            </a:ln>
            <a:effectLst/>
          </c:spPr>
          <c:invertIfNegative val="0"/>
          <c:dLbls>
            <c:spPr>
              <a:solidFill>
                <a:schemeClr val="accent6">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Pivots!$B$49:$B$52</c:f>
              <c:numCache>
                <c:formatCode>#,##0</c:formatCode>
                <c:ptCount val="3"/>
                <c:pt idx="0">
                  <c:v>144</c:v>
                </c:pt>
                <c:pt idx="1">
                  <c:v>326</c:v>
                </c:pt>
                <c:pt idx="2">
                  <c:v>129</c:v>
                </c:pt>
              </c:numCache>
            </c:numRef>
          </c:val>
          <c:extLst>
            <c:ext xmlns:c16="http://schemas.microsoft.com/office/drawing/2014/chart" uri="{C3380CC4-5D6E-409C-BE32-E72D297353CC}">
              <c16:uniqueId val="{00000000-2480-49FE-8B87-D98AF7B2DCA7}"/>
            </c:ext>
          </c:extLst>
        </c:ser>
        <c:ser>
          <c:idx val="1"/>
          <c:order val="1"/>
          <c:tx>
            <c:strRef>
              <c:f>Pivots!$C$47:$C$48</c:f>
              <c:strCache>
                <c:ptCount val="1"/>
                <c:pt idx="0">
                  <c:v>Male</c:v>
                </c:pt>
              </c:strCache>
            </c:strRef>
          </c:tx>
          <c:spPr>
            <a:solidFill>
              <a:schemeClr val="accent4">
                <a:lumMod val="75000"/>
              </a:schemeClr>
            </a:solidFill>
            <a:ln>
              <a:noFill/>
            </a:ln>
            <a:effectLst/>
          </c:spPr>
          <c:invertIfNegative val="0"/>
          <c:dLbls>
            <c:spPr>
              <a:solidFill>
                <a:schemeClr val="accent4">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Pivots!$C$49:$C$52</c:f>
              <c:numCache>
                <c:formatCode>#,##0</c:formatCode>
                <c:ptCount val="3"/>
                <c:pt idx="0">
                  <c:v>132</c:v>
                </c:pt>
                <c:pt idx="1">
                  <c:v>63</c:v>
                </c:pt>
                <c:pt idx="2">
                  <c:v>206</c:v>
                </c:pt>
              </c:numCache>
            </c:numRef>
          </c:val>
          <c:extLst>
            <c:ext xmlns:c16="http://schemas.microsoft.com/office/drawing/2014/chart" uri="{C3380CC4-5D6E-409C-BE32-E72D297353CC}">
              <c16:uniqueId val="{00000001-2480-49FE-8B87-D98AF7B2DCA7}"/>
            </c:ext>
          </c:extLst>
        </c:ser>
        <c:dLbls>
          <c:dLblPos val="ctr"/>
          <c:showLegendKey val="0"/>
          <c:showVal val="1"/>
          <c:showCatName val="0"/>
          <c:showSerName val="0"/>
          <c:showPercent val="0"/>
          <c:showBubbleSize val="0"/>
        </c:dLbls>
        <c:gapWidth val="25"/>
        <c:overlap val="100"/>
        <c:axId val="740447103"/>
        <c:axId val="740462079"/>
      </c:barChart>
      <c:catAx>
        <c:axId val="740447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62079"/>
        <c:crosses val="autoZero"/>
        <c:auto val="1"/>
        <c:lblAlgn val="ctr"/>
        <c:lblOffset val="100"/>
        <c:noMultiLvlLbl val="0"/>
      </c:catAx>
      <c:valAx>
        <c:axId val="740462079"/>
        <c:scaling>
          <c:orientation val="minMax"/>
        </c:scaling>
        <c:delete val="1"/>
        <c:axPos val="l"/>
        <c:numFmt formatCode="0%" sourceLinked="1"/>
        <c:majorTickMark val="out"/>
        <c:minorTickMark val="none"/>
        <c:tickLblPos val="nextTo"/>
        <c:crossAx val="74044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[Call-center-report.xlsx]Pivots!Rep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lumMod val="65000"/>
                    <a:lumOff val="35000"/>
                  </a:schemeClr>
                </a:solidFill>
              </a:rPr>
              <a:t>Rating</a:t>
            </a:r>
          </a:p>
        </c:rich>
      </c:tx>
      <c:layout>
        <c:manualLayout>
          <c:xMode val="edge"/>
          <c:yMode val="edge"/>
          <c:x val="6.4682642058962111E-2"/>
          <c:y val="2.3926014387692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chemeClr val="accent4">
                <a:lumMod val="75000"/>
              </a:schemeClr>
            </a:solidFill>
            <a:ln>
              <a:noFill/>
            </a:ln>
            <a:effectLst/>
          </c:spPr>
          <c:invertIfNegative val="0"/>
          <c:cat>
            <c:strRef>
              <c:f>Pivots!$A$58:$A$64</c:f>
              <c:strCache>
                <c:ptCount val="6"/>
                <c:pt idx="0">
                  <c:v>0</c:v>
                </c:pt>
                <c:pt idx="1">
                  <c:v>1</c:v>
                </c:pt>
                <c:pt idx="2">
                  <c:v>2</c:v>
                </c:pt>
                <c:pt idx="3">
                  <c:v>3</c:v>
                </c:pt>
                <c:pt idx="4">
                  <c:v>4</c:v>
                </c:pt>
                <c:pt idx="5">
                  <c:v>5</c:v>
                </c:pt>
              </c:strCache>
            </c:strRef>
          </c:cat>
          <c:val>
            <c:numRef>
              <c:f>Pivots!$B$58:$B$64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5743-4D9E-95C3-2DE9B17F7BD3}"/>
            </c:ext>
          </c:extLst>
        </c:ser>
        <c:dLbls>
          <c:showLegendKey val="0"/>
          <c:showVal val="0"/>
          <c:showCatName val="0"/>
          <c:showSerName val="0"/>
          <c:showPercent val="0"/>
          <c:showBubbleSize val="0"/>
        </c:dLbls>
        <c:gapWidth val="10"/>
        <c:overlap val="-27"/>
        <c:axId val="740460415"/>
        <c:axId val="740459999"/>
      </c:barChart>
      <c:catAx>
        <c:axId val="7404604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59999"/>
        <c:crosses val="autoZero"/>
        <c:auto val="1"/>
        <c:lblAlgn val="ctr"/>
        <c:lblOffset val="100"/>
        <c:tickLblSkip val="1"/>
        <c:noMultiLvlLbl val="0"/>
      </c:catAx>
      <c:valAx>
        <c:axId val="740459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6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Assets!E3"/><Relationship Id="rId18" Type="http://schemas.openxmlformats.org/officeDocument/2006/relationships/hyperlink" Target="https://www.pinterest.com/pin/302304193718922333/" TargetMode="External"/><Relationship Id="rId26" Type="http://schemas.openxmlformats.org/officeDocument/2006/relationships/image" Target="../media/image17.jpeg"/><Relationship Id="rId3" Type="http://schemas.openxmlformats.org/officeDocument/2006/relationships/image" Target="../media/image3.png"/><Relationship Id="rId21" Type="http://schemas.openxmlformats.org/officeDocument/2006/relationships/hyperlink" Target="https://www.pngall.com/entrepreneur-png/download/70940" TargetMode="Externa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4.jpeg"/><Relationship Id="rId25" Type="http://schemas.openxmlformats.org/officeDocument/2006/relationships/hyperlink" Target="#Assets!E5"/><Relationship Id="rId2" Type="http://schemas.openxmlformats.org/officeDocument/2006/relationships/image" Target="../media/image2.svg"/><Relationship Id="rId16" Type="http://schemas.openxmlformats.org/officeDocument/2006/relationships/hyperlink" Target="#Assets!E4"/><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https://stock.adobe.com/images/young-latina-hispanic-woman-serious-face-portrait/434344533" TargetMode="External"/><Relationship Id="rId5" Type="http://schemas.openxmlformats.org/officeDocument/2006/relationships/image" Target="../media/image5.png"/><Relationship Id="rId15" Type="http://schemas.openxmlformats.org/officeDocument/2006/relationships/hyperlink" Target="https://pxhere.com/en/photo/182659" TargetMode="External"/><Relationship Id="rId23" Type="http://schemas.openxmlformats.org/officeDocument/2006/relationships/image" Target="../media/image16.jpeg"/><Relationship Id="rId10" Type="http://schemas.openxmlformats.org/officeDocument/2006/relationships/image" Target="../media/image10.svg"/><Relationship Id="rId19" Type="http://schemas.openxmlformats.org/officeDocument/2006/relationships/hyperlink" Target="#Assets!E6"/><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hyperlink" Target="#Assets!E7"/><Relationship Id="rId27" Type="http://schemas.openxmlformats.org/officeDocument/2006/relationships/hyperlink" Target="https://www.dreamstime.com/royalty-free-stock-images-portrait-arabic-man-sheikh-image24916889"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27844</xdr:colOff>
      <xdr:row>7</xdr:row>
      <xdr:rowOff>43444</xdr:rowOff>
    </xdr:from>
    <xdr:to>
      <xdr:col>1</xdr:col>
      <xdr:colOff>437494</xdr:colOff>
      <xdr:row>9</xdr:row>
      <xdr:rowOff>72095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0197" y="1993268"/>
          <a:ext cx="409650" cy="372298"/>
        </a:xfrm>
        <a:prstGeom prst="rect">
          <a:avLst/>
        </a:prstGeom>
      </xdr:spPr>
    </xdr:pic>
    <xdr:clientData/>
  </xdr:twoCellAnchor>
  <xdr:twoCellAnchor editAs="oneCell">
    <xdr:from>
      <xdr:col>1</xdr:col>
      <xdr:colOff>46861</xdr:colOff>
      <xdr:row>4</xdr:row>
      <xdr:rowOff>114972</xdr:rowOff>
    </xdr:from>
    <xdr:to>
      <xdr:col>1</xdr:col>
      <xdr:colOff>456511</xdr:colOff>
      <xdr:row>5</xdr:row>
      <xdr:rowOff>203275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9214" y="1101090"/>
          <a:ext cx="409650" cy="409538"/>
        </a:xfrm>
        <a:prstGeom prst="rect">
          <a:avLst/>
        </a:prstGeom>
      </xdr:spPr>
    </xdr:pic>
    <xdr:clientData/>
  </xdr:twoCellAnchor>
  <xdr:twoCellAnchor editAs="oneCell">
    <xdr:from>
      <xdr:col>1</xdr:col>
      <xdr:colOff>69273</xdr:colOff>
      <xdr:row>3</xdr:row>
      <xdr:rowOff>46396</xdr:rowOff>
    </xdr:from>
    <xdr:to>
      <xdr:col>1</xdr:col>
      <xdr:colOff>478923</xdr:colOff>
      <xdr:row>4</xdr:row>
      <xdr:rowOff>92364</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909" y="739123"/>
          <a:ext cx="409650" cy="369241"/>
        </a:xfrm>
        <a:prstGeom prst="rect">
          <a:avLst/>
        </a:prstGeom>
      </xdr:spPr>
    </xdr:pic>
    <xdr:clientData/>
  </xdr:twoCellAnchor>
  <xdr:twoCellAnchor editAs="oneCell">
    <xdr:from>
      <xdr:col>1</xdr:col>
      <xdr:colOff>23091</xdr:colOff>
      <xdr:row>5</xdr:row>
      <xdr:rowOff>245598</xdr:rowOff>
    </xdr:from>
    <xdr:to>
      <xdr:col>1</xdr:col>
      <xdr:colOff>432741</xdr:colOff>
      <xdr:row>7</xdr:row>
      <xdr:rowOff>7005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2727" y="1584871"/>
          <a:ext cx="409650" cy="407952"/>
        </a:xfrm>
        <a:prstGeom prst="rect">
          <a:avLst/>
        </a:prstGeom>
      </xdr:spPr>
    </xdr:pic>
    <xdr:clientData/>
  </xdr:twoCellAnchor>
  <xdr:twoCellAnchor editAs="oneCell">
    <xdr:from>
      <xdr:col>1</xdr:col>
      <xdr:colOff>84667</xdr:colOff>
      <xdr:row>1</xdr:row>
      <xdr:rowOff>79443</xdr:rowOff>
    </xdr:from>
    <xdr:to>
      <xdr:col>1</xdr:col>
      <xdr:colOff>494317</xdr:colOff>
      <xdr:row>2</xdr:row>
      <xdr:rowOff>269729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4303" y="256473"/>
          <a:ext cx="409650" cy="382711"/>
        </a:xfrm>
        <a:prstGeom prst="rect">
          <a:avLst/>
        </a:prstGeom>
      </xdr:spPr>
    </xdr:pic>
    <xdr:clientData/>
  </xdr:twoCellAnchor>
  <xdr:twoCellAnchor editAs="oneCell">
    <xdr:from>
      <xdr:col>1</xdr:col>
      <xdr:colOff>26519</xdr:colOff>
      <xdr:row>9</xdr:row>
      <xdr:rowOff>58913</xdr:rowOff>
    </xdr:from>
    <xdr:to>
      <xdr:col>1</xdr:col>
      <xdr:colOff>437999</xdr:colOff>
      <xdr:row>11</xdr:row>
      <xdr:rowOff>89393</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98872" y="2352384"/>
          <a:ext cx="411480" cy="374127"/>
        </a:xfrm>
        <a:prstGeom prst="rect">
          <a:avLst/>
        </a:prstGeom>
      </xdr:spPr>
    </xdr:pic>
    <xdr:clientData/>
  </xdr:twoCellAnchor>
  <xdr:twoCellAnchor>
    <xdr:from>
      <xdr:col>5</xdr:col>
      <xdr:colOff>248118</xdr:colOff>
      <xdr:row>1</xdr:row>
      <xdr:rowOff>171523</xdr:rowOff>
    </xdr:from>
    <xdr:to>
      <xdr:col>5</xdr:col>
      <xdr:colOff>568031</xdr:colOff>
      <xdr:row>2</xdr:row>
      <xdr:rowOff>287700</xdr:rowOff>
    </xdr:to>
    <xdr:pic>
      <xdr:nvPicPr>
        <xdr:cNvPr id="13" name="Picture 12" descr="R01&#10;">
          <a:hlinkClick xmlns:r="http://schemas.openxmlformats.org/officeDocument/2006/relationships" r:id="rId13"/>
          <a:extLst>
            <a:ext uri="{FF2B5EF4-FFF2-40B4-BE49-F238E27FC236}">
              <a16:creationId xmlns:a16="http://schemas.microsoft.com/office/drawing/2014/main" id="{387B02E4-B414-47D1-8478-DBD16CF75B3D}"/>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 uri="{837473B0-CC2E-450A-ABE3-18F120FF3D39}">
              <a1611:picAttrSrcUrl xmlns:a1611="http://schemas.microsoft.com/office/drawing/2016/11/main" r:id="rId15"/>
            </a:ext>
          </a:extLst>
        </a:blip>
        <a:srcRect l="7525" r="24753"/>
        <a:stretch/>
      </xdr:blipFill>
      <xdr:spPr>
        <a:xfrm>
          <a:off x="3766765" y="343347"/>
          <a:ext cx="319913"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251060</xdr:colOff>
      <xdr:row>3</xdr:row>
      <xdr:rowOff>14941</xdr:rowOff>
    </xdr:from>
    <xdr:to>
      <xdr:col>5</xdr:col>
      <xdr:colOff>557842</xdr:colOff>
      <xdr:row>3</xdr:row>
      <xdr:rowOff>302941</xdr:rowOff>
    </xdr:to>
    <xdr:pic>
      <xdr:nvPicPr>
        <xdr:cNvPr id="14" name="Picture 13" descr="R02&#10;">
          <a:hlinkClick xmlns:r="http://schemas.openxmlformats.org/officeDocument/2006/relationships" r:id="rId16"/>
          <a:extLst>
            <a:ext uri="{FF2B5EF4-FFF2-40B4-BE49-F238E27FC236}">
              <a16:creationId xmlns:a16="http://schemas.microsoft.com/office/drawing/2014/main" id="{F550C128-434B-4548-B860-BFD21DB4723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rcRect l="14636" r="14636"/>
        <a:stretch/>
      </xdr:blipFill>
      <xdr:spPr>
        <a:xfrm>
          <a:off x="3769707" y="679823"/>
          <a:ext cx="306782"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195597</xdr:colOff>
      <xdr:row>5</xdr:row>
      <xdr:rowOff>48370</xdr:rowOff>
    </xdr:from>
    <xdr:to>
      <xdr:col>5</xdr:col>
      <xdr:colOff>502456</xdr:colOff>
      <xdr:row>6</xdr:row>
      <xdr:rowOff>15135</xdr:rowOff>
    </xdr:to>
    <xdr:pic>
      <xdr:nvPicPr>
        <xdr:cNvPr id="15" name="Picture 14" descr="R04">
          <a:hlinkClick xmlns:r="http://schemas.openxmlformats.org/officeDocument/2006/relationships" r:id="rId19"/>
          <a:extLst>
            <a:ext uri="{FF2B5EF4-FFF2-40B4-BE49-F238E27FC236}">
              <a16:creationId xmlns:a16="http://schemas.microsoft.com/office/drawing/2014/main" id="{31028DF4-76F7-4BBA-BB08-A292EBB4F74F}"/>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rcRect t="-3394" b="44332"/>
        <a:stretch/>
      </xdr:blipFill>
      <xdr:spPr>
        <a:xfrm>
          <a:off x="3714244" y="1355723"/>
          <a:ext cx="306859"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198433</xdr:colOff>
      <xdr:row>6</xdr:row>
      <xdr:rowOff>61577</xdr:rowOff>
    </xdr:from>
    <xdr:to>
      <xdr:col>5</xdr:col>
      <xdr:colOff>513749</xdr:colOff>
      <xdr:row>7</xdr:row>
      <xdr:rowOff>28341</xdr:rowOff>
    </xdr:to>
    <xdr:pic>
      <xdr:nvPicPr>
        <xdr:cNvPr id="17" name="Picture 16" descr="R05">
          <a:hlinkClick xmlns:r="http://schemas.openxmlformats.org/officeDocument/2006/relationships" r:id="rId22"/>
          <a:extLst>
            <a:ext uri="{FF2B5EF4-FFF2-40B4-BE49-F238E27FC236}">
              <a16:creationId xmlns:a16="http://schemas.microsoft.com/office/drawing/2014/main" id="{1C6A413D-CA71-4607-AEF7-CD294A0334C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837473B0-CC2E-450A-ABE3-18F120FF3D39}">
              <a1611:picAttrSrcUrl xmlns:a1611="http://schemas.microsoft.com/office/drawing/2016/11/main" r:id="rId24"/>
            </a:ext>
          </a:extLst>
        </a:blip>
        <a:srcRect l="14619" r="14619"/>
        <a:stretch/>
      </xdr:blipFill>
      <xdr:spPr>
        <a:xfrm>
          <a:off x="3717080" y="1690165"/>
          <a:ext cx="315316"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215399</xdr:colOff>
      <xdr:row>4</xdr:row>
      <xdr:rowOff>14941</xdr:rowOff>
    </xdr:from>
    <xdr:to>
      <xdr:col>5</xdr:col>
      <xdr:colOff>533851</xdr:colOff>
      <xdr:row>4</xdr:row>
      <xdr:rowOff>313764</xdr:rowOff>
    </xdr:to>
    <xdr:pic>
      <xdr:nvPicPr>
        <xdr:cNvPr id="16" name="Picture 15" descr="R03">
          <a:hlinkClick xmlns:r="http://schemas.openxmlformats.org/officeDocument/2006/relationships" r:id="rId25"/>
          <a:extLst>
            <a:ext uri="{FF2B5EF4-FFF2-40B4-BE49-F238E27FC236}">
              <a16:creationId xmlns:a16="http://schemas.microsoft.com/office/drawing/2014/main" id="{CB6653D5-C0E0-4117-B596-E9D27E3546FB}"/>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 uri="{837473B0-CC2E-450A-ABE3-18F120FF3D39}">
              <a1611:picAttrSrcUrl xmlns:a1611="http://schemas.microsoft.com/office/drawing/2016/11/main" r:id="rId27"/>
            </a:ext>
          </a:extLst>
        </a:blip>
        <a:srcRect l="-4103" r="4103" b="26582"/>
        <a:stretch/>
      </xdr:blipFill>
      <xdr:spPr>
        <a:xfrm>
          <a:off x="3734046" y="1001059"/>
          <a:ext cx="318452" cy="298823"/>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144780</xdr:colOff>
      <xdr:row>34</xdr:row>
      <xdr:rowOff>22861</xdr:rowOff>
    </xdr:from>
    <xdr:to>
      <xdr:col>10</xdr:col>
      <xdr:colOff>548640</xdr:colOff>
      <xdr:row>43</xdr:row>
      <xdr:rowOff>137161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03BE87E1-73A3-4F22-9C99-FC6E8BCA3DD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661593" y="5960111"/>
              <a:ext cx="183261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167640</xdr:rowOff>
    </xdr:from>
    <xdr:to>
      <xdr:col>4</xdr:col>
      <xdr:colOff>373380</xdr:colOff>
      <xdr:row>8</xdr:row>
      <xdr:rowOff>106680</xdr:rowOff>
    </xdr:to>
    <xdr:grpSp>
      <xdr:nvGrpSpPr>
        <xdr:cNvPr id="22" name="Group 21">
          <a:extLst>
            <a:ext uri="{FF2B5EF4-FFF2-40B4-BE49-F238E27FC236}">
              <a16:creationId xmlns:a16="http://schemas.microsoft.com/office/drawing/2014/main" id="{BD29DA13-A9DF-48F1-812E-3049B3EB0621}"/>
            </a:ext>
          </a:extLst>
        </xdr:cNvPr>
        <xdr:cNvGrpSpPr/>
      </xdr:nvGrpSpPr>
      <xdr:grpSpPr>
        <a:xfrm>
          <a:off x="441614" y="869026"/>
          <a:ext cx="1706880" cy="978131"/>
          <a:chOff x="609600" y="518160"/>
          <a:chExt cx="1714500" cy="990600"/>
        </a:xfrm>
      </xdr:grpSpPr>
      <xdr:sp macro="" textlink="Pivots!A4">
        <xdr:nvSpPr>
          <xdr:cNvPr id="2" name="Rectangle 1">
            <a:extLst>
              <a:ext uri="{FF2B5EF4-FFF2-40B4-BE49-F238E27FC236}">
                <a16:creationId xmlns:a16="http://schemas.microsoft.com/office/drawing/2014/main" id="{E79C3E95-9656-41B1-9F54-EAFEABC9F941}"/>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5B1721-1EA7-46E9-837E-A210D405A6E1}" type="TxLink">
              <a:rPr lang="en-US" sz="2800" b="1" i="0" u="none" strike="noStrike">
                <a:solidFill>
                  <a:schemeClr val="bg1"/>
                </a:solidFill>
                <a:latin typeface="+mj-lt"/>
              </a:rPr>
              <a:pPr algn="ctr"/>
              <a:t>1,000</a:t>
            </a:fld>
            <a:endParaRPr lang="en-US" sz="2800" b="1">
              <a:solidFill>
                <a:schemeClr val="bg1"/>
              </a:solidFill>
              <a:latin typeface="+mj-lt"/>
            </a:endParaRPr>
          </a:p>
        </xdr:txBody>
      </xdr:sp>
      <xdr:sp macro="" textlink="">
        <xdr:nvSpPr>
          <xdr:cNvPr id="3" name="TextBox 2">
            <a:extLst>
              <a:ext uri="{FF2B5EF4-FFF2-40B4-BE49-F238E27FC236}">
                <a16:creationId xmlns:a16="http://schemas.microsoft.com/office/drawing/2014/main" id="{4409E8EB-091C-4FB2-AD51-70BF3E94803B}"/>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Calls</a:t>
            </a:r>
          </a:p>
        </xdr:txBody>
      </xdr:sp>
      <xdr:pic>
        <xdr:nvPicPr>
          <xdr:cNvPr id="4" name="Graphic 3" descr="Receiver with solid fill">
            <a:extLst>
              <a:ext uri="{FF2B5EF4-FFF2-40B4-BE49-F238E27FC236}">
                <a16:creationId xmlns:a16="http://schemas.microsoft.com/office/drawing/2014/main" id="{13A7D373-417A-41AD-A4AD-8E341A06E7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320" y="548640"/>
            <a:ext cx="187597" cy="175260"/>
          </a:xfrm>
          <a:prstGeom prst="rect">
            <a:avLst/>
          </a:prstGeom>
        </xdr:spPr>
      </xdr:pic>
      <xdr:sp macro="" textlink="Pivots!A8">
        <xdr:nvSpPr>
          <xdr:cNvPr id="5" name="TextBox 4">
            <a:extLst>
              <a:ext uri="{FF2B5EF4-FFF2-40B4-BE49-F238E27FC236}">
                <a16:creationId xmlns:a16="http://schemas.microsoft.com/office/drawing/2014/main" id="{4D43FBA4-1E08-45E9-8530-BE51BBC4EBB4}"/>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8F6C82-D017-4AD8-945C-853A1AAAC667}" type="TxLink">
              <a:rPr lang="en-US" sz="1100" b="0" i="0" u="none" strike="noStrike">
                <a:solidFill>
                  <a:schemeClr val="accent6">
                    <a:lumMod val="20000"/>
                    <a:lumOff val="80000"/>
                  </a:schemeClr>
                </a:solidFill>
                <a:latin typeface="Aptos"/>
              </a:rPr>
              <a:pPr algn="ctr"/>
              <a:t>1,000</a:t>
            </a:fld>
            <a:endParaRPr lang="en-IN" sz="1100">
              <a:solidFill>
                <a:schemeClr val="accent6">
                  <a:lumMod val="20000"/>
                  <a:lumOff val="80000"/>
                </a:schemeClr>
              </a:solidFill>
            </a:endParaRPr>
          </a:p>
        </xdr:txBody>
      </xdr:sp>
    </xdr:grpSp>
    <xdr:clientData/>
  </xdr:twoCellAnchor>
  <xdr:twoCellAnchor>
    <xdr:from>
      <xdr:col>2</xdr:col>
      <xdr:colOff>0</xdr:colOff>
      <xdr:row>10</xdr:row>
      <xdr:rowOff>0</xdr:rowOff>
    </xdr:from>
    <xdr:to>
      <xdr:col>4</xdr:col>
      <xdr:colOff>373380</xdr:colOff>
      <xdr:row>15</xdr:row>
      <xdr:rowOff>114300</xdr:rowOff>
    </xdr:to>
    <xdr:grpSp>
      <xdr:nvGrpSpPr>
        <xdr:cNvPr id="23" name="Group 22">
          <a:extLst>
            <a:ext uri="{FF2B5EF4-FFF2-40B4-BE49-F238E27FC236}">
              <a16:creationId xmlns:a16="http://schemas.microsoft.com/office/drawing/2014/main" id="{ABDDB880-4DBC-4FB5-9DD7-A0B954C27FCF}"/>
            </a:ext>
          </a:extLst>
        </xdr:cNvPr>
        <xdr:cNvGrpSpPr/>
      </xdr:nvGrpSpPr>
      <xdr:grpSpPr>
        <a:xfrm>
          <a:off x="441614" y="2086841"/>
          <a:ext cx="1706880" cy="980209"/>
          <a:chOff x="609600" y="518160"/>
          <a:chExt cx="1714500" cy="990600"/>
        </a:xfrm>
      </xdr:grpSpPr>
      <xdr:sp macro="" textlink="Pivots!B4">
        <xdr:nvSpPr>
          <xdr:cNvPr id="24" name="Rectangle 23">
            <a:extLst>
              <a:ext uri="{FF2B5EF4-FFF2-40B4-BE49-F238E27FC236}">
                <a16:creationId xmlns:a16="http://schemas.microsoft.com/office/drawing/2014/main" id="{C50A4608-236C-4051-80AF-B29894711B4C}"/>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88FA827-DD18-46DD-8B81-6E282B0BFFD0}" type="TxLink">
              <a:rPr lang="en-US" sz="2800" b="1" i="0" u="none" strike="noStrike">
                <a:solidFill>
                  <a:schemeClr val="bg1"/>
                </a:solidFill>
                <a:latin typeface="Aptos"/>
              </a:rPr>
              <a:pPr algn="ctr"/>
              <a:t>$96,623</a:t>
            </a:fld>
            <a:endParaRPr lang="en-US" sz="2800" b="1" i="0" u="none" strike="noStrike">
              <a:solidFill>
                <a:schemeClr val="bg1"/>
              </a:solidFill>
              <a:latin typeface="+mj-lt"/>
            </a:endParaRPr>
          </a:p>
        </xdr:txBody>
      </xdr:sp>
      <xdr:sp macro="" textlink="">
        <xdr:nvSpPr>
          <xdr:cNvPr id="25" name="TextBox 24">
            <a:extLst>
              <a:ext uri="{FF2B5EF4-FFF2-40B4-BE49-F238E27FC236}">
                <a16:creationId xmlns:a16="http://schemas.microsoft.com/office/drawing/2014/main" id="{9CFE47B9-38B9-479C-80DF-7E6B8FFBAB04}"/>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Amount</a:t>
            </a:r>
          </a:p>
        </xdr:txBody>
      </xdr:sp>
      <xdr:pic>
        <xdr:nvPicPr>
          <xdr:cNvPr id="26" name="Graphic 25">
            <a:extLst>
              <a:ext uri="{FF2B5EF4-FFF2-40B4-BE49-F238E27FC236}">
                <a16:creationId xmlns:a16="http://schemas.microsoft.com/office/drawing/2014/main" id="{225B3614-BCE4-4920-8B6A-01DDB3E7A3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661589" y="548640"/>
            <a:ext cx="175060" cy="175260"/>
          </a:xfrm>
          <a:prstGeom prst="rect">
            <a:avLst/>
          </a:prstGeom>
        </xdr:spPr>
      </xdr:pic>
      <xdr:sp macro="" textlink="Pivots!B8">
        <xdr:nvSpPr>
          <xdr:cNvPr id="27" name="TextBox 26">
            <a:extLst>
              <a:ext uri="{FF2B5EF4-FFF2-40B4-BE49-F238E27FC236}">
                <a16:creationId xmlns:a16="http://schemas.microsoft.com/office/drawing/2014/main" id="{57551F27-D218-443D-852C-9690D9943BF6}"/>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C06594-7907-4912-8DED-8DDACEDD8B35}" type="TxLink">
              <a:rPr lang="en-US" sz="1100" b="0" i="0" u="none" strike="noStrike">
                <a:solidFill>
                  <a:schemeClr val="accent6">
                    <a:lumMod val="20000"/>
                    <a:lumOff val="80000"/>
                  </a:schemeClr>
                </a:solidFill>
                <a:latin typeface="Aptos"/>
              </a:rPr>
              <a:pPr algn="ctr"/>
              <a:t>$96,623</a:t>
            </a:fld>
            <a:endParaRPr lang="en-IN" sz="1100">
              <a:solidFill>
                <a:schemeClr val="accent6">
                  <a:lumMod val="20000"/>
                  <a:lumOff val="80000"/>
                </a:schemeClr>
              </a:solidFill>
            </a:endParaRPr>
          </a:p>
        </xdr:txBody>
      </xdr:sp>
    </xdr:grpSp>
    <xdr:clientData/>
  </xdr:twoCellAnchor>
  <xdr:twoCellAnchor>
    <xdr:from>
      <xdr:col>2</xdr:col>
      <xdr:colOff>0</xdr:colOff>
      <xdr:row>17</xdr:row>
      <xdr:rowOff>0</xdr:rowOff>
    </xdr:from>
    <xdr:to>
      <xdr:col>4</xdr:col>
      <xdr:colOff>373380</xdr:colOff>
      <xdr:row>22</xdr:row>
      <xdr:rowOff>114300</xdr:rowOff>
    </xdr:to>
    <xdr:grpSp>
      <xdr:nvGrpSpPr>
        <xdr:cNvPr id="33" name="Group 32">
          <a:extLst>
            <a:ext uri="{FF2B5EF4-FFF2-40B4-BE49-F238E27FC236}">
              <a16:creationId xmlns:a16="http://schemas.microsoft.com/office/drawing/2014/main" id="{5AB278DF-5BC3-43EF-BD12-FCF549ED4D6E}"/>
            </a:ext>
          </a:extLst>
        </xdr:cNvPr>
        <xdr:cNvGrpSpPr/>
      </xdr:nvGrpSpPr>
      <xdr:grpSpPr>
        <a:xfrm>
          <a:off x="441614" y="3299114"/>
          <a:ext cx="1706880" cy="980209"/>
          <a:chOff x="609600" y="518160"/>
          <a:chExt cx="1714500" cy="990600"/>
        </a:xfrm>
      </xdr:grpSpPr>
      <xdr:sp macro="" textlink="Pivots!C4">
        <xdr:nvSpPr>
          <xdr:cNvPr id="34" name="Rectangle 33">
            <a:extLst>
              <a:ext uri="{FF2B5EF4-FFF2-40B4-BE49-F238E27FC236}">
                <a16:creationId xmlns:a16="http://schemas.microsoft.com/office/drawing/2014/main" id="{E330F2BE-A41F-465B-836E-03A531663D46}"/>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A97A16-9B75-47DB-A306-9DF484984D81}" type="TxLink">
              <a:rPr lang="en-US" sz="2800" b="1" i="0" u="none" strike="noStrike">
                <a:solidFill>
                  <a:schemeClr val="bg1"/>
                </a:solidFill>
                <a:latin typeface="Aptos"/>
              </a:rPr>
              <a:pPr algn="ctr"/>
              <a:t>89,850</a:t>
            </a:fld>
            <a:endParaRPr lang="en-US" sz="2800" b="1">
              <a:solidFill>
                <a:schemeClr val="bg1"/>
              </a:solidFill>
              <a:latin typeface="+mj-lt"/>
            </a:endParaRPr>
          </a:p>
        </xdr:txBody>
      </xdr:sp>
      <xdr:sp macro="" textlink="">
        <xdr:nvSpPr>
          <xdr:cNvPr id="35" name="TextBox 34">
            <a:extLst>
              <a:ext uri="{FF2B5EF4-FFF2-40B4-BE49-F238E27FC236}">
                <a16:creationId xmlns:a16="http://schemas.microsoft.com/office/drawing/2014/main" id="{C8C986B8-45BD-44FF-883E-8D0C68EDE436}"/>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Duration</a:t>
            </a:r>
          </a:p>
        </xdr:txBody>
      </xdr:sp>
      <xdr:pic>
        <xdr:nvPicPr>
          <xdr:cNvPr id="36" name="Graphic 35">
            <a:extLst>
              <a:ext uri="{FF2B5EF4-FFF2-40B4-BE49-F238E27FC236}">
                <a16:creationId xmlns:a16="http://schemas.microsoft.com/office/drawing/2014/main" id="{34E1E9EA-2631-4DDA-8AD8-A98922C519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661589" y="548640"/>
            <a:ext cx="175060" cy="175260"/>
          </a:xfrm>
          <a:prstGeom prst="rect">
            <a:avLst/>
          </a:prstGeom>
        </xdr:spPr>
      </xdr:pic>
      <xdr:sp macro="" textlink="Pivots!C8">
        <xdr:nvSpPr>
          <xdr:cNvPr id="37" name="TextBox 36">
            <a:extLst>
              <a:ext uri="{FF2B5EF4-FFF2-40B4-BE49-F238E27FC236}">
                <a16:creationId xmlns:a16="http://schemas.microsoft.com/office/drawing/2014/main" id="{6A366FC8-26ED-49F5-B102-50712C1A8E96}"/>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6ACD54-1EEE-43E5-8F4E-0C98BEEE7F39}" type="TxLink">
              <a:rPr lang="en-US" sz="1100" b="0" i="0" u="none" strike="noStrike">
                <a:solidFill>
                  <a:schemeClr val="accent6">
                    <a:lumMod val="20000"/>
                    <a:lumOff val="80000"/>
                  </a:schemeClr>
                </a:solidFill>
                <a:latin typeface="Aptos"/>
              </a:rPr>
              <a:pPr algn="ctr"/>
              <a:t>89,850</a:t>
            </a:fld>
            <a:endParaRPr lang="en-IN" sz="1100">
              <a:solidFill>
                <a:schemeClr val="accent6">
                  <a:lumMod val="20000"/>
                  <a:lumOff val="80000"/>
                </a:schemeClr>
              </a:solidFill>
            </a:endParaRPr>
          </a:p>
        </xdr:txBody>
      </xdr:sp>
    </xdr:grpSp>
    <xdr:clientData/>
  </xdr:twoCellAnchor>
  <xdr:twoCellAnchor>
    <xdr:from>
      <xdr:col>2</xdr:col>
      <xdr:colOff>0</xdr:colOff>
      <xdr:row>24</xdr:row>
      <xdr:rowOff>0</xdr:rowOff>
    </xdr:from>
    <xdr:to>
      <xdr:col>4</xdr:col>
      <xdr:colOff>373380</xdr:colOff>
      <xdr:row>29</xdr:row>
      <xdr:rowOff>114300</xdr:rowOff>
    </xdr:to>
    <xdr:grpSp>
      <xdr:nvGrpSpPr>
        <xdr:cNvPr id="38" name="Group 37">
          <a:extLst>
            <a:ext uri="{FF2B5EF4-FFF2-40B4-BE49-F238E27FC236}">
              <a16:creationId xmlns:a16="http://schemas.microsoft.com/office/drawing/2014/main" id="{EB7D0FC5-1610-4E7B-9C1E-B411F611B0AE}"/>
            </a:ext>
          </a:extLst>
        </xdr:cNvPr>
        <xdr:cNvGrpSpPr/>
      </xdr:nvGrpSpPr>
      <xdr:grpSpPr>
        <a:xfrm>
          <a:off x="441614" y="4511386"/>
          <a:ext cx="1706880" cy="980209"/>
          <a:chOff x="609600" y="518160"/>
          <a:chExt cx="1714500" cy="990600"/>
        </a:xfrm>
      </xdr:grpSpPr>
      <xdr:sp macro="" textlink="Pivots!D4">
        <xdr:nvSpPr>
          <xdr:cNvPr id="39" name="Rectangle 38">
            <a:extLst>
              <a:ext uri="{FF2B5EF4-FFF2-40B4-BE49-F238E27FC236}">
                <a16:creationId xmlns:a16="http://schemas.microsoft.com/office/drawing/2014/main" id="{FEF1C69A-43A1-458B-BB06-A8F73BF0CAF6}"/>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09B298-741F-4E29-8BDE-063DE8F86FB4}" type="TxLink">
              <a:rPr lang="en-US" sz="2800" b="1" i="0" u="none" strike="noStrike">
                <a:solidFill>
                  <a:schemeClr val="bg1"/>
                </a:solidFill>
                <a:latin typeface="Aptos"/>
              </a:rPr>
              <a:pPr algn="ctr"/>
              <a:t>3.9</a:t>
            </a:fld>
            <a:endParaRPr lang="en-US" sz="2800" b="1">
              <a:solidFill>
                <a:schemeClr val="bg1"/>
              </a:solidFill>
              <a:latin typeface="+mj-lt"/>
            </a:endParaRPr>
          </a:p>
        </xdr:txBody>
      </xdr:sp>
      <xdr:sp macro="" textlink="">
        <xdr:nvSpPr>
          <xdr:cNvPr id="40" name="TextBox 39">
            <a:extLst>
              <a:ext uri="{FF2B5EF4-FFF2-40B4-BE49-F238E27FC236}">
                <a16:creationId xmlns:a16="http://schemas.microsoft.com/office/drawing/2014/main" id="{02CB031E-90A8-4137-92D8-0CEAC999FC82}"/>
              </a:ext>
            </a:extLst>
          </xdr:cNvPr>
          <xdr:cNvSpPr txBox="1"/>
        </xdr:nvSpPr>
        <xdr:spPr>
          <a:xfrm>
            <a:off x="792480" y="518160"/>
            <a:ext cx="15316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Average</a:t>
            </a:r>
            <a:r>
              <a:rPr lang="en-IN" sz="1100" b="1" baseline="0">
                <a:solidFill>
                  <a:schemeClr val="bg1"/>
                </a:solidFill>
              </a:rPr>
              <a:t> Rating</a:t>
            </a:r>
            <a:endParaRPr lang="en-IN" sz="1100" b="1">
              <a:solidFill>
                <a:schemeClr val="bg1"/>
              </a:solidFill>
            </a:endParaRPr>
          </a:p>
        </xdr:txBody>
      </xdr:sp>
      <xdr:pic>
        <xdr:nvPicPr>
          <xdr:cNvPr id="41" name="Graphic 40">
            <a:extLst>
              <a:ext uri="{FF2B5EF4-FFF2-40B4-BE49-F238E27FC236}">
                <a16:creationId xmlns:a16="http://schemas.microsoft.com/office/drawing/2014/main" id="{4F7FDBF8-63F0-4E9A-8B40-5CC410629A9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661589" y="548640"/>
            <a:ext cx="175060" cy="175260"/>
          </a:xfrm>
          <a:prstGeom prst="rect">
            <a:avLst/>
          </a:prstGeom>
        </xdr:spPr>
      </xdr:pic>
      <xdr:sp macro="" textlink="Pivots!D8">
        <xdr:nvSpPr>
          <xdr:cNvPr id="42" name="TextBox 41">
            <a:extLst>
              <a:ext uri="{FF2B5EF4-FFF2-40B4-BE49-F238E27FC236}">
                <a16:creationId xmlns:a16="http://schemas.microsoft.com/office/drawing/2014/main" id="{204CA005-5D17-44DC-A88B-4CAA3A34B4BD}"/>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21CDDC-BA9D-4BCE-A42D-3D8CD039150A}" type="TxLink">
              <a:rPr lang="en-US" sz="1100" b="0" i="0" u="none" strike="noStrike">
                <a:solidFill>
                  <a:schemeClr val="accent6">
                    <a:lumMod val="20000"/>
                    <a:lumOff val="80000"/>
                  </a:schemeClr>
                </a:solidFill>
                <a:latin typeface="Aptos"/>
              </a:rPr>
              <a:pPr algn="ctr"/>
              <a:t>3.9</a:t>
            </a:fld>
            <a:endParaRPr lang="en-IN" sz="1100">
              <a:solidFill>
                <a:schemeClr val="accent6">
                  <a:lumMod val="20000"/>
                  <a:lumOff val="80000"/>
                </a:schemeClr>
              </a:solidFill>
            </a:endParaRPr>
          </a:p>
        </xdr:txBody>
      </xdr:sp>
    </xdr:grpSp>
    <xdr:clientData/>
  </xdr:twoCellAnchor>
  <xdr:twoCellAnchor>
    <xdr:from>
      <xdr:col>2</xdr:col>
      <xdr:colOff>0</xdr:colOff>
      <xdr:row>31</xdr:row>
      <xdr:rowOff>0</xdr:rowOff>
    </xdr:from>
    <xdr:to>
      <xdr:col>4</xdr:col>
      <xdr:colOff>373380</xdr:colOff>
      <xdr:row>36</xdr:row>
      <xdr:rowOff>114300</xdr:rowOff>
    </xdr:to>
    <xdr:grpSp>
      <xdr:nvGrpSpPr>
        <xdr:cNvPr id="43" name="Group 42">
          <a:extLst>
            <a:ext uri="{FF2B5EF4-FFF2-40B4-BE49-F238E27FC236}">
              <a16:creationId xmlns:a16="http://schemas.microsoft.com/office/drawing/2014/main" id="{5D842230-2BB2-4D6E-82AC-F70A3B9189AB}"/>
            </a:ext>
          </a:extLst>
        </xdr:cNvPr>
        <xdr:cNvGrpSpPr/>
      </xdr:nvGrpSpPr>
      <xdr:grpSpPr>
        <a:xfrm>
          <a:off x="441614" y="5723659"/>
          <a:ext cx="1706880" cy="980209"/>
          <a:chOff x="609600" y="518160"/>
          <a:chExt cx="1714500" cy="990600"/>
        </a:xfrm>
      </xdr:grpSpPr>
      <xdr:sp macro="" textlink="Pivots!E4">
        <xdr:nvSpPr>
          <xdr:cNvPr id="44" name="Rectangle 43">
            <a:extLst>
              <a:ext uri="{FF2B5EF4-FFF2-40B4-BE49-F238E27FC236}">
                <a16:creationId xmlns:a16="http://schemas.microsoft.com/office/drawing/2014/main" id="{9C5EB983-11EE-437E-82EC-D40F82D0E405}"/>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7FB45F5-7183-4C8F-8B0C-9C79F82C576D}" type="TxLink">
              <a:rPr lang="en-US" sz="2800" b="1" i="0" u="none" strike="noStrike">
                <a:solidFill>
                  <a:schemeClr val="bg1"/>
                </a:solidFill>
                <a:latin typeface="Aptos"/>
              </a:rPr>
              <a:pPr algn="ctr"/>
              <a:t>307</a:t>
            </a:fld>
            <a:endParaRPr lang="en-US" sz="2800" b="1">
              <a:solidFill>
                <a:schemeClr val="bg1"/>
              </a:solidFill>
              <a:latin typeface="+mj-lt"/>
            </a:endParaRPr>
          </a:p>
        </xdr:txBody>
      </xdr:sp>
      <xdr:sp macro="" textlink="">
        <xdr:nvSpPr>
          <xdr:cNvPr id="45" name="TextBox 44">
            <a:extLst>
              <a:ext uri="{FF2B5EF4-FFF2-40B4-BE49-F238E27FC236}">
                <a16:creationId xmlns:a16="http://schemas.microsoft.com/office/drawing/2014/main" id="{3431C24D-1CF9-4320-94A4-E177F4F2A923}"/>
              </a:ext>
            </a:extLst>
          </xdr:cNvPr>
          <xdr:cNvSpPr txBox="1"/>
        </xdr:nvSpPr>
        <xdr:spPr>
          <a:xfrm>
            <a:off x="792480" y="518160"/>
            <a:ext cx="1531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Happy Callers</a:t>
            </a:r>
          </a:p>
          <a:p>
            <a:endParaRPr lang="en-IN" sz="1100" b="1">
              <a:solidFill>
                <a:schemeClr val="bg1"/>
              </a:solidFill>
            </a:endParaRPr>
          </a:p>
          <a:p>
            <a:endParaRPr lang="en-IN" sz="1100" b="1">
              <a:solidFill>
                <a:schemeClr val="bg1"/>
              </a:solidFill>
            </a:endParaRPr>
          </a:p>
        </xdr:txBody>
      </xdr:sp>
      <xdr:pic>
        <xdr:nvPicPr>
          <xdr:cNvPr id="46" name="Graphic 45">
            <a:extLst>
              <a:ext uri="{FF2B5EF4-FFF2-40B4-BE49-F238E27FC236}">
                <a16:creationId xmlns:a16="http://schemas.microsoft.com/office/drawing/2014/main" id="{61F0F746-D85D-4FC5-8812-0DA036FBF8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661589" y="548640"/>
            <a:ext cx="175061" cy="175260"/>
          </a:xfrm>
          <a:prstGeom prst="rect">
            <a:avLst/>
          </a:prstGeom>
        </xdr:spPr>
      </xdr:pic>
      <xdr:sp macro="" textlink="Pivots!E8">
        <xdr:nvSpPr>
          <xdr:cNvPr id="47" name="TextBox 46">
            <a:extLst>
              <a:ext uri="{FF2B5EF4-FFF2-40B4-BE49-F238E27FC236}">
                <a16:creationId xmlns:a16="http://schemas.microsoft.com/office/drawing/2014/main" id="{10D0F15C-09B5-48AC-A945-509E82A9CF14}"/>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0A8ADF-1B87-4D2F-B2CF-85770BA21D91}" type="TxLink">
              <a:rPr lang="en-US" sz="1100" b="0" i="0" u="none" strike="noStrike">
                <a:solidFill>
                  <a:schemeClr val="accent6">
                    <a:lumMod val="20000"/>
                    <a:lumOff val="80000"/>
                  </a:schemeClr>
                </a:solidFill>
                <a:latin typeface="Aptos"/>
              </a:rPr>
              <a:pPr algn="ctr"/>
              <a:t>307</a:t>
            </a:fld>
            <a:endParaRPr lang="en-IN" sz="1100">
              <a:solidFill>
                <a:schemeClr val="accent6">
                  <a:lumMod val="20000"/>
                  <a:lumOff val="80000"/>
                </a:schemeClr>
              </a:solidFill>
            </a:endParaRPr>
          </a:p>
        </xdr:txBody>
      </xdr:sp>
    </xdr:grpSp>
    <xdr:clientData/>
  </xdr:twoCellAnchor>
  <xdr:twoCellAnchor editAs="oneCell">
    <xdr:from>
      <xdr:col>10</xdr:col>
      <xdr:colOff>622175</xdr:colOff>
      <xdr:row>19</xdr:row>
      <xdr:rowOff>46404</xdr:rowOff>
    </xdr:from>
    <xdr:to>
      <xdr:col>13</xdr:col>
      <xdr:colOff>436071</xdr:colOff>
      <xdr:row>29</xdr:row>
      <xdr:rowOff>63402</xdr:rowOff>
    </xdr:to>
    <mc:AlternateContent xmlns:mc="http://schemas.openxmlformats.org/markup-compatibility/2006" xmlns:a14="http://schemas.microsoft.com/office/drawing/2010/main">
      <mc:Choice Requires="a14">
        <xdr:graphicFrame macro="">
          <xdr:nvGraphicFramePr>
            <xdr:cNvPr id="28" name="Representative 1">
              <a:extLst>
                <a:ext uri="{FF2B5EF4-FFF2-40B4-BE49-F238E27FC236}">
                  <a16:creationId xmlns:a16="http://schemas.microsoft.com/office/drawing/2014/main" id="{FB297619-3DA4-4579-9D4C-C306CE21720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423535" y="3683684"/>
              <a:ext cx="1825576" cy="1744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481951</xdr:colOff>
      <xdr:row>3</xdr:row>
      <xdr:rowOff>0</xdr:rowOff>
    </xdr:from>
    <xdr:to>
      <xdr:col>10</xdr:col>
      <xdr:colOff>127000</xdr:colOff>
      <xdr:row>18</xdr:row>
      <xdr:rowOff>25400</xdr:rowOff>
    </xdr:to>
    <xdr:graphicFrame macro="">
      <xdr:nvGraphicFramePr>
        <xdr:cNvPr id="29" name="Chart 28">
          <a:extLst>
            <a:ext uri="{FF2B5EF4-FFF2-40B4-BE49-F238E27FC236}">
              <a16:creationId xmlns:a16="http://schemas.microsoft.com/office/drawing/2014/main" id="{4E850F33-606E-4118-A4A1-F42BD530F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277196</xdr:colOff>
      <xdr:row>2</xdr:row>
      <xdr:rowOff>173403</xdr:rowOff>
    </xdr:from>
    <xdr:to>
      <xdr:col>13</xdr:col>
      <xdr:colOff>373058</xdr:colOff>
      <xdr:row>18</xdr:row>
      <xdr:rowOff>31750</xdr:rowOff>
    </xdr:to>
    <xdr:graphicFrame macro="">
      <xdr:nvGraphicFramePr>
        <xdr:cNvPr id="30" name="Chart 29">
          <a:extLst>
            <a:ext uri="{FF2B5EF4-FFF2-40B4-BE49-F238E27FC236}">
              <a16:creationId xmlns:a16="http://schemas.microsoft.com/office/drawing/2014/main" id="{2619C065-7EFC-4963-9777-40B23F3F7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495463</xdr:colOff>
      <xdr:row>19</xdr:row>
      <xdr:rowOff>23813</xdr:rowOff>
    </xdr:from>
    <xdr:to>
      <xdr:col>10</xdr:col>
      <xdr:colOff>444500</xdr:colOff>
      <xdr:row>36</xdr:row>
      <xdr:rowOff>142759</xdr:rowOff>
    </xdr:to>
    <xdr:grpSp>
      <xdr:nvGrpSpPr>
        <xdr:cNvPr id="6" name="Group 5">
          <a:extLst>
            <a:ext uri="{FF2B5EF4-FFF2-40B4-BE49-F238E27FC236}">
              <a16:creationId xmlns:a16="http://schemas.microsoft.com/office/drawing/2014/main" id="{E38A95BD-796C-4CD7-9CF1-074F8EA474E6}"/>
            </a:ext>
          </a:extLst>
        </xdr:cNvPr>
        <xdr:cNvGrpSpPr/>
      </xdr:nvGrpSpPr>
      <xdr:grpSpPr>
        <a:xfrm>
          <a:off x="2270577" y="3669290"/>
          <a:ext cx="3949537" cy="3063037"/>
          <a:chOff x="2425211" y="3011365"/>
          <a:chExt cx="4220308" cy="2514894"/>
        </a:xfrm>
      </xdr:grpSpPr>
      <xdr:graphicFrame macro="">
        <xdr:nvGraphicFramePr>
          <xdr:cNvPr id="31" name="Chart 30">
            <a:extLst>
              <a:ext uri="{FF2B5EF4-FFF2-40B4-BE49-F238E27FC236}">
                <a16:creationId xmlns:a16="http://schemas.microsoft.com/office/drawing/2014/main" id="{2AAADF1B-D96A-40FE-AB26-C0F5DA3E31F5}"/>
              </a:ext>
            </a:extLst>
          </xdr:cNvPr>
          <xdr:cNvGraphicFramePr>
            <a:graphicFrameLocks/>
          </xdr:cNvGraphicFramePr>
        </xdr:nvGraphicFramePr>
        <xdr:xfrm>
          <a:off x="2425211" y="3011365"/>
          <a:ext cx="1992923" cy="25069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2" name="Chart 31">
            <a:extLst>
              <a:ext uri="{FF2B5EF4-FFF2-40B4-BE49-F238E27FC236}">
                <a16:creationId xmlns:a16="http://schemas.microsoft.com/office/drawing/2014/main" id="{7F96CDD5-6FA9-453A-A448-77DA21A9C532}"/>
              </a:ext>
            </a:extLst>
          </xdr:cNvPr>
          <xdr:cNvGraphicFramePr>
            <a:graphicFrameLocks/>
          </xdr:cNvGraphicFramePr>
        </xdr:nvGraphicFramePr>
        <xdr:xfrm>
          <a:off x="4388533" y="3011366"/>
          <a:ext cx="2256986" cy="251489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13</xdr:col>
      <xdr:colOff>539741</xdr:colOff>
      <xdr:row>3</xdr:row>
      <xdr:rowOff>1</xdr:rowOff>
    </xdr:from>
    <xdr:to>
      <xdr:col>17</xdr:col>
      <xdr:colOff>174625</xdr:colOff>
      <xdr:row>18</xdr:row>
      <xdr:rowOff>15875</xdr:rowOff>
    </xdr:to>
    <xdr:graphicFrame macro="">
      <xdr:nvGraphicFramePr>
        <xdr:cNvPr id="48" name="Chart 47">
          <a:extLst>
            <a:ext uri="{FF2B5EF4-FFF2-40B4-BE49-F238E27FC236}">
              <a16:creationId xmlns:a16="http://schemas.microsoft.com/office/drawing/2014/main" id="{6B12BE5E-7CFE-4868-A0C0-30A1D4A70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333361</xdr:colOff>
      <xdr:row>3</xdr:row>
      <xdr:rowOff>7937</xdr:rowOff>
    </xdr:from>
    <xdr:to>
      <xdr:col>20</xdr:col>
      <xdr:colOff>666746</xdr:colOff>
      <xdr:row>18</xdr:row>
      <xdr:rowOff>15874</xdr:rowOff>
    </xdr:to>
    <xdr:graphicFrame macro="">
      <xdr:nvGraphicFramePr>
        <xdr:cNvPr id="49" name="Chart 48">
          <a:extLst>
            <a:ext uri="{FF2B5EF4-FFF2-40B4-BE49-F238E27FC236}">
              <a16:creationId xmlns:a16="http://schemas.microsoft.com/office/drawing/2014/main" id="{B1D0A45C-56A8-4DC1-864B-39B7502C8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84711574075" backgroundQuery="1" createdVersion="7" refreshedVersion="7" minRefreshableVersion="3" recordCount="0" supportSubquery="1" supportAdvancedDrill="1" xr:uid="{F90415DE-B7C6-4140-8462-191774AD2C4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56305671298" backgroundQuery="1" createdVersion="7" refreshedVersion="7" minRefreshableVersion="3" recordCount="0" supportSubquery="1" supportAdvancedDrill="1" xr:uid="{0010E919-07E7-4132-821A-3EEB0CEE5CC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Rating]" caption="5*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 caption="Average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748381134261" backgroundQuery="1" createdVersion="7" refreshedVersion="7" minRefreshableVersion="3" recordCount="0" supportSubquery="1" supportAdvancedDrill="1" xr:uid="{EB1ABBA4-9DF3-4DF2-BD26-0A9A625E6994}">
  <cacheSource type="external" connectionId="1"/>
  <cacheFields count="4">
    <cacheField name="[calls].[Representative].[Representative]" caption="Representative" numFmtId="0" hierarchy="3" level="1">
      <sharedItems containsSemiMixedTypes="0" containsNonDate="0" containsString="0"/>
    </cacheField>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785742476852" backgroundQuery="1" createdVersion="7" refreshedVersion="7" minRefreshableVersion="3" recordCount="0" supportSubquery="1" supportAdvancedDrill="1" xr:uid="{7FD77322-7034-4302-8234-ECE60F2DB52A}">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2870368" backgroundQuery="1" createdVersion="7" refreshedVersion="7" minRefreshableVersion="3" recordCount="0" supportSubquery="1" supportAdvancedDrill="1" xr:uid="{EFBCA420-8617-49AB-A977-82CEC209984C}">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 caption="Average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3449076" backgroundQuery="1" createdVersion="7" refreshedVersion="7" minRefreshableVersion="3" recordCount="0" supportSubquery="1" supportAdvancedDrill="1" xr:uid="{F7D88D4B-5BEB-4EA5-A2AE-1D84E03324B9}">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3912037" backgroundQuery="1" createdVersion="7" refreshedVersion="7" minRefreshableVersion="3" recordCount="0" supportSubquery="1" supportAdvancedDrill="1" xr:uid="{797E2D56-0728-4B84-BF3B-6223F53821D2}">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4259261" backgroundQuery="1" createdVersion="7" refreshedVersion="7" minRefreshableVersion="3" recordCount="0" supportSubquery="1" supportAdvancedDrill="1" xr:uid="{40DCF679-8A77-4088-B5C3-08E12A178427}">
  <cacheSource type="external" connectionId="1"/>
  <cacheFields count="1">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4722223" backgroundQuery="1" createdVersion="7" refreshedVersion="7" minRefreshableVersion="3" recordCount="0" supportSubquery="1" supportAdvancedDrill="1" xr:uid="{1ECBA8BE-4081-4489-80CC-C0D3A55B031D}">
  <cacheSource type="external" connectionId="1"/>
  <cacheFields count="3">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56300810188" backgroundQuery="1" createdVersion="3" refreshedVersion="7" minRefreshableVersion="3" recordCount="0" supportSubquery="1" supportAdvancedDrill="1" xr:uid="{3F36B95C-A18F-4BD2-99FD-33BC1A96883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9090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F0AED-6B56-4796-ACD7-CBC820025EBC}" name="Rep Amounts"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67:G8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074395-57B7-4B66-B37C-3CB9FF3DA269}" name="Weekly Trend"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2:F20" firstHeaderRow="1" firstDataRow="1" firstDataCol="1"/>
  <pivotFields count="3">
    <pivotField dataField="1" subtotalTop="0" showAll="0" defaultSubtotal="0"/>
    <pivotField axis="axisRow" allDrilled="1" subtotalTop="0" showAll="0" nonAutoSortDefault="1" defaultSubtotal="0" defaultAttributeDrillState="1">
      <items count="7">
        <item x="2"/>
        <item x="0"/>
        <item x="4"/>
        <item x="6"/>
        <item x="5"/>
        <item x="1"/>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2BC6E-D167-49D6-BFB7-0B2F4852C91B}" name="gender Pivo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47:D52"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4">
    <i>
      <x/>
    </i>
    <i>
      <x v="1"/>
    </i>
    <i>
      <x v="2"/>
    </i>
    <i t="grand">
      <x/>
    </i>
  </rowItems>
  <colFields count="1">
    <field x="2"/>
  </colFields>
  <colItems count="3">
    <i>
      <x/>
    </i>
    <i>
      <x v="1"/>
    </i>
    <i t="grand">
      <x/>
    </i>
  </colItems>
  <dataFields count="1">
    <dataField fld="3" subtotal="count" baseField="0" baseItem="0"/>
  </dataFields>
  <chartFormats count="2">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E7CAB-7392-4FA3-8342-9F83552D9B6B}" name="Rep Satisfaction"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7:B6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D75D7-482C-45B7-B893-A6E03B9FA323}" name="Reps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C3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7704A3-43C6-43EF-BD9C-BDBD2B148AD7}" name="Selected Rep"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8:A43"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18493D-ED2E-4265-9FAC-A55142203E3C}" name="Monthly Trend"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A12:C25" firstHeaderRow="0" firstDataRow="1" firstDataCol="1"/>
  <pivotFields count="5">
    <pivotField dataField="1" subtotalTop="0" showAll="0" defaultSubtotal="0"/>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D21ABB-B5BF-482B-A35C-05073FD611B8}" name="Rep Pivot"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CB47B5-3C87-4D5A-989F-B5433B75AC1A}" name="Summary_Pivo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C970D7C-B6D6-4370-9A67-84F3E09D6C7D}" sourceName="[calls].[Representative]">
  <pivotTables>
    <pivotTable tabId="6" name="Rep Pivot"/>
    <pivotTable tabId="6" name="Monthly Trend"/>
    <pivotTable tabId="6" name="Weekly Trend"/>
    <pivotTable tabId="6" name="Selected Rep"/>
    <pivotTable tabId="6" name="Rep Satisfaction"/>
  </pivotTables>
  <data>
    <olap pivotCacheId="1069090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AD69EDF-2C87-4636-B314-137A8B506376}"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F6AA8E8-8482-4782-B279-829B614F66A3}" cache="Slicer_Representative" caption="Representative" level="1" style="SlicerStyleDark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I1" sqref="I1"/>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2" zoomScale="102" zoomScaleNormal="99" workbookViewId="0">
      <selection activeCell="E3" sqref="E3"/>
    </sheetView>
  </sheetViews>
  <sheetFormatPr defaultRowHeight="13.8"/>
  <cols>
    <col min="5" max="5" width="10.8984375" customWidth="1"/>
    <col min="6" max="6" width="9.8984375" customWidth="1"/>
  </cols>
  <sheetData>
    <row r="2" spans="5:6">
      <c r="E2" t="s">
        <v>1040</v>
      </c>
      <c r="F2" t="s">
        <v>1041</v>
      </c>
    </row>
    <row r="3" spans="5:6" ht="25.5" customHeight="1">
      <c r="E3" t="s">
        <v>11</v>
      </c>
    </row>
    <row r="4" spans="5:6" ht="25.5" customHeight="1">
      <c r="E4" t="s">
        <v>9</v>
      </c>
    </row>
    <row r="5" spans="5:6" ht="25.5" customHeight="1">
      <c r="E5" t="s">
        <v>6</v>
      </c>
    </row>
    <row r="6" spans="5:6" ht="25.5" customHeight="1">
      <c r="E6" t="s">
        <v>13</v>
      </c>
    </row>
    <row r="7" spans="5:6" ht="25.5" customHeight="1">
      <c r="E7" t="s">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BD12-CB16-4D7C-9E8A-C0BB4CC5B7CD}">
  <dimension ref="A3:I86"/>
  <sheetViews>
    <sheetView topLeftCell="A33" zoomScale="96" workbookViewId="0">
      <selection activeCell="I63" sqref="I63"/>
    </sheetView>
  </sheetViews>
  <sheetFormatPr defaultRowHeight="13.8"/>
  <cols>
    <col min="1" max="1" width="13.59765625" bestFit="1" customWidth="1"/>
    <col min="2" max="2" width="10.296875" bestFit="1" customWidth="1"/>
    <col min="3" max="3" width="11.3984375" bestFit="1" customWidth="1"/>
    <col min="4" max="4" width="15.59765625" bestFit="1" customWidth="1"/>
    <col min="5" max="5" width="13.59765625" bestFit="1" customWidth="1"/>
    <col min="6" max="6" width="10.296875" bestFit="1" customWidth="1"/>
    <col min="7" max="7" width="11" bestFit="1" customWidth="1"/>
    <col min="8" max="8" width="12.69921875" bestFit="1" customWidth="1"/>
    <col min="9" max="9" width="10.5" bestFit="1" customWidth="1"/>
    <col min="10" max="10" width="8.19921875" bestFit="1" customWidth="1"/>
  </cols>
  <sheetData>
    <row r="3" spans="1:6">
      <c r="A3" t="s">
        <v>1042</v>
      </c>
      <c r="B3" t="s">
        <v>1043</v>
      </c>
      <c r="C3" t="s">
        <v>1044</v>
      </c>
      <c r="D3" t="s">
        <v>1045</v>
      </c>
      <c r="E3" t="s">
        <v>1046</v>
      </c>
    </row>
    <row r="4" spans="1:6">
      <c r="A4" s="21">
        <v>1000</v>
      </c>
      <c r="B4" s="22">
        <v>96623</v>
      </c>
      <c r="C4" s="21">
        <v>89850</v>
      </c>
      <c r="D4" s="23">
        <v>3.8854000000000033</v>
      </c>
      <c r="E4" s="24">
        <v>307</v>
      </c>
    </row>
    <row r="7" spans="1:6">
      <c r="A7" t="s">
        <v>1042</v>
      </c>
      <c r="B7" t="s">
        <v>1043</v>
      </c>
      <c r="C7" t="s">
        <v>1044</v>
      </c>
      <c r="D7" t="s">
        <v>1045</v>
      </c>
      <c r="E7" t="s">
        <v>1046</v>
      </c>
    </row>
    <row r="8" spans="1:6">
      <c r="A8" s="21">
        <v>1000</v>
      </c>
      <c r="B8" s="22">
        <v>96623</v>
      </c>
      <c r="C8" s="21">
        <v>89850</v>
      </c>
      <c r="D8" s="23">
        <v>3.8854000000000033</v>
      </c>
      <c r="E8" s="24">
        <v>307</v>
      </c>
    </row>
    <row r="12" spans="1:6">
      <c r="A12" s="25" t="s">
        <v>1047</v>
      </c>
      <c r="B12" t="s">
        <v>1042</v>
      </c>
      <c r="C12" t="s">
        <v>1061</v>
      </c>
      <c r="E12" s="25" t="s">
        <v>1047</v>
      </c>
      <c r="F12" t="s">
        <v>1042</v>
      </c>
    </row>
    <row r="13" spans="1:6">
      <c r="A13" s="26" t="s">
        <v>1049</v>
      </c>
      <c r="B13" s="21">
        <v>79</v>
      </c>
      <c r="C13" s="21">
        <v>79</v>
      </c>
      <c r="E13" s="26" t="s">
        <v>1064</v>
      </c>
      <c r="F13" s="21">
        <v>161</v>
      </c>
    </row>
    <row r="14" spans="1:6">
      <c r="A14" s="26" t="s">
        <v>1050</v>
      </c>
      <c r="B14" s="21">
        <v>66</v>
      </c>
      <c r="C14" s="21">
        <v>66</v>
      </c>
      <c r="E14" s="26" t="s">
        <v>1062</v>
      </c>
      <c r="F14" s="21">
        <v>141</v>
      </c>
    </row>
    <row r="15" spans="1:6">
      <c r="A15" s="26" t="s">
        <v>1051</v>
      </c>
      <c r="B15" s="21">
        <v>155</v>
      </c>
      <c r="C15" s="21">
        <v>155</v>
      </c>
      <c r="E15" s="26" t="s">
        <v>1066</v>
      </c>
      <c r="F15" s="21">
        <v>128</v>
      </c>
    </row>
    <row r="16" spans="1:6">
      <c r="A16" s="26" t="s">
        <v>1052</v>
      </c>
      <c r="B16" s="21">
        <v>136</v>
      </c>
      <c r="C16" s="21">
        <v>136</v>
      </c>
      <c r="E16" s="26" t="s">
        <v>1068</v>
      </c>
      <c r="F16" s="21">
        <v>153</v>
      </c>
    </row>
    <row r="17" spans="1:9">
      <c r="A17" s="26" t="s">
        <v>1053</v>
      </c>
      <c r="B17" s="21">
        <v>83</v>
      </c>
      <c r="C17" s="21">
        <v>83</v>
      </c>
      <c r="E17" s="26" t="s">
        <v>1067</v>
      </c>
      <c r="F17" s="21">
        <v>138</v>
      </c>
    </row>
    <row r="18" spans="1:9">
      <c r="A18" s="26" t="s">
        <v>1054</v>
      </c>
      <c r="B18" s="21">
        <v>67</v>
      </c>
      <c r="C18" s="21">
        <v>67</v>
      </c>
      <c r="E18" s="26" t="s">
        <v>1063</v>
      </c>
      <c r="F18" s="21">
        <v>133</v>
      </c>
    </row>
    <row r="19" spans="1:9">
      <c r="A19" s="26" t="s">
        <v>1055</v>
      </c>
      <c r="B19" s="21">
        <v>64</v>
      </c>
      <c r="C19" s="21">
        <v>64</v>
      </c>
      <c r="E19" s="26" t="s">
        <v>1065</v>
      </c>
      <c r="F19" s="21">
        <v>146</v>
      </c>
    </row>
    <row r="20" spans="1:9">
      <c r="A20" s="26" t="s">
        <v>1056</v>
      </c>
      <c r="B20" s="21">
        <v>50</v>
      </c>
      <c r="C20" s="21">
        <v>50</v>
      </c>
      <c r="E20" s="26" t="s">
        <v>1048</v>
      </c>
      <c r="F20" s="21">
        <v>1000</v>
      </c>
    </row>
    <row r="21" spans="1:9">
      <c r="A21" s="26" t="s">
        <v>1057</v>
      </c>
      <c r="B21" s="21">
        <v>76</v>
      </c>
      <c r="C21" s="21">
        <v>76</v>
      </c>
    </row>
    <row r="22" spans="1:9">
      <c r="A22" s="26" t="s">
        <v>1058</v>
      </c>
      <c r="B22" s="21">
        <v>114</v>
      </c>
      <c r="C22" s="21">
        <v>114</v>
      </c>
    </row>
    <row r="23" spans="1:9">
      <c r="A23" s="26" t="s">
        <v>1059</v>
      </c>
      <c r="B23" s="21">
        <v>57</v>
      </c>
      <c r="C23" s="21">
        <v>57</v>
      </c>
    </row>
    <row r="24" spans="1:9">
      <c r="A24" s="26" t="s">
        <v>1060</v>
      </c>
      <c r="B24" s="21">
        <v>53</v>
      </c>
      <c r="C24" s="21">
        <v>53</v>
      </c>
    </row>
    <row r="25" spans="1:9">
      <c r="A25" s="26" t="s">
        <v>1048</v>
      </c>
      <c r="B25" s="21">
        <v>1000</v>
      </c>
      <c r="C25" s="21">
        <v>1000</v>
      </c>
    </row>
    <row r="26" spans="1:9">
      <c r="E26" t="s">
        <v>1069</v>
      </c>
      <c r="H26" t="s">
        <v>1074</v>
      </c>
      <c r="I26" t="str">
        <f>A39</f>
        <v>R01</v>
      </c>
    </row>
    <row r="28" spans="1:9">
      <c r="A28" s="25" t="s">
        <v>1047</v>
      </c>
      <c r="B28" t="s">
        <v>1042</v>
      </c>
      <c r="C28" t="s">
        <v>1043</v>
      </c>
      <c r="E28" t="s">
        <v>3</v>
      </c>
      <c r="F28" t="s">
        <v>1070</v>
      </c>
      <c r="G28" t="s">
        <v>1071</v>
      </c>
      <c r="H28" t="s">
        <v>1072</v>
      </c>
      <c r="I28" t="s">
        <v>1073</v>
      </c>
    </row>
    <row r="29" spans="1:9">
      <c r="A29" s="26" t="s">
        <v>11</v>
      </c>
      <c r="B29" s="21">
        <v>189</v>
      </c>
      <c r="C29" s="22">
        <v>18415</v>
      </c>
      <c r="E29" t="str" cm="1">
        <f t="array" ref="E29:G33">A29:C33</f>
        <v>R01</v>
      </c>
      <c r="F29">
        <v>189</v>
      </c>
      <c r="G29" s="28">
        <v>18415</v>
      </c>
      <c r="H29">
        <f>IF(E29=$I$26,F29,NA())</f>
        <v>189</v>
      </c>
      <c r="I29">
        <f>IF(E29=$I$26,G29,NA())</f>
        <v>18415</v>
      </c>
    </row>
    <row r="30" spans="1:9">
      <c r="A30" s="26" t="s">
        <v>9</v>
      </c>
      <c r="B30" s="21">
        <v>218</v>
      </c>
      <c r="C30" s="22">
        <v>20581</v>
      </c>
      <c r="E30" t="str">
        <v>R02</v>
      </c>
      <c r="F30">
        <v>218</v>
      </c>
      <c r="G30" s="28">
        <v>20581</v>
      </c>
      <c r="H30" t="e">
        <f t="shared" ref="H30:H33" si="0">IF(E30=$I$26,F30,NA())</f>
        <v>#N/A</v>
      </c>
      <c r="I30" t="e">
        <f t="shared" ref="I30:I33" si="1">IF(E30=$I$26,G30,NA())</f>
        <v>#N/A</v>
      </c>
    </row>
    <row r="31" spans="1:9">
      <c r="A31" s="26" t="s">
        <v>6</v>
      </c>
      <c r="B31" s="21">
        <v>207</v>
      </c>
      <c r="C31" s="22">
        <v>20872</v>
      </c>
      <c r="E31" t="str">
        <v>R03</v>
      </c>
      <c r="F31">
        <v>207</v>
      </c>
      <c r="G31" s="28">
        <v>20872</v>
      </c>
      <c r="H31" t="e">
        <f t="shared" si="0"/>
        <v>#N/A</v>
      </c>
      <c r="I31" t="e">
        <f t="shared" si="1"/>
        <v>#N/A</v>
      </c>
    </row>
    <row r="32" spans="1:9">
      <c r="A32" s="26" t="s">
        <v>13</v>
      </c>
      <c r="B32" s="21">
        <v>186</v>
      </c>
      <c r="C32" s="22">
        <v>16651</v>
      </c>
      <c r="E32" t="str">
        <v>R04</v>
      </c>
      <c r="F32">
        <v>186</v>
      </c>
      <c r="G32" s="28">
        <v>16651</v>
      </c>
      <c r="H32" t="e">
        <f t="shared" si="0"/>
        <v>#N/A</v>
      </c>
      <c r="I32" t="e">
        <f t="shared" si="1"/>
        <v>#N/A</v>
      </c>
    </row>
    <row r="33" spans="1:9">
      <c r="A33" s="26" t="s">
        <v>10</v>
      </c>
      <c r="B33" s="21">
        <v>200</v>
      </c>
      <c r="C33" s="22">
        <v>20104</v>
      </c>
      <c r="E33" t="str">
        <v>R05</v>
      </c>
      <c r="F33">
        <v>200</v>
      </c>
      <c r="G33" s="28">
        <v>20104</v>
      </c>
      <c r="H33" t="e">
        <f t="shared" si="0"/>
        <v>#N/A</v>
      </c>
      <c r="I33" t="e">
        <f t="shared" si="1"/>
        <v>#N/A</v>
      </c>
    </row>
    <row r="34" spans="1:9">
      <c r="A34" s="26" t="s">
        <v>1048</v>
      </c>
      <c r="B34" s="21">
        <v>1000</v>
      </c>
      <c r="C34" s="22">
        <v>96623</v>
      </c>
    </row>
    <row r="38" spans="1:9">
      <c r="A38" s="25" t="s">
        <v>1047</v>
      </c>
    </row>
    <row r="39" spans="1:9">
      <c r="A39" s="29" t="s">
        <v>11</v>
      </c>
    </row>
    <row r="40" spans="1:9">
      <c r="A40" s="29" t="s">
        <v>9</v>
      </c>
    </row>
    <row r="41" spans="1:9">
      <c r="A41" s="29" t="s">
        <v>6</v>
      </c>
    </row>
    <row r="42" spans="1:9">
      <c r="A42" s="29" t="s">
        <v>13</v>
      </c>
    </row>
    <row r="43" spans="1:9">
      <c r="A43" s="29" t="s">
        <v>10</v>
      </c>
    </row>
    <row r="47" spans="1:9">
      <c r="A47" s="25" t="s">
        <v>1042</v>
      </c>
      <c r="B47" s="25" t="s">
        <v>1075</v>
      </c>
      <c r="H47" t="s">
        <v>1077</v>
      </c>
    </row>
    <row r="48" spans="1:9">
      <c r="A48" s="25" t="s">
        <v>1047</v>
      </c>
      <c r="B48" t="s">
        <v>999</v>
      </c>
      <c r="C48" t="s">
        <v>998</v>
      </c>
      <c r="D48" t="s">
        <v>1048</v>
      </c>
      <c r="H48" t="s">
        <v>1078</v>
      </c>
      <c r="I48" s="43">
        <f>A8/A4</f>
        <v>1</v>
      </c>
    </row>
    <row r="49" spans="1:9">
      <c r="A49" s="26" t="s">
        <v>1002</v>
      </c>
      <c r="B49" s="21">
        <v>144</v>
      </c>
      <c r="C49" s="21">
        <v>132</v>
      </c>
      <c r="D49" s="21">
        <v>276</v>
      </c>
      <c r="H49" t="s">
        <v>1070</v>
      </c>
      <c r="I49">
        <f>_xlfn.XLOOKUP(A39,E29:E33,F29:F33,0,0)</f>
        <v>189</v>
      </c>
    </row>
    <row r="50" spans="1:9">
      <c r="A50" s="26" t="s">
        <v>1001</v>
      </c>
      <c r="B50" s="21">
        <v>326</v>
      </c>
      <c r="C50" s="21">
        <v>63</v>
      </c>
      <c r="D50" s="21">
        <v>389</v>
      </c>
      <c r="H50" t="s">
        <v>1071</v>
      </c>
      <c r="I50">
        <f>_xlfn.XLOOKUP(A39,E29:E33,G29:G33,0,0)</f>
        <v>18415</v>
      </c>
    </row>
    <row r="51" spans="1:9">
      <c r="A51" s="26" t="s">
        <v>1000</v>
      </c>
      <c r="B51" s="21">
        <v>129</v>
      </c>
      <c r="C51" s="21">
        <v>206</v>
      </c>
      <c r="D51" s="21">
        <v>335</v>
      </c>
    </row>
    <row r="52" spans="1:9">
      <c r="A52" s="26" t="s">
        <v>1048</v>
      </c>
      <c r="B52" s="21">
        <v>599</v>
      </c>
      <c r="C52" s="21">
        <v>401</v>
      </c>
      <c r="D52" s="21">
        <v>1000</v>
      </c>
      <c r="H52" t="s">
        <v>1079</v>
      </c>
      <c r="I52">
        <f>_xlfn.RANK.AVG(I49,F29:F33)</f>
        <v>4</v>
      </c>
    </row>
    <row r="53" spans="1:9">
      <c r="H53" t="s">
        <v>1080</v>
      </c>
      <c r="I53">
        <f>_xlfn.RANK.AVG(I50,G29:G33)</f>
        <v>4</v>
      </c>
    </row>
    <row r="56" spans="1:9">
      <c r="H56" t="s">
        <v>1081</v>
      </c>
    </row>
    <row r="57" spans="1:9">
      <c r="A57" s="25" t="s">
        <v>1047</v>
      </c>
      <c r="B57" t="s">
        <v>1042</v>
      </c>
      <c r="I57" t="str">
        <f>"% of Calls:"&amp;TEXT(I48,"0%")</f>
        <v>% of Calls:100%</v>
      </c>
    </row>
    <row r="58" spans="1:9">
      <c r="A58" s="26">
        <v>0</v>
      </c>
      <c r="B58" s="21">
        <v>1</v>
      </c>
      <c r="I58" t="str">
        <f>IF(COUNTA(A39:A43)&gt;1,"","Call Rank:"&amp;I52)</f>
        <v/>
      </c>
    </row>
    <row r="59" spans="1:9">
      <c r="A59" s="26">
        <v>1</v>
      </c>
      <c r="B59" s="21">
        <v>8</v>
      </c>
      <c r="I59" t="str">
        <f>IF(COUNTA(A39:A43)&gt;1,"","Amount Rank:"&amp;I53)</f>
        <v/>
      </c>
    </row>
    <row r="60" spans="1:9">
      <c r="A60" s="26">
        <v>2</v>
      </c>
      <c r="B60" s="21">
        <v>59</v>
      </c>
    </row>
    <row r="61" spans="1:9">
      <c r="A61" s="26">
        <v>3</v>
      </c>
      <c r="B61" s="21">
        <v>197</v>
      </c>
    </row>
    <row r="62" spans="1:9">
      <c r="A62" s="26">
        <v>4</v>
      </c>
      <c r="B62" s="21">
        <v>428</v>
      </c>
      <c r="I62" s="44"/>
    </row>
    <row r="63" spans="1:9">
      <c r="A63" s="26">
        <v>5</v>
      </c>
      <c r="B63" s="21">
        <v>307</v>
      </c>
      <c r="I63" t="str">
        <f>A39</f>
        <v>R01</v>
      </c>
    </row>
    <row r="64" spans="1:9">
      <c r="A64" s="26" t="s">
        <v>1048</v>
      </c>
      <c r="B64" s="21">
        <v>1000</v>
      </c>
    </row>
    <row r="67" spans="1:7">
      <c r="A67" s="25" t="s">
        <v>1043</v>
      </c>
      <c r="B67" s="25" t="s">
        <v>1075</v>
      </c>
    </row>
    <row r="68" spans="1:7">
      <c r="A68" s="25" t="s">
        <v>1047</v>
      </c>
      <c r="B68" t="s">
        <v>11</v>
      </c>
      <c r="C68" t="s">
        <v>9</v>
      </c>
      <c r="D68" t="s">
        <v>6</v>
      </c>
      <c r="E68" t="s">
        <v>13</v>
      </c>
      <c r="F68" t="s">
        <v>10</v>
      </c>
      <c r="G68" t="s">
        <v>1048</v>
      </c>
    </row>
    <row r="69" spans="1:7">
      <c r="A69" s="26" t="s">
        <v>1002</v>
      </c>
      <c r="B69" s="27"/>
      <c r="C69" s="27"/>
      <c r="D69" s="27"/>
      <c r="E69" s="27"/>
      <c r="F69" s="27"/>
      <c r="G69" s="27"/>
    </row>
    <row r="70" spans="1:7">
      <c r="A70" s="30" t="s">
        <v>20</v>
      </c>
      <c r="B70" s="22">
        <v>891</v>
      </c>
      <c r="C70" s="22">
        <v>1332</v>
      </c>
      <c r="D70" s="22">
        <v>1282</v>
      </c>
      <c r="E70" s="22">
        <v>739</v>
      </c>
      <c r="F70" s="22">
        <v>560</v>
      </c>
      <c r="G70" s="22">
        <v>4804</v>
      </c>
    </row>
    <row r="71" spans="1:7">
      <c r="A71" s="30" t="s">
        <v>12</v>
      </c>
      <c r="B71" s="22">
        <v>1991</v>
      </c>
      <c r="C71" s="22">
        <v>1886</v>
      </c>
      <c r="D71" s="22">
        <v>1206</v>
      </c>
      <c r="E71" s="22">
        <v>884</v>
      </c>
      <c r="F71" s="22">
        <v>1722</v>
      </c>
      <c r="G71" s="22">
        <v>7689</v>
      </c>
    </row>
    <row r="72" spans="1:7">
      <c r="A72" s="30" t="s">
        <v>8</v>
      </c>
      <c r="B72" s="22">
        <v>1163</v>
      </c>
      <c r="C72" s="22">
        <v>1180</v>
      </c>
      <c r="D72" s="22">
        <v>1616</v>
      </c>
      <c r="E72" s="22">
        <v>1043</v>
      </c>
      <c r="F72" s="22">
        <v>1747</v>
      </c>
      <c r="G72" s="22">
        <v>6749</v>
      </c>
    </row>
    <row r="73" spans="1:7">
      <c r="A73" s="30" t="s">
        <v>16</v>
      </c>
      <c r="B73" s="22">
        <v>1438</v>
      </c>
      <c r="C73" s="22">
        <v>1616</v>
      </c>
      <c r="D73" s="22">
        <v>866</v>
      </c>
      <c r="E73" s="22">
        <v>829</v>
      </c>
      <c r="F73" s="22">
        <v>2070</v>
      </c>
      <c r="G73" s="22">
        <v>6819</v>
      </c>
    </row>
    <row r="74" spans="1:7">
      <c r="A74" s="26" t="s">
        <v>1001</v>
      </c>
      <c r="B74" s="27"/>
      <c r="C74" s="27"/>
      <c r="D74" s="27"/>
      <c r="E74" s="27"/>
      <c r="F74" s="27"/>
      <c r="G74" s="27"/>
    </row>
    <row r="75" spans="1:7">
      <c r="A75" s="30" t="s">
        <v>24</v>
      </c>
      <c r="B75" s="22">
        <v>1233</v>
      </c>
      <c r="C75" s="22">
        <v>223</v>
      </c>
      <c r="D75" s="22">
        <v>1680</v>
      </c>
      <c r="E75" s="22">
        <v>990</v>
      </c>
      <c r="F75" s="22">
        <v>1508</v>
      </c>
      <c r="G75" s="22">
        <v>5634</v>
      </c>
    </row>
    <row r="76" spans="1:7">
      <c r="A76" s="30" t="s">
        <v>15</v>
      </c>
      <c r="B76" s="22">
        <v>1598</v>
      </c>
      <c r="C76" s="22">
        <v>1907</v>
      </c>
      <c r="D76" s="22">
        <v>869</v>
      </c>
      <c r="E76" s="22">
        <v>1426</v>
      </c>
      <c r="F76" s="22">
        <v>1416</v>
      </c>
      <c r="G76" s="22">
        <v>7216</v>
      </c>
    </row>
    <row r="77" spans="1:7">
      <c r="A77" s="30" t="s">
        <v>5</v>
      </c>
      <c r="B77" s="22">
        <v>900</v>
      </c>
      <c r="C77" s="22">
        <v>1016</v>
      </c>
      <c r="D77" s="22">
        <v>960</v>
      </c>
      <c r="E77" s="22">
        <v>940</v>
      </c>
      <c r="F77" s="22">
        <v>1193</v>
      </c>
      <c r="G77" s="22">
        <v>5009</v>
      </c>
    </row>
    <row r="78" spans="1:7">
      <c r="A78" s="30" t="s">
        <v>18</v>
      </c>
      <c r="B78" s="22">
        <v>900</v>
      </c>
      <c r="C78" s="22">
        <v>1470</v>
      </c>
      <c r="D78" s="22">
        <v>1617</v>
      </c>
      <c r="E78" s="22">
        <v>1314</v>
      </c>
      <c r="F78" s="22">
        <v>941</v>
      </c>
      <c r="G78" s="22">
        <v>6242</v>
      </c>
    </row>
    <row r="79" spans="1:7">
      <c r="A79" s="30" t="s">
        <v>14</v>
      </c>
      <c r="B79" s="22">
        <v>1255</v>
      </c>
      <c r="C79" s="22">
        <v>516</v>
      </c>
      <c r="D79" s="22">
        <v>1874</v>
      </c>
      <c r="E79" s="22">
        <v>1863</v>
      </c>
      <c r="F79" s="22">
        <v>1722</v>
      </c>
      <c r="G79" s="22">
        <v>7230</v>
      </c>
    </row>
    <row r="80" spans="1:7">
      <c r="A80" s="30" t="s">
        <v>19</v>
      </c>
      <c r="B80" s="22">
        <v>1138</v>
      </c>
      <c r="C80" s="22">
        <v>1898</v>
      </c>
      <c r="D80" s="22">
        <v>1482</v>
      </c>
      <c r="E80" s="22">
        <v>846</v>
      </c>
      <c r="F80" s="22">
        <v>1154</v>
      </c>
      <c r="G80" s="22">
        <v>6518</v>
      </c>
    </row>
    <row r="81" spans="1:7">
      <c r="A81" s="26" t="s">
        <v>1000</v>
      </c>
      <c r="B81" s="27"/>
      <c r="C81" s="27"/>
      <c r="D81" s="27"/>
      <c r="E81" s="27"/>
      <c r="F81" s="27"/>
      <c r="G81" s="27"/>
    </row>
    <row r="82" spans="1:7">
      <c r="A82" s="30" t="s">
        <v>17</v>
      </c>
      <c r="B82" s="22">
        <v>1655</v>
      </c>
      <c r="C82" s="22">
        <v>805</v>
      </c>
      <c r="D82" s="22">
        <v>2263</v>
      </c>
      <c r="E82" s="22">
        <v>987</v>
      </c>
      <c r="F82" s="22">
        <v>1075</v>
      </c>
      <c r="G82" s="22">
        <v>6785</v>
      </c>
    </row>
    <row r="83" spans="1:7">
      <c r="A83" s="30" t="s">
        <v>23</v>
      </c>
      <c r="B83" s="22">
        <v>1104</v>
      </c>
      <c r="C83" s="22">
        <v>2280</v>
      </c>
      <c r="D83" s="22">
        <v>1445</v>
      </c>
      <c r="E83" s="22">
        <v>1722</v>
      </c>
      <c r="F83" s="22">
        <v>1196</v>
      </c>
      <c r="G83" s="22">
        <v>7747</v>
      </c>
    </row>
    <row r="84" spans="1:7">
      <c r="A84" s="30" t="s">
        <v>7</v>
      </c>
      <c r="B84" s="22">
        <v>372</v>
      </c>
      <c r="C84" s="22">
        <v>1818</v>
      </c>
      <c r="D84" s="22">
        <v>1346</v>
      </c>
      <c r="E84" s="22">
        <v>1156</v>
      </c>
      <c r="F84" s="22">
        <v>1484</v>
      </c>
      <c r="G84" s="22">
        <v>6176</v>
      </c>
    </row>
    <row r="85" spans="1:7">
      <c r="A85" s="30" t="s">
        <v>22</v>
      </c>
      <c r="B85" s="22">
        <v>1415</v>
      </c>
      <c r="C85" s="22">
        <v>1271</v>
      </c>
      <c r="D85" s="22">
        <v>1214</v>
      </c>
      <c r="E85" s="22">
        <v>1135</v>
      </c>
      <c r="F85" s="22">
        <v>1566</v>
      </c>
      <c r="G85" s="22">
        <v>6601</v>
      </c>
    </row>
    <row r="86" spans="1:7">
      <c r="A86" s="30" t="s">
        <v>21</v>
      </c>
      <c r="B86" s="22">
        <v>1362</v>
      </c>
      <c r="C86" s="22">
        <v>1363</v>
      </c>
      <c r="D86" s="22">
        <v>1152</v>
      </c>
      <c r="E86" s="22">
        <v>777</v>
      </c>
      <c r="F86" s="22">
        <v>750</v>
      </c>
      <c r="G86" s="22">
        <v>5404</v>
      </c>
    </row>
  </sheetData>
  <sortState xmlns:xlrd2="http://schemas.microsoft.com/office/spreadsheetml/2017/richdata2" ref="E12:F20">
    <sortCondition descending="1" ref="E13" customList="Sunday,Monday,Tuesday,Wednesday,Thursday,Friday,Saturday"/>
  </sortState>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4972-A2CF-47DA-B04D-457ABA471DE7}">
  <dimension ref="A1:AF500"/>
  <sheetViews>
    <sheetView tabSelected="1" zoomScale="88" zoomScaleNormal="88" workbookViewId="0">
      <selection activeCell="Y22" sqref="Y22"/>
    </sheetView>
  </sheetViews>
  <sheetFormatPr defaultRowHeight="13.8"/>
  <cols>
    <col min="1" max="1" width="1.8984375" customWidth="1"/>
    <col min="2" max="2" width="3.8984375" customWidth="1"/>
    <col min="15" max="15" width="12.59765625" customWidth="1"/>
  </cols>
  <sheetData>
    <row r="1" spans="1:32" s="46" customFormat="1" ht="41.4" customHeight="1">
      <c r="B1" s="48" t="s">
        <v>1082</v>
      </c>
      <c r="C1" s="48"/>
      <c r="D1" s="48"/>
      <c r="E1" s="48"/>
      <c r="F1" s="48"/>
      <c r="G1" s="48"/>
      <c r="H1" s="48"/>
    </row>
    <row r="2" spans="1:3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c r="A20" s="20"/>
      <c r="B20" s="20"/>
      <c r="C20" s="20"/>
      <c r="D20" s="20"/>
      <c r="E20" s="20"/>
      <c r="F20" s="20"/>
      <c r="G20" s="20"/>
      <c r="H20" s="20"/>
      <c r="I20" s="20"/>
      <c r="J20" s="20"/>
      <c r="K20" s="20"/>
      <c r="L20" s="20"/>
      <c r="M20" s="20"/>
      <c r="N20" s="20"/>
      <c r="O20" s="31"/>
      <c r="P20" s="40" t="str" cm="1">
        <f t="array" ref="P20:T20">Pivots!B68:F68</f>
        <v>R01</v>
      </c>
      <c r="Q20" s="40" t="str">
        <v>R02</v>
      </c>
      <c r="R20" s="40" t="str">
        <v>R03</v>
      </c>
      <c r="S20" s="40" t="str">
        <v>R04</v>
      </c>
      <c r="T20" s="40" t="str">
        <v>R05</v>
      </c>
      <c r="U20" s="41" t="s">
        <v>1076</v>
      </c>
      <c r="V20" s="20"/>
      <c r="W20" s="20"/>
      <c r="X20" s="20"/>
      <c r="Y20" s="20"/>
      <c r="Z20" s="20"/>
      <c r="AA20" s="20"/>
      <c r="AB20" s="20"/>
      <c r="AC20" s="20"/>
      <c r="AD20" s="20"/>
      <c r="AE20" s="20"/>
      <c r="AF20" s="20"/>
    </row>
    <row r="21" spans="1:32">
      <c r="A21" s="20"/>
      <c r="B21" s="20"/>
      <c r="C21" s="20"/>
      <c r="D21" s="20"/>
      <c r="E21" s="20"/>
      <c r="F21" s="20"/>
      <c r="G21" s="20"/>
      <c r="H21" s="20"/>
      <c r="I21" s="20"/>
      <c r="J21" s="20"/>
      <c r="K21" s="20"/>
      <c r="L21" s="20"/>
      <c r="M21" s="20"/>
      <c r="N21" s="20"/>
      <c r="O21" s="42" t="str" cm="1">
        <f t="array" ref="O21:U38">IF(Pivots!A69:G86="","",Pivots!A69:G86)</f>
        <v>Cincinnati</v>
      </c>
      <c r="P21" s="32" t="str">
        <v/>
      </c>
      <c r="Q21" s="32" t="str">
        <v/>
      </c>
      <c r="R21" s="32" t="str">
        <v/>
      </c>
      <c r="S21" s="32" t="str">
        <v/>
      </c>
      <c r="T21" s="32" t="str">
        <v/>
      </c>
      <c r="U21" s="33" t="str">
        <v/>
      </c>
      <c r="V21" s="20"/>
      <c r="W21" s="20"/>
      <c r="X21" s="20"/>
      <c r="Y21" s="20"/>
      <c r="Z21" s="20"/>
      <c r="AA21" s="20"/>
      <c r="AB21" s="20"/>
      <c r="AC21" s="20"/>
      <c r="AD21" s="20"/>
      <c r="AE21" s="20"/>
      <c r="AF21" s="20"/>
    </row>
    <row r="22" spans="1:32">
      <c r="A22" s="20"/>
      <c r="B22" s="20"/>
      <c r="C22" s="20"/>
      <c r="D22" s="20"/>
      <c r="E22" s="20"/>
      <c r="F22" s="20"/>
      <c r="G22" s="20"/>
      <c r="H22" s="20"/>
      <c r="I22" s="20"/>
      <c r="J22" s="20"/>
      <c r="K22" s="20"/>
      <c r="L22" s="20"/>
      <c r="M22" s="20"/>
      <c r="N22" s="20"/>
      <c r="O22" s="34" t="str">
        <v>C0003</v>
      </c>
      <c r="P22" s="35">
        <v>891</v>
      </c>
      <c r="Q22" s="35">
        <v>1332</v>
      </c>
      <c r="R22" s="35">
        <v>1282</v>
      </c>
      <c r="S22" s="35">
        <v>739</v>
      </c>
      <c r="T22" s="35">
        <v>560</v>
      </c>
      <c r="U22" s="36">
        <v>4804</v>
      </c>
      <c r="V22" s="20"/>
      <c r="W22" s="20"/>
      <c r="X22" s="20"/>
      <c r="Y22" s="20"/>
      <c r="Z22" s="20"/>
      <c r="AA22" s="20"/>
      <c r="AB22" s="20"/>
      <c r="AC22" s="20"/>
      <c r="AD22" s="20"/>
      <c r="AE22" s="20"/>
      <c r="AF22" s="20"/>
    </row>
    <row r="23" spans="1:32">
      <c r="A23" s="20"/>
      <c r="B23" s="20"/>
      <c r="C23" s="20"/>
      <c r="D23" s="20"/>
      <c r="E23" s="20"/>
      <c r="F23" s="20"/>
      <c r="G23" s="20"/>
      <c r="H23" s="20"/>
      <c r="I23" s="20"/>
      <c r="J23" s="20"/>
      <c r="K23" s="20"/>
      <c r="L23" s="20"/>
      <c r="M23" s="20"/>
      <c r="N23" s="20"/>
      <c r="O23" s="34" t="str">
        <v>C0004</v>
      </c>
      <c r="P23" s="35">
        <v>1991</v>
      </c>
      <c r="Q23" s="35">
        <v>1886</v>
      </c>
      <c r="R23" s="35">
        <v>1206</v>
      </c>
      <c r="S23" s="35">
        <v>884</v>
      </c>
      <c r="T23" s="35">
        <v>1722</v>
      </c>
      <c r="U23" s="36">
        <v>7689</v>
      </c>
      <c r="V23" s="20"/>
      <c r="W23" s="20"/>
      <c r="X23" s="20"/>
      <c r="Y23" s="20"/>
      <c r="Z23" s="20"/>
      <c r="AA23" s="20"/>
      <c r="AB23" s="20"/>
      <c r="AC23" s="20"/>
      <c r="AD23" s="20"/>
      <c r="AE23" s="20"/>
      <c r="AF23" s="20"/>
    </row>
    <row r="24" spans="1:32">
      <c r="A24" s="20"/>
      <c r="B24" s="20"/>
      <c r="C24" s="20"/>
      <c r="D24" s="20"/>
      <c r="E24" s="20"/>
      <c r="F24" s="20"/>
      <c r="G24" s="20"/>
      <c r="H24" s="20"/>
      <c r="I24" s="20"/>
      <c r="J24" s="20"/>
      <c r="K24" s="20"/>
      <c r="L24" s="20"/>
      <c r="M24" s="20"/>
      <c r="N24" s="20"/>
      <c r="O24" s="34" t="str">
        <v>C0011</v>
      </c>
      <c r="P24" s="35">
        <v>1163</v>
      </c>
      <c r="Q24" s="35">
        <v>1180</v>
      </c>
      <c r="R24" s="35">
        <v>1616</v>
      </c>
      <c r="S24" s="35">
        <v>1043</v>
      </c>
      <c r="T24" s="35">
        <v>1747</v>
      </c>
      <c r="U24" s="36">
        <v>6749</v>
      </c>
      <c r="V24" s="20"/>
      <c r="W24" s="20"/>
      <c r="X24" s="20"/>
      <c r="Y24" s="20"/>
      <c r="Z24" s="20"/>
      <c r="AA24" s="20"/>
      <c r="AB24" s="20"/>
      <c r="AC24" s="20"/>
      <c r="AD24" s="20"/>
      <c r="AE24" s="20"/>
      <c r="AF24" s="20"/>
    </row>
    <row r="25" spans="1:32">
      <c r="A25" s="20"/>
      <c r="B25" s="20"/>
      <c r="C25" s="20"/>
      <c r="D25" s="20"/>
      <c r="E25" s="20"/>
      <c r="F25" s="20"/>
      <c r="G25" s="20"/>
      <c r="H25" s="20"/>
      <c r="I25" s="20"/>
      <c r="J25" s="20"/>
      <c r="K25" s="20"/>
      <c r="L25" s="20"/>
      <c r="M25" s="20"/>
      <c r="N25" s="20"/>
      <c r="O25" s="34" t="str">
        <v>C0012</v>
      </c>
      <c r="P25" s="35">
        <v>1438</v>
      </c>
      <c r="Q25" s="35">
        <v>1616</v>
      </c>
      <c r="R25" s="35">
        <v>866</v>
      </c>
      <c r="S25" s="35">
        <v>829</v>
      </c>
      <c r="T25" s="35">
        <v>2070</v>
      </c>
      <c r="U25" s="36">
        <v>6819</v>
      </c>
      <c r="V25" s="20"/>
      <c r="W25" s="20"/>
      <c r="X25" s="20"/>
      <c r="Y25" s="20"/>
      <c r="Z25" s="20"/>
      <c r="AA25" s="20"/>
      <c r="AB25" s="20"/>
      <c r="AC25" s="20"/>
      <c r="AD25" s="20"/>
      <c r="AE25" s="20"/>
      <c r="AF25" s="20"/>
    </row>
    <row r="26" spans="1:32">
      <c r="A26" s="20"/>
      <c r="B26" s="20"/>
      <c r="C26" s="20"/>
      <c r="D26" s="20"/>
      <c r="E26" s="20"/>
      <c r="F26" s="20"/>
      <c r="G26" s="20"/>
      <c r="H26" s="20"/>
      <c r="I26" s="20"/>
      <c r="J26" s="20"/>
      <c r="K26" s="20"/>
      <c r="L26" s="20"/>
      <c r="M26" s="20"/>
      <c r="N26" s="20"/>
      <c r="O26" s="42" t="str">
        <v>Cleveland</v>
      </c>
      <c r="P26" s="35" t="str">
        <v/>
      </c>
      <c r="Q26" s="35" t="str">
        <v/>
      </c>
      <c r="R26" s="35" t="str">
        <v/>
      </c>
      <c r="S26" s="35" t="str">
        <v/>
      </c>
      <c r="T26" s="35" t="str">
        <v/>
      </c>
      <c r="U26" s="36" t="str">
        <v/>
      </c>
      <c r="V26" s="20"/>
      <c r="W26" s="20"/>
      <c r="X26" s="20"/>
      <c r="Y26" s="20"/>
      <c r="Z26" s="20"/>
      <c r="AA26" s="20"/>
      <c r="AB26" s="20"/>
      <c r="AC26" s="20"/>
      <c r="AD26" s="20"/>
      <c r="AE26" s="20"/>
      <c r="AF26" s="20"/>
    </row>
    <row r="27" spans="1:32">
      <c r="A27" s="20"/>
      <c r="B27" s="20"/>
      <c r="C27" s="20"/>
      <c r="D27" s="20"/>
      <c r="E27" s="20"/>
      <c r="F27" s="20"/>
      <c r="G27" s="20"/>
      <c r="H27" s="20"/>
      <c r="I27" s="20"/>
      <c r="J27" s="20"/>
      <c r="K27" s="20"/>
      <c r="L27" s="20"/>
      <c r="M27" s="20"/>
      <c r="N27" s="20"/>
      <c r="O27" s="34" t="str">
        <v>C0002</v>
      </c>
      <c r="P27" s="35">
        <v>1233</v>
      </c>
      <c r="Q27" s="35">
        <v>223</v>
      </c>
      <c r="R27" s="35">
        <v>1680</v>
      </c>
      <c r="S27" s="35">
        <v>990</v>
      </c>
      <c r="T27" s="35">
        <v>1508</v>
      </c>
      <c r="U27" s="36">
        <v>5634</v>
      </c>
      <c r="V27" s="20"/>
      <c r="W27" s="20"/>
      <c r="X27" s="20"/>
      <c r="Y27" s="20"/>
      <c r="Z27" s="20"/>
      <c r="AA27" s="20"/>
      <c r="AB27" s="20"/>
      <c r="AC27" s="20"/>
      <c r="AD27" s="20"/>
      <c r="AE27" s="20"/>
      <c r="AF27" s="20"/>
    </row>
    <row r="28" spans="1:32">
      <c r="A28" s="20"/>
      <c r="B28" s="20"/>
      <c r="C28" s="20"/>
      <c r="D28" s="20"/>
      <c r="E28" s="20"/>
      <c r="F28" s="20"/>
      <c r="G28" s="20"/>
      <c r="H28" s="20"/>
      <c r="I28" s="20"/>
      <c r="J28" s="20"/>
      <c r="K28" s="20"/>
      <c r="L28" s="20"/>
      <c r="M28" s="20"/>
      <c r="N28" s="20"/>
      <c r="O28" s="34" t="str">
        <v>C0007</v>
      </c>
      <c r="P28" s="35">
        <v>1598</v>
      </c>
      <c r="Q28" s="35">
        <v>1907</v>
      </c>
      <c r="R28" s="35">
        <v>869</v>
      </c>
      <c r="S28" s="35">
        <v>1426</v>
      </c>
      <c r="T28" s="35">
        <v>1416</v>
      </c>
      <c r="U28" s="36">
        <v>7216</v>
      </c>
      <c r="V28" s="20"/>
      <c r="W28" s="20"/>
      <c r="X28" s="20"/>
      <c r="Y28" s="20"/>
      <c r="Z28" s="20"/>
      <c r="AA28" s="20"/>
      <c r="AB28" s="20"/>
      <c r="AC28" s="20"/>
      <c r="AD28" s="20"/>
      <c r="AE28" s="20"/>
      <c r="AF28" s="20"/>
    </row>
    <row r="29" spans="1:32">
      <c r="A29" s="20"/>
      <c r="B29" s="20"/>
      <c r="C29" s="20"/>
      <c r="D29" s="20"/>
      <c r="E29" s="20"/>
      <c r="F29" s="20"/>
      <c r="G29" s="20"/>
      <c r="H29" s="20"/>
      <c r="I29" s="20"/>
      <c r="J29" s="20"/>
      <c r="K29" s="20"/>
      <c r="L29" s="20"/>
      <c r="M29" s="20"/>
      <c r="N29" s="20"/>
      <c r="O29" s="34" t="str">
        <v>C0008</v>
      </c>
      <c r="P29" s="35">
        <v>900</v>
      </c>
      <c r="Q29" s="35">
        <v>1016</v>
      </c>
      <c r="R29" s="35">
        <v>960</v>
      </c>
      <c r="S29" s="35">
        <v>940</v>
      </c>
      <c r="T29" s="35">
        <v>1193</v>
      </c>
      <c r="U29" s="36">
        <v>5009</v>
      </c>
      <c r="V29" s="20"/>
      <c r="W29" s="20"/>
      <c r="X29" s="20"/>
      <c r="Y29" s="20"/>
      <c r="Z29" s="20"/>
      <c r="AA29" s="20"/>
      <c r="AB29" s="20"/>
      <c r="AC29" s="20"/>
      <c r="AD29" s="20"/>
      <c r="AE29" s="20"/>
      <c r="AF29" s="20"/>
    </row>
    <row r="30" spans="1:32">
      <c r="A30" s="20"/>
      <c r="B30" s="20"/>
      <c r="C30" s="20"/>
      <c r="D30" s="20"/>
      <c r="E30" s="20"/>
      <c r="F30" s="20"/>
      <c r="G30" s="20"/>
      <c r="H30" s="20"/>
      <c r="I30" s="20"/>
      <c r="J30" s="20"/>
      <c r="K30" s="20"/>
      <c r="L30" s="20"/>
      <c r="M30" s="20"/>
      <c r="N30" s="20"/>
      <c r="O30" s="34" t="str">
        <v>C0010</v>
      </c>
      <c r="P30" s="35">
        <v>900</v>
      </c>
      <c r="Q30" s="35">
        <v>1470</v>
      </c>
      <c r="R30" s="35">
        <v>1617</v>
      </c>
      <c r="S30" s="35">
        <v>1314</v>
      </c>
      <c r="T30" s="35">
        <v>941</v>
      </c>
      <c r="U30" s="36">
        <v>6242</v>
      </c>
      <c r="V30" s="20"/>
      <c r="W30" s="20"/>
      <c r="X30" s="20"/>
      <c r="Y30" s="20"/>
      <c r="Z30" s="20"/>
      <c r="AA30" s="20"/>
      <c r="AB30" s="20"/>
      <c r="AC30" s="20"/>
      <c r="AD30" s="20"/>
      <c r="AE30" s="20"/>
      <c r="AF30" s="20"/>
    </row>
    <row r="31" spans="1:32">
      <c r="A31" s="20"/>
      <c r="B31" s="20"/>
      <c r="C31" s="20"/>
      <c r="D31" s="20"/>
      <c r="E31" s="20"/>
      <c r="F31" s="20"/>
      <c r="G31" s="20"/>
      <c r="H31" s="20"/>
      <c r="I31" s="20"/>
      <c r="J31" s="20"/>
      <c r="K31" s="20"/>
      <c r="L31" s="47" t="str">
        <f>Pivots!I63</f>
        <v>R01</v>
      </c>
      <c r="M31" s="47"/>
      <c r="N31" s="20"/>
      <c r="O31" s="34" t="str">
        <v>C0013</v>
      </c>
      <c r="P31" s="35">
        <v>1255</v>
      </c>
      <c r="Q31" s="35">
        <v>516</v>
      </c>
      <c r="R31" s="35">
        <v>1874</v>
      </c>
      <c r="S31" s="35">
        <v>1863</v>
      </c>
      <c r="T31" s="35">
        <v>1722</v>
      </c>
      <c r="U31" s="36">
        <v>7230</v>
      </c>
      <c r="V31" s="20"/>
      <c r="W31" s="20"/>
      <c r="X31" s="20"/>
      <c r="Y31" s="20"/>
      <c r="Z31" s="20"/>
      <c r="AA31" s="20"/>
      <c r="AB31" s="20"/>
      <c r="AC31" s="20"/>
      <c r="AD31" s="20"/>
      <c r="AE31" s="20"/>
      <c r="AF31" s="20"/>
    </row>
    <row r="32" spans="1:32">
      <c r="A32" s="20"/>
      <c r="B32" s="20"/>
      <c r="C32" s="20"/>
      <c r="D32" s="20"/>
      <c r="E32" s="20"/>
      <c r="F32" s="20"/>
      <c r="G32" s="20"/>
      <c r="H32" s="20"/>
      <c r="I32" s="20"/>
      <c r="J32" s="20"/>
      <c r="K32" s="20"/>
      <c r="L32" s="47"/>
      <c r="M32" s="47"/>
      <c r="N32" s="20"/>
      <c r="O32" s="34" t="str">
        <v>C0015</v>
      </c>
      <c r="P32" s="35">
        <v>1138</v>
      </c>
      <c r="Q32" s="35">
        <v>1898</v>
      </c>
      <c r="R32" s="35">
        <v>1482</v>
      </c>
      <c r="S32" s="35">
        <v>846</v>
      </c>
      <c r="T32" s="35">
        <v>1154</v>
      </c>
      <c r="U32" s="36">
        <v>6518</v>
      </c>
      <c r="V32" s="20"/>
      <c r="W32" s="20"/>
      <c r="X32" s="20"/>
      <c r="Y32" s="20"/>
      <c r="Z32" s="20"/>
      <c r="AA32" s="20"/>
      <c r="AB32" s="20"/>
      <c r="AC32" s="20"/>
      <c r="AD32" s="20"/>
      <c r="AE32" s="20"/>
      <c r="AF32" s="20"/>
    </row>
    <row r="33" spans="1:32">
      <c r="A33" s="20"/>
      <c r="B33" s="20"/>
      <c r="C33" s="20"/>
      <c r="D33" s="20"/>
      <c r="E33" s="20"/>
      <c r="F33" s="20"/>
      <c r="G33" s="20"/>
      <c r="H33" s="20"/>
      <c r="I33" s="20"/>
      <c r="J33" s="20"/>
      <c r="K33" s="20"/>
      <c r="L33" s="47"/>
      <c r="M33" s="47"/>
      <c r="N33" s="20"/>
      <c r="O33" s="42" t="str">
        <v>Columbus</v>
      </c>
      <c r="P33" s="35" t="str">
        <v/>
      </c>
      <c r="Q33" s="35" t="str">
        <v/>
      </c>
      <c r="R33" s="35" t="str">
        <v/>
      </c>
      <c r="S33" s="35" t="str">
        <v/>
      </c>
      <c r="T33" s="35" t="str">
        <v/>
      </c>
      <c r="U33" s="36" t="str">
        <v/>
      </c>
      <c r="V33" s="20"/>
      <c r="W33" s="20"/>
      <c r="X33" s="20"/>
      <c r="Y33" s="20"/>
      <c r="Z33" s="20"/>
      <c r="AA33" s="20"/>
      <c r="AB33" s="20"/>
      <c r="AC33" s="20"/>
      <c r="AD33" s="20"/>
      <c r="AE33" s="20"/>
      <c r="AF33" s="20"/>
    </row>
    <row r="34" spans="1:32">
      <c r="A34" s="20"/>
      <c r="B34" s="20"/>
      <c r="C34" s="20"/>
      <c r="D34" s="20"/>
      <c r="E34" s="20"/>
      <c r="F34" s="20"/>
      <c r="G34" s="20"/>
      <c r="H34" s="20"/>
      <c r="I34" s="20"/>
      <c r="J34" s="20"/>
      <c r="K34" s="20"/>
      <c r="L34" s="47"/>
      <c r="M34" s="47"/>
      <c r="N34" s="20"/>
      <c r="O34" s="34" t="str">
        <v>C0001</v>
      </c>
      <c r="P34" s="35">
        <v>1655</v>
      </c>
      <c r="Q34" s="35">
        <v>805</v>
      </c>
      <c r="R34" s="35">
        <v>2263</v>
      </c>
      <c r="S34" s="35">
        <v>987</v>
      </c>
      <c r="T34" s="35">
        <v>1075</v>
      </c>
      <c r="U34" s="36">
        <v>6785</v>
      </c>
      <c r="V34" s="20"/>
      <c r="W34" s="20"/>
      <c r="X34" s="20"/>
      <c r="Y34" s="20"/>
      <c r="Z34" s="20"/>
      <c r="AA34" s="20"/>
      <c r="AB34" s="20"/>
      <c r="AC34" s="20"/>
      <c r="AD34" s="20"/>
      <c r="AE34" s="20"/>
      <c r="AF34" s="20"/>
    </row>
    <row r="35" spans="1:32">
      <c r="A35" s="20"/>
      <c r="B35" s="20"/>
      <c r="C35" s="20"/>
      <c r="D35" s="20"/>
      <c r="E35" s="20"/>
      <c r="F35" s="20"/>
      <c r="G35" s="20"/>
      <c r="H35" s="20"/>
      <c r="I35" s="20"/>
      <c r="J35" s="20"/>
      <c r="K35" s="20"/>
      <c r="L35" s="45" t="str">
        <f>Pivots!I57</f>
        <v>% of Calls:100%</v>
      </c>
      <c r="M35" s="45"/>
      <c r="N35" s="20"/>
      <c r="O35" s="34" t="str">
        <v>C0005</v>
      </c>
      <c r="P35" s="35">
        <v>1104</v>
      </c>
      <c r="Q35" s="35">
        <v>2280</v>
      </c>
      <c r="R35" s="35">
        <v>1445</v>
      </c>
      <c r="S35" s="35">
        <v>1722</v>
      </c>
      <c r="T35" s="35">
        <v>1196</v>
      </c>
      <c r="U35" s="36">
        <v>7747</v>
      </c>
      <c r="V35" s="20"/>
      <c r="W35" s="20"/>
      <c r="X35" s="20"/>
      <c r="Y35" s="20"/>
      <c r="Z35" s="20"/>
      <c r="AA35" s="20"/>
      <c r="AB35" s="20"/>
      <c r="AC35" s="20"/>
      <c r="AD35" s="20"/>
      <c r="AE35" s="20"/>
      <c r="AF35" s="20"/>
    </row>
    <row r="36" spans="1:32">
      <c r="A36" s="20"/>
      <c r="B36" s="20"/>
      <c r="C36" s="20"/>
      <c r="D36" s="20"/>
      <c r="E36" s="20"/>
      <c r="F36" s="20"/>
      <c r="G36" s="20"/>
      <c r="H36" s="20"/>
      <c r="I36" s="20"/>
      <c r="J36" s="20"/>
      <c r="K36" s="20"/>
      <c r="L36" s="45" t="str">
        <f>Pivots!I58</f>
        <v/>
      </c>
      <c r="M36" s="45"/>
      <c r="N36" s="20"/>
      <c r="O36" s="34" t="str">
        <v>C0006</v>
      </c>
      <c r="P36" s="35">
        <v>372</v>
      </c>
      <c r="Q36" s="35">
        <v>1818</v>
      </c>
      <c r="R36" s="35">
        <v>1346</v>
      </c>
      <c r="S36" s="35">
        <v>1156</v>
      </c>
      <c r="T36" s="35">
        <v>1484</v>
      </c>
      <c r="U36" s="36">
        <v>6176</v>
      </c>
      <c r="V36" s="20"/>
      <c r="W36" s="20"/>
      <c r="X36" s="20"/>
      <c r="Y36" s="20"/>
      <c r="Z36" s="20"/>
      <c r="AA36" s="20"/>
      <c r="AB36" s="20"/>
      <c r="AC36" s="20"/>
      <c r="AD36" s="20"/>
      <c r="AE36" s="20"/>
      <c r="AF36" s="20"/>
    </row>
    <row r="37" spans="1:32">
      <c r="A37" s="20"/>
      <c r="B37" s="20"/>
      <c r="C37" s="20"/>
      <c r="D37" s="20"/>
      <c r="E37" s="20"/>
      <c r="F37" s="20"/>
      <c r="G37" s="20"/>
      <c r="H37" s="20"/>
      <c r="I37" s="20"/>
      <c r="J37" s="20"/>
      <c r="K37" s="20"/>
      <c r="L37" s="45" t="str">
        <f>Pivots!I59</f>
        <v/>
      </c>
      <c r="M37" s="45"/>
      <c r="N37" s="20"/>
      <c r="O37" s="34" t="str">
        <v>C0009</v>
      </c>
      <c r="P37" s="35">
        <v>1415</v>
      </c>
      <c r="Q37" s="35">
        <v>1271</v>
      </c>
      <c r="R37" s="35">
        <v>1214</v>
      </c>
      <c r="S37" s="35">
        <v>1135</v>
      </c>
      <c r="T37" s="35">
        <v>1566</v>
      </c>
      <c r="U37" s="36">
        <v>6601</v>
      </c>
      <c r="V37" s="20"/>
      <c r="W37" s="20"/>
      <c r="X37" s="20"/>
      <c r="Y37" s="20"/>
      <c r="Z37" s="20"/>
      <c r="AA37" s="20"/>
      <c r="AB37" s="20"/>
      <c r="AC37" s="20"/>
      <c r="AD37" s="20"/>
      <c r="AE37" s="20"/>
      <c r="AF37" s="20"/>
    </row>
    <row r="38" spans="1:32">
      <c r="A38" s="20"/>
      <c r="B38" s="20"/>
      <c r="C38" s="20"/>
      <c r="D38" s="20"/>
      <c r="E38" s="20"/>
      <c r="F38" s="20"/>
      <c r="G38" s="20"/>
      <c r="H38" s="20"/>
      <c r="I38" s="20"/>
      <c r="J38" s="20"/>
      <c r="K38" s="20"/>
      <c r="L38" s="20"/>
      <c r="M38" s="20"/>
      <c r="N38" s="20"/>
      <c r="O38" s="37" t="str">
        <v>C0014</v>
      </c>
      <c r="P38" s="38">
        <v>1362</v>
      </c>
      <c r="Q38" s="38">
        <v>1363</v>
      </c>
      <c r="R38" s="38">
        <v>1152</v>
      </c>
      <c r="S38" s="38">
        <v>777</v>
      </c>
      <c r="T38" s="38">
        <v>750</v>
      </c>
      <c r="U38" s="39">
        <v>5404</v>
      </c>
      <c r="V38" s="20"/>
      <c r="W38" s="20"/>
      <c r="X38" s="20"/>
      <c r="Y38" s="20"/>
      <c r="Z38" s="20"/>
      <c r="AA38" s="20"/>
      <c r="AB38" s="20"/>
      <c r="AC38" s="20"/>
      <c r="AD38" s="20"/>
      <c r="AE38" s="20"/>
      <c r="AF38" s="20"/>
    </row>
    <row r="39" spans="1:3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1:3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1:3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1:3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1:3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1:3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1:3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1:3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1:3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1:3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1:3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1:3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1:3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2" spans="1:3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row>
    <row r="53" spans="1:3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row>
    <row r="54" spans="1:3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row r="55" spans="1:3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row>
    <row r="56" spans="1:3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row>
    <row r="57" spans="1:3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spans="1:3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spans="1:3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spans="1:3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spans="1:3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spans="1:3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spans="1:3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spans="1:3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spans="1:3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spans="1:3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spans="1:3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spans="1:3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spans="1:3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spans="1:3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spans="1:3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spans="1:3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spans="1:3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spans="1:3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spans="1:3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spans="1:3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spans="1:3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spans="1:3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spans="1:3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spans="1:3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spans="1:3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spans="1:3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spans="1:3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spans="1:3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spans="1:3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spans="1:3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spans="1:3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spans="1:3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spans="1:3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spans="1:3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spans="1:3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spans="1:3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spans="1:3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spans="1:3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spans="1:3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spans="1:3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spans="1:3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spans="1:3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spans="1:3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spans="1:3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spans="1:3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spans="1:3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spans="1:3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spans="1:3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spans="1:3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spans="1:3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spans="1:3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spans="1:3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spans="1:3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spans="1:3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spans="1:3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spans="1:3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spans="1:3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spans="1:3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spans="1:3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spans="1:3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spans="1:3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spans="1:3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spans="1:3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spans="1:3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spans="1:3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spans="1:3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spans="1:3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spans="1:3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spans="1:3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spans="1:3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spans="1:3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spans="1:3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spans="1:3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spans="1:3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spans="1:3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spans="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spans="1:3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spans="1:3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spans="1:3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spans="1:3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spans="1:3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spans="1:3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spans="1:3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spans="1:3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spans="1:3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spans="1:3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spans="1:3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spans="1:3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spans="1:3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spans="1:3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spans="1:3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spans="1:3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spans="1:3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spans="1:3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spans="1:3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spans="1:3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spans="1:3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spans="1:3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spans="1:3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spans="1:3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spans="1:3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spans="1:3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spans="1:3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row r="160" spans="1:3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row>
    <row r="161" spans="1:3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row>
    <row r="162" spans="1:3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row>
    <row r="163" spans="1:3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row>
    <row r="164" spans="1:3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row>
    <row r="165" spans="1:3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row>
    <row r="166" spans="1:3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row>
    <row r="167" spans="1:3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row>
    <row r="168" spans="1:3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row>
    <row r="169" spans="1:3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spans="1:3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row>
    <row r="171" spans="1:3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row>
    <row r="172" spans="1:3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row>
    <row r="173" spans="1:3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row>
    <row r="174" spans="1:3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spans="1:3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row>
    <row r="176" spans="1:3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row>
    <row r="177" spans="1:3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row>
    <row r="178" spans="1:3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row>
    <row r="179" spans="1:3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row>
    <row r="180" spans="1:3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row>
    <row r="181" spans="1:3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row>
    <row r="182" spans="1:3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row>
    <row r="183" spans="1:3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row>
    <row r="184" spans="1:3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row>
    <row r="185" spans="1:3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row>
    <row r="186" spans="1:3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row>
    <row r="187" spans="1:3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row>
    <row r="188" spans="1:3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row>
    <row r="189" spans="1:3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row>
    <row r="190" spans="1:3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row>
    <row r="191" spans="1:3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row>
    <row r="192" spans="1:3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row>
    <row r="193" spans="1:3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row>
    <row r="194" spans="1:3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row>
    <row r="195" spans="1:3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row>
    <row r="196" spans="1:3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row>
    <row r="197" spans="1:3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row>
    <row r="198" spans="1:3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row>
    <row r="199" spans="1:3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row>
    <row r="200" spans="1:3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row>
    <row r="201" spans="1:3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row>
    <row r="202" spans="1:3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row>
    <row r="203" spans="1:3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row>
    <row r="204" spans="1:3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row>
    <row r="205" spans="1:3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row>
    <row r="206" spans="1:3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row>
    <row r="207" spans="1:3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row>
    <row r="208" spans="1:3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row>
    <row r="209" spans="1:3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row>
    <row r="210" spans="1:3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row>
    <row r="211" spans="1:3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row>
    <row r="212" spans="1:3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row>
    <row r="213" spans="1:3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row>
    <row r="214" spans="1:3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row>
    <row r="215" spans="1:3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row>
    <row r="216" spans="1:3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row>
    <row r="217" spans="1:3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row>
    <row r="218" spans="1:3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row>
    <row r="219" spans="1:3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row>
    <row r="220" spans="1:3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row>
    <row r="221" spans="1:3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spans="1:3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spans="1:3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spans="1:3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spans="1:3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spans="1:3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spans="1:3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spans="1:3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spans="1:3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spans="1:3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spans="1:3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spans="1: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spans="1:3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spans="1:3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spans="1:3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spans="1:3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spans="1:3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spans="1:3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spans="1:3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spans="1:3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spans="1:3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spans="1:3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spans="1:3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spans="1:3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spans="1:3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spans="1:3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spans="1:3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spans="1:3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spans="1:3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spans="1:3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spans="1:3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spans="1:3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spans="1:3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row>
    <row r="254" spans="1:3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row>
    <row r="255" spans="1:3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row>
    <row r="256" spans="1:3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row>
    <row r="257" spans="1:3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row>
    <row r="258" spans="1:3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row>
    <row r="259" spans="1:3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row>
    <row r="260" spans="1:3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row>
    <row r="261" spans="1:3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row>
    <row r="262" spans="1:3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row>
    <row r="263" spans="1:3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row>
    <row r="264" spans="1:3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spans="1:3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row>
    <row r="266" spans="1:3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row>
    <row r="267" spans="1:3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row>
    <row r="268" spans="1:3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row>
    <row r="269" spans="1:3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row>
    <row r="270" spans="1:3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row>
    <row r="271" spans="1:3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row>
    <row r="272" spans="1:3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row>
    <row r="273" spans="1:3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row>
    <row r="274" spans="1:3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row>
    <row r="275" spans="1:3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row>
    <row r="276" spans="1:3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row>
    <row r="277" spans="1:3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row>
    <row r="278" spans="1:3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row>
    <row r="279" spans="1:3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row>
    <row r="280" spans="1:3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row>
    <row r="281" spans="1:3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row>
    <row r="282" spans="1:3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row>
    <row r="283" spans="1:3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row>
    <row r="284" spans="1:3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row>
    <row r="285" spans="1:3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row>
    <row r="286" spans="1:3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row>
    <row r="287" spans="1:3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row>
    <row r="288" spans="1:3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row>
    <row r="289" spans="1:3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row>
    <row r="290" spans="1:3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row>
    <row r="291" spans="1:3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row>
    <row r="292" spans="1:3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row>
    <row r="293" spans="1:3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row>
    <row r="294" spans="1:3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row>
    <row r="295" spans="1:3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row>
    <row r="296" spans="1:3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row>
    <row r="297" spans="1:3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row>
    <row r="298" spans="1:3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row>
    <row r="299" spans="1:3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row>
    <row r="300" spans="1:3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row>
    <row r="301" spans="1:3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row>
    <row r="302" spans="1:3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spans="1:3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spans="1:3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row>
    <row r="305" spans="1:3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row>
    <row r="306" spans="1:3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row>
    <row r="307" spans="1:3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row>
    <row r="308" spans="1:3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row>
    <row r="309" spans="1:3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spans="1:3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spans="1:3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row>
    <row r="312" spans="1:3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row>
    <row r="313" spans="1:3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row>
    <row r="314" spans="1:3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row>
    <row r="315" spans="1:3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spans="1:3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spans="1:3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row>
    <row r="318" spans="1:3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row>
    <row r="319" spans="1:3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row>
    <row r="320" spans="1:3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spans="1:3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spans="1:3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row>
    <row r="323" spans="1:3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row>
    <row r="324" spans="1:3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row>
    <row r="325" spans="1:3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row>
    <row r="326" spans="1:3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row>
    <row r="327" spans="1:3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row>
    <row r="328" spans="1:3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spans="1:3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spans="1:3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row>
    <row r="331" spans="1:3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row>
    <row r="332" spans="1: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row>
    <row r="333" spans="1:3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row>
    <row r="334" spans="1:3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row>
    <row r="335" spans="1:3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row>
    <row r="336" spans="1:3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row>
    <row r="337" spans="1:3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spans="1:3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spans="1:3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row>
    <row r="340" spans="1:3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row>
    <row r="341" spans="1:3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row>
    <row r="342" spans="1:3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row>
    <row r="343" spans="1:3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row>
    <row r="344" spans="1:3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row>
    <row r="345" spans="1:3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row>
    <row r="346" spans="1:3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row>
    <row r="347" spans="1:3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row>
    <row r="348" spans="1:3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row>
    <row r="349" spans="1:3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row>
    <row r="350" spans="1:3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row>
    <row r="351" spans="1:3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row>
    <row r="352" spans="1:3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row>
    <row r="353" spans="1:3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row>
    <row r="354" spans="1:3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row>
    <row r="355" spans="1:3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row>
    <row r="356" spans="1:3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row>
    <row r="357" spans="1:3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row>
    <row r="358" spans="1:3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row>
    <row r="359" spans="1:3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row>
    <row r="360" spans="1:3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row>
    <row r="361" spans="1:3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row>
    <row r="362" spans="1:3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spans="1:3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row>
    <row r="364" spans="1:3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row>
    <row r="365" spans="1:3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row>
    <row r="366" spans="1:3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row>
    <row r="367" spans="1:3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spans="1:3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spans="1:3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row>
    <row r="370" spans="1:3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row>
    <row r="371" spans="1:3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row>
    <row r="372" spans="1:3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row>
    <row r="373" spans="1:3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row>
    <row r="374" spans="1:3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spans="1:3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spans="1:3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row>
    <row r="377" spans="1:3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row>
    <row r="378" spans="1:3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row>
    <row r="379" spans="1:3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row>
    <row r="380" spans="1:3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row>
    <row r="381" spans="1:3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row>
    <row r="382" spans="1:3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spans="1:3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spans="1:3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spans="1:3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spans="1:3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spans="1:3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row>
    <row r="388" spans="1:3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row>
    <row r="389" spans="1:3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row>
    <row r="390" spans="1:3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row>
    <row r="391" spans="1:3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row>
    <row r="392" spans="1:3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spans="1:3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spans="1:3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spans="1:3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row>
    <row r="396" spans="1:3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row>
    <row r="397" spans="1:3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row>
    <row r="398" spans="1:3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spans="1:3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spans="1:3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row>
    <row r="401" spans="1:3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row>
    <row r="402" spans="1:3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row>
    <row r="403" spans="1:3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row>
    <row r="404" spans="1:3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row>
    <row r="405" spans="1:3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row>
    <row r="406" spans="1:3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spans="1:3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spans="1:3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row>
    <row r="409" spans="1:3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row>
    <row r="410" spans="1:3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row>
    <row r="411" spans="1:3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row>
    <row r="412" spans="1:3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row>
    <row r="413" spans="1:3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row>
    <row r="414" spans="1:3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row>
    <row r="415" spans="1:3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spans="1:3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row>
    <row r="417" spans="1:3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row>
    <row r="418" spans="1:3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row>
    <row r="419" spans="1:3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spans="1:3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spans="1:3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row>
    <row r="422" spans="1:3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row>
    <row r="423" spans="1:3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spans="1:3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spans="1:3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row>
    <row r="426" spans="1:3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row>
    <row r="427" spans="1:3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spans="1:3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spans="1:3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row>
    <row r="430" spans="1:3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row>
    <row r="431" spans="1:3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row>
    <row r="432" spans="1: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spans="1:3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spans="1:3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row>
    <row r="435" spans="1:3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spans="1:3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row>
    <row r="437" spans="1:3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row>
    <row r="438" spans="1:3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row>
    <row r="439" spans="1:3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row>
    <row r="440" spans="1:3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row>
    <row r="441" spans="1:3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spans="1:3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row>
    <row r="443" spans="1:3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row>
    <row r="444" spans="1:3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row>
    <row r="445" spans="1:3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spans="1:3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row>
    <row r="447" spans="1:3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row>
    <row r="448" spans="1:3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spans="1:3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row>
    <row r="450" spans="1:3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row>
    <row r="451" spans="1:3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row>
    <row r="452" spans="1:3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row>
    <row r="453" spans="1:3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spans="1:3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spans="1:3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row>
    <row r="456" spans="1:3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row>
    <row r="457" spans="1:3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row>
    <row r="458" spans="1:3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row>
    <row r="459" spans="1:3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spans="1:3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row>
    <row r="461" spans="1:3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row>
    <row r="462" spans="1:3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row>
    <row r="463" spans="1:3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row>
    <row r="464" spans="1:3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spans="1:3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row>
    <row r="466" spans="1:3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row>
    <row r="467" spans="1:3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row>
    <row r="468" spans="1:3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row>
    <row r="469" spans="1:3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spans="1:3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spans="1:3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row>
    <row r="472" spans="1:3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row>
    <row r="473" spans="1:3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spans="1:3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spans="1:3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row>
    <row r="476" spans="1:3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spans="1:3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spans="1:3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row>
    <row r="479" spans="1:3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row>
    <row r="480" spans="1:3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spans="1:3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spans="1:3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row>
    <row r="483" spans="1:3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row>
    <row r="484" spans="1:3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spans="1:3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spans="1:3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row>
    <row r="487" spans="1:3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row>
    <row r="488" spans="1:3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row>
    <row r="489" spans="1:3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row>
    <row r="490" spans="1:3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spans="1:3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spans="1:3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row>
    <row r="493" spans="1:3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row>
    <row r="494" spans="1:3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row>
    <row r="495" spans="1:3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row>
    <row r="496" spans="1:3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row>
    <row r="497" spans="1:3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spans="1:3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spans="1:3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row>
    <row r="500" spans="1:3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row>
  </sheetData>
  <mergeCells count="2">
    <mergeCell ref="L31:M34"/>
    <mergeCell ref="B1:H1"/>
  </mergeCells>
  <conditionalFormatting sqref="P22:T37">
    <cfRule type="dataBar" priority="2">
      <dataBar>
        <cfvo type="num" val="0"/>
        <cfvo type="formula" val="MAX($P$22:$T$38)*2"/>
        <color theme="1" tint="0.34998626667073579"/>
      </dataBar>
      <extLst>
        <ext xmlns:x14="http://schemas.microsoft.com/office/spreadsheetml/2009/9/main" uri="{B025F937-C7B1-47D3-B67F-A62EFF666E3E}">
          <x14:id>{4B9DF8C8-0948-480F-93D8-7B6FC4A9D590}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B9DF8C8-0948-480F-93D8-7B6FC4A9D590}">
            <x14:dataBar minLength="0" maxLength="100" border="1" gradient="0" negativeBarBorderColorSameAsPositive="0">
              <x14:cfvo type="num">
                <xm:f>0</xm:f>
              </x14:cfvo>
              <x14:cfvo type="formula">
                <xm:f>MAX($P$22:$T$38)*2</xm:f>
              </x14:cfvo>
              <x14:borderColor theme="1" tint="0.34998626667073579"/>
              <x14:negativeFillColor rgb="FFFF0000"/>
              <x14:negativeBorderColor rgb="FFFF0000"/>
              <x14:axisColor rgb="FF000000"/>
            </x14:dataBar>
          </x14:cfRule>
          <xm:sqref>P22:T37</xm:sqref>
        </x14:conditionalFormatting>
        <x14:conditionalFormatting xmlns:xm="http://schemas.microsoft.com/office/excel/2006/main">
          <x14:cfRule type="expression" priority="4" id="{F12DC144-DB6B-4962-9BAF-D00763B484A7}">
            <xm:f>P$20=Pivots!$A$39</xm:f>
            <x14:dxf>
              <fill>
                <patternFill>
                  <bgColor theme="8" tint="0.39994506668294322"/>
                </patternFill>
              </fill>
            </x14:dxf>
          </x14:cfRule>
          <xm:sqref>P20:T38</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Ankita .</cp:lastModifiedBy>
  <cp:lastPrinted>2025-02-07T14:39:46Z</cp:lastPrinted>
  <dcterms:created xsi:type="dcterms:W3CDTF">2021-03-14T20:21:32Z</dcterms:created>
  <dcterms:modified xsi:type="dcterms:W3CDTF">2026-03-25T12:48:14Z</dcterms:modified>
</cp:coreProperties>
</file>